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当番マスター" sheetId="1" r:id="rId4"/>
    <sheet state="visible" name="2024当番免除者リスト" sheetId="2" r:id="rId5"/>
    <sheet state="visible" name="全学年" sheetId="3" r:id="rId6"/>
    <sheet state="visible" name="クラス生徒数" sheetId="4" r:id="rId7"/>
    <sheet state="visible" name="クラス名簿からの当番確認リスト" sheetId="5" r:id="rId8"/>
    <sheet state="visible" name="2024年度退学者" sheetId="6" r:id="rId9"/>
    <sheet state="visible" name="2023年度退学者" sheetId="7" r:id="rId10"/>
    <sheet state="visible" name="230420データ" sheetId="8" r:id="rId11"/>
    <sheet state="hidden" name="2023当番マスター(旧)" sheetId="9" r:id="rId12"/>
    <sheet state="hidden" name="20230302Data" sheetId="10" r:id="rId13"/>
    <sheet state="hidden" name="2022当番マスター" sheetId="11" r:id="rId14"/>
  </sheets>
  <definedNames>
    <definedName hidden="1" localSheetId="0" name="_xlnm._FilterDatabase">'2024当番マスター'!$A$3:$AW$273</definedName>
    <definedName hidden="1" localSheetId="1" name="_xlnm._FilterDatabase">'2024当番免除者リスト'!$A$1:$I$246</definedName>
    <definedName hidden="1" localSheetId="2" name="_xlnm._FilterDatabase">'全学年'!$A$2:$O$1301</definedName>
    <definedName hidden="1" localSheetId="4" name="_xlnm._FilterDatabase">'クラス名簿からの当番確認リスト'!$A$3:$O$145</definedName>
    <definedName hidden="1" localSheetId="7" name="_xlnm._FilterDatabase">'230420データ'!$A$1:$Z$260</definedName>
    <definedName hidden="1" localSheetId="8" name="_xlnm._FilterDatabase">'2023当番マスター(旧)'!$A$3:$AI$223</definedName>
    <definedName hidden="1" localSheetId="9" name="_xlnm._FilterDatabase">'20230302Data'!$A$1:$M$252</definedName>
    <definedName hidden="1" localSheetId="10" name="_xlnm._FilterDatabase">'2022当番マスター'!$A$3:$Z$305</definedName>
  </definedNames>
  <calcPr/>
  <extLst>
    <ext uri="GoogleSheetsCustomDataVersion2">
      <go:sheetsCustomData xmlns:go="http://customooxmlschemas.google.com/" r:id="rId15" roundtripDataChecksum="roE0f15/4N2WzazALAqMphhdPIKoSpmXoqDFvPu9ma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W3">
      <text>
        <t xml:space="preserve">======
ID#AAABQUQFCJA
宮川 亮/Miyagawa Ryo    (2024-06-26 02:04:53)
全学年名簿とマスタ登録メールアドレス整合確認</t>
      </text>
    </comment>
    <comment authorId="0" ref="AT3">
      <text>
        <t xml:space="preserve">======
ID#AAABQUQFCI8
宮川 亮/Miyagawa Ryo    (2024-06-26 02:04:53)
2024当番免除者リストと整合しない人がいるため参考程度とする。</t>
      </text>
    </comment>
    <comment authorId="0" ref="AA3">
      <text>
        <t xml:space="preserve">======
ID#AAABQUQFCI4
宮川 亮/Miyagawa Ryo    (2024-06-26 02:04:53)
メールアドレスはハンプトンさんから4/17に頂いたクラス名簿を正として記載。</t>
      </text>
    </comment>
    <comment authorId="0" ref="AS3">
      <text>
        <t xml:space="preserve">======
ID#AAABQUQFCIw
宮川 亮/Miyagawa Ryo    (2024-06-26 02:04:53)
全学年名簿から電話番号を元に最低学年の生徒氏名を抽出</t>
      </text>
    </comment>
    <comment authorId="0" ref="AV3">
      <text>
        <t xml:space="preserve">======
ID#AAABQUQFCI0
宮川 亮/Miyagawa Ryo    (2024-06-26 02:04:53)
2024当番免除者リストの学年表示用</t>
      </text>
    </comment>
    <comment authorId="0" ref="G3">
      <text>
        <t xml:space="preserve">======
ID#AAABQUQFCIs
宮川 亮/Miyagawa Ryo    (2024-06-26 02:04:53)
この列のTELは使っていない。更新もしていない。削除OK
→担当②で使用。Z列を引用</t>
      </text>
    </comment>
    <comment authorId="0" ref="AU3">
      <text>
        <t xml:space="preserve">======
ID#AAABQUQFCIo
宮川 亮/Miyagawa Ryo    (2024-06-26 02:04:53)
2024年4月新年度全額年名簿からメールアドレス抽出</t>
      </text>
    </comment>
    <comment authorId="0" ref="H3">
      <text>
        <t xml:space="preserve">======
ID#AAABQUQFCIk
宮川 亮/Miyagawa Ryo    (2024-06-26 02:04:53)
この列のメールアドレスは更新していない。削除してもOK
→担当②で使用。AA列を引用</t>
      </text>
    </comment>
    <comment authorId="0" ref="Z3">
      <text>
        <t xml:space="preserve">======
ID#AAABQUQFCIg
宮川 亮/Miyagawa Ryo    (2024-06-26 02:04:53)
TELはハンプトンさんから4/17に頂いたクラス名簿を正として記載。</t>
      </text>
    </comment>
    <comment authorId="0" ref="Q1">
      <text>
        <t xml:space="preserve">======
ID#AAAAwRHxqUw
Yoshihiro Kubota    (2023-03-11 16:32:57)
当番マスターファイル名を23年度に変更しました</t>
      </text>
    </comment>
  </commentList>
  <extLst>
    <ext uri="GoogleSheetsCustomDataVersion2">
      <go:sheetsCustomData xmlns:go="http://customooxmlschemas.google.com/" r:id="rId1" roundtripDataSignature="AMtx7miZzxRwKlYafv3FZ/peaFbvW8cbW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">
      <text>
        <t xml:space="preserve">======
ID#AAAAsonxVbI
Yoshihiro Kubota    (2023-03-11 16:32:57)
当番マスターファイル名を23年度に変更しました</t>
      </text>
    </comment>
  </commentList>
  <extLst>
    <ext uri="GoogleSheetsCustomDataVersion2">
      <go:sheetsCustomData xmlns:go="http://customooxmlschemas.google.com/" r:id="rId1" roundtripDataSignature="AMtx7mjp26Bnn/YXqtw+GM+E1twefXZlGw=="/>
    </ext>
  </extLst>
</comments>
</file>

<file path=xl/sharedStrings.xml><?xml version="1.0" encoding="utf-8"?>
<sst xmlns="http://schemas.openxmlformats.org/spreadsheetml/2006/main" count="18289" uniqueCount="4360">
  <si>
    <t>@</t>
  </si>
  <si>
    <t>Telとメール赤字は当番用のみの番号。事務局の登録番号とは異なる</t>
  </si>
  <si>
    <t>グレーのハイライトは当番に該当しない</t>
  </si>
  <si>
    <t>メモ：保健図書入力可能先</t>
  </si>
  <si>
    <t>※3-1図書委員は2名です。1人3回当番になるようにアサインお願いします(ブックフェア含まず)。</t>
  </si>
  <si>
    <t>TEL</t>
  </si>
  <si>
    <t>e-mail</t>
  </si>
  <si>
    <t>学年組</t>
  </si>
  <si>
    <t>氏　名</t>
  </si>
  <si>
    <t>保護者名</t>
  </si>
  <si>
    <t>兄姉２</t>
  </si>
  <si>
    <t>兄姉氏名</t>
  </si>
  <si>
    <t>兄姉３</t>
  </si>
  <si>
    <t>事務局登録TEL</t>
  </si>
  <si>
    <t>No</t>
  </si>
  <si>
    <t>当番用TEL</t>
  </si>
  <si>
    <t>当番用メール</t>
  </si>
  <si>
    <t>兄姉４</t>
  </si>
  <si>
    <t>図書</t>
  </si>
  <si>
    <t>保健</t>
  </si>
  <si>
    <t>パトロール</t>
  </si>
  <si>
    <t>備考</t>
  </si>
  <si>
    <t>編入</t>
  </si>
  <si>
    <t>退学</t>
  </si>
  <si>
    <t>免除対象</t>
  </si>
  <si>
    <t>選出</t>
  </si>
  <si>
    <t>クラス登録メール</t>
  </si>
  <si>
    <t>4/20データ参照</t>
  </si>
  <si>
    <t>事務局登録TEL数字のみ</t>
  </si>
  <si>
    <t>免除者Lookup</t>
  </si>
  <si>
    <t>旧TEL</t>
  </si>
  <si>
    <t>旧メール</t>
  </si>
  <si>
    <t>世帯代表者生徒氏名</t>
  </si>
  <si>
    <t>全学年リストから委員検索</t>
  </si>
  <si>
    <t>メールアドレス</t>
  </si>
  <si>
    <t>学年</t>
  </si>
  <si>
    <t>メールアドレス整合確認</t>
  </si>
  <si>
    <t>幼 ゆり</t>
  </si>
  <si>
    <t>田子 未華</t>
  </si>
  <si>
    <t>ダニエル</t>
  </si>
  <si>
    <t>小2－3</t>
  </si>
  <si>
    <t>田子　華也</t>
  </si>
  <si>
    <t>B</t>
  </si>
  <si>
    <t>(678)896-8601</t>
  </si>
  <si>
    <t>yurie.5x8@gmail.com</t>
  </si>
  <si>
    <t>磯部 葵生</t>
  </si>
  <si>
    <t>大介</t>
  </si>
  <si>
    <t>(770)314-7618</t>
  </si>
  <si>
    <t xml:space="preserve">daisuke_isobe@na.honda.com </t>
  </si>
  <si>
    <t>磯部　美桜</t>
  </si>
  <si>
    <t>小5－1</t>
  </si>
  <si>
    <t>磯部　 侑理</t>
  </si>
  <si>
    <t>運動会委員</t>
  </si>
  <si>
    <t>daisuke_isobe@na.honda.com</t>
  </si>
  <si>
    <t>フェリス 大依</t>
  </si>
  <si>
    <t>ジェフリー</t>
  </si>
  <si>
    <t>小2－1</t>
  </si>
  <si>
    <t>フェリス　満絢</t>
  </si>
  <si>
    <t>(470)963-2221</t>
  </si>
  <si>
    <t>m_ferris@hotmail.com</t>
  </si>
  <si>
    <t>幼 もも</t>
  </si>
  <si>
    <t>松井 十真</t>
  </si>
  <si>
    <t>甲並</t>
  </si>
  <si>
    <t>(678)704-9168</t>
  </si>
  <si>
    <t>sato.kom.1128@gmail.com</t>
  </si>
  <si>
    <t>小3－2</t>
  </si>
  <si>
    <t>松井　一真</t>
  </si>
  <si>
    <t>松井　 真優</t>
  </si>
  <si>
    <t>運営関係者</t>
  </si>
  <si>
    <t>404-483-7589</t>
  </si>
  <si>
    <t>小1－1</t>
  </si>
  <si>
    <t>佐藤 颯真</t>
  </si>
  <si>
    <t>晴樹</t>
  </si>
  <si>
    <t>(770)771-9152</t>
  </si>
  <si>
    <t>miho_fine@yahoo.co.jp</t>
  </si>
  <si>
    <t>佐藤　莉愛</t>
  </si>
  <si>
    <t>学級委員</t>
  </si>
  <si>
    <t>678-412-5590</t>
  </si>
  <si>
    <t>小1－2</t>
  </si>
  <si>
    <t>白石 葵唯</t>
  </si>
  <si>
    <t>崇雄</t>
  </si>
  <si>
    <t>(404)550-7044</t>
  </si>
  <si>
    <t>tshiraishi511@yahoo.co.jp</t>
  </si>
  <si>
    <t>白石　凜太郎</t>
  </si>
  <si>
    <t>470-970-1777</t>
  </si>
  <si>
    <t>is03170511@gmail.com</t>
  </si>
  <si>
    <t>(404)-550-7044</t>
  </si>
  <si>
    <t>小1－3</t>
  </si>
  <si>
    <t>小川 櫂杜</t>
  </si>
  <si>
    <t>亜耶</t>
  </si>
  <si>
    <t>D</t>
  </si>
  <si>
    <t>678-594-1399</t>
  </si>
  <si>
    <t>aaiua28@gmail.com</t>
  </si>
  <si>
    <t>飛世 昌裕</t>
  </si>
  <si>
    <t>祐美子</t>
  </si>
  <si>
    <t>404-706-6788</t>
  </si>
  <si>
    <t>tovi@me.com</t>
  </si>
  <si>
    <t>81-80-5565-6968</t>
  </si>
  <si>
    <t>tobise.yumiko@gmail.com</t>
  </si>
  <si>
    <t>父側のTELへ変更（5/20)</t>
  </si>
  <si>
    <t>小2－2</t>
  </si>
  <si>
    <t>ヤクリー アンドリュー</t>
  </si>
  <si>
    <t>徳江</t>
  </si>
  <si>
    <t>770-364-3812</t>
  </si>
  <si>
    <t>tokueyeckley@gmail.com</t>
  </si>
  <si>
    <t>石橋 心海</t>
  </si>
  <si>
    <t>明日美</t>
  </si>
  <si>
    <t>404-903-9708</t>
  </si>
  <si>
    <t>asumikandume@gmail.com</t>
  </si>
  <si>
    <t>小3－1</t>
  </si>
  <si>
    <t>垣下 美羽</t>
  </si>
  <si>
    <t>芽維美</t>
  </si>
  <si>
    <t>404-490-8469</t>
  </si>
  <si>
    <t>meimi0307@gmail.com</t>
  </si>
  <si>
    <t>柴 杏那</t>
  </si>
  <si>
    <t>秀典</t>
  </si>
  <si>
    <t>470-806-6505</t>
  </si>
  <si>
    <t>hugo_shiba@yamaha-motor.com</t>
  </si>
  <si>
    <t>小4－1</t>
  </si>
  <si>
    <t>スターク 舞佳</t>
  </si>
  <si>
    <t>杏菜</t>
  </si>
  <si>
    <t>943-218-0217</t>
  </si>
  <si>
    <t>anna.n.stark88@gmail.com</t>
  </si>
  <si>
    <t>小4－2</t>
  </si>
  <si>
    <t>西田 エミリア</t>
  </si>
  <si>
    <t>寛</t>
  </si>
  <si>
    <t>914-409-5235</t>
  </si>
  <si>
    <t>hiro4nishida@gmail.com</t>
  </si>
  <si>
    <t>行事委員</t>
  </si>
  <si>
    <t>小4－3</t>
  </si>
  <si>
    <t>方 咲美梨</t>
  </si>
  <si>
    <t>弘毅</t>
  </si>
  <si>
    <t>617-947-9084</t>
  </si>
  <si>
    <t>hfang226@gmail.com</t>
  </si>
  <si>
    <t>餅田 凪珊</t>
  </si>
  <si>
    <t>翔太</t>
  </si>
  <si>
    <t>図書委員</t>
  </si>
  <si>
    <t>847-337-6475</t>
  </si>
  <si>
    <t>monzo3813@gmail.com</t>
  </si>
  <si>
    <t>小5－2</t>
  </si>
  <si>
    <t>山上 華奈</t>
  </si>
  <si>
    <t>比鶴</t>
  </si>
  <si>
    <t>678-576-2002</t>
  </si>
  <si>
    <t>hizuru@gmail.com</t>
  </si>
  <si>
    <t>小6－1</t>
  </si>
  <si>
    <t>松竹　杏奈</t>
  </si>
  <si>
    <t>由賢</t>
  </si>
  <si>
    <t>松竹　晟矢</t>
  </si>
  <si>
    <t>松竹　環佳</t>
  </si>
  <si>
    <t>404-859-8985</t>
  </si>
  <si>
    <t>yoshitaka.matsutake@shi-g.com</t>
  </si>
  <si>
    <t>小6－2</t>
  </si>
  <si>
    <t>元西じぇーむす 来奈</t>
  </si>
  <si>
    <t>BERRICE</t>
  </si>
  <si>
    <t>(212)810-0567</t>
  </si>
  <si>
    <t>bfjames.ny@gmail.com</t>
  </si>
  <si>
    <t>元西ジェームス　寧里</t>
  </si>
  <si>
    <t>motonishijamesfumi@gmail.com</t>
  </si>
  <si>
    <t>中1</t>
  </si>
  <si>
    <t>三浦 茉子</t>
  </si>
  <si>
    <t>康二</t>
  </si>
  <si>
    <t>三浦　楓子</t>
  </si>
  <si>
    <t>(310)561-6587</t>
  </si>
  <si>
    <t>hrtnrk.3795.kwgs@gmail.com</t>
  </si>
  <si>
    <t>中2</t>
  </si>
  <si>
    <t>野村 彩文</t>
  </si>
  <si>
    <t>和行</t>
  </si>
  <si>
    <t>(470)884-5530</t>
  </si>
  <si>
    <t>yurilakkuma511@gmail.com</t>
  </si>
  <si>
    <t>野村　拓史</t>
  </si>
  <si>
    <t>2024/1/10メールアドレス変更</t>
  </si>
  <si>
    <t>nomunomuburger@gmail.com</t>
  </si>
  <si>
    <t>中3</t>
  </si>
  <si>
    <t>梅崎 敬太</t>
  </si>
  <si>
    <t>裕太</t>
  </si>
  <si>
    <t>梅崎　瑛太</t>
  </si>
  <si>
    <t>A</t>
  </si>
  <si>
    <t>安全対策委員</t>
  </si>
  <si>
    <t>(706)988-0093</t>
  </si>
  <si>
    <t>eita.umezaki0118@gmail.com</t>
  </si>
  <si>
    <t>※安全対策委員掛け持ち</t>
  </si>
  <si>
    <t>高1</t>
  </si>
  <si>
    <t>小林 真奈</t>
  </si>
  <si>
    <t>史明</t>
  </si>
  <si>
    <t>(770)417-6735</t>
  </si>
  <si>
    <t>kiamifu@gmail.com</t>
  </si>
  <si>
    <t>小林　理紗</t>
  </si>
  <si>
    <t>高2</t>
  </si>
  <si>
    <t>柳沢 哲</t>
  </si>
  <si>
    <t>功</t>
  </si>
  <si>
    <t>(469)688-9008</t>
  </si>
  <si>
    <t>30y130s@gmail.com</t>
  </si>
  <si>
    <t>柳沢　彪功</t>
  </si>
  <si>
    <t>田中 ちとせ</t>
  </si>
  <si>
    <t>樹</t>
  </si>
  <si>
    <t>(470)352-7649</t>
  </si>
  <si>
    <t>akane.0619.tanaka@gmail.com</t>
  </si>
  <si>
    <t>田中　涼介</t>
  </si>
  <si>
    <t>田中　颯介</t>
  </si>
  <si>
    <t>当番作成委員</t>
  </si>
  <si>
    <t>678-740-1323</t>
  </si>
  <si>
    <t>まてぃちゃっく うぃりあむ龍之介</t>
  </si>
  <si>
    <t>チャックスティーブンダナポール</t>
  </si>
  <si>
    <t>(404)519-8937</t>
  </si>
  <si>
    <t>fiveoh.mai@gmail.com</t>
  </si>
  <si>
    <t>マティチャック　スティーヴン幸市郎</t>
  </si>
  <si>
    <t>井口 奏楽</t>
  </si>
  <si>
    <t>翔悟</t>
  </si>
  <si>
    <t>404-626-7418</t>
  </si>
  <si>
    <t>iguchi.ohana.us@gmail.com</t>
  </si>
  <si>
    <t>4705039520</t>
  </si>
  <si>
    <t/>
  </si>
  <si>
    <t>越智 心士</t>
  </si>
  <si>
    <t>淳</t>
  </si>
  <si>
    <t>越智 心春</t>
  </si>
  <si>
    <t>770-862-2243</t>
  </si>
  <si>
    <t>owen_ochi@yamaha-motor.com</t>
  </si>
  <si>
    <t>4704131763</t>
  </si>
  <si>
    <t>セン シッダッルタ</t>
  </si>
  <si>
    <t>純子</t>
  </si>
  <si>
    <t>C</t>
  </si>
  <si>
    <t>404-721-8958</t>
  </si>
  <si>
    <t>cherryblossom.414@gmail.com</t>
  </si>
  <si>
    <t>7705494172</t>
  </si>
  <si>
    <t>乃村 洋斗</t>
  </si>
  <si>
    <t>悠圭</t>
  </si>
  <si>
    <t>219-986-5168</t>
  </si>
  <si>
    <t>yuka_cosmmy_jp@outlook.com</t>
  </si>
  <si>
    <t>4046309150</t>
  </si>
  <si>
    <t>磯貝 紗来</t>
  </si>
  <si>
    <t>瀬里菜</t>
  </si>
  <si>
    <t>470-662-7918</t>
  </si>
  <si>
    <t>serinaus@gmail.com</t>
  </si>
  <si>
    <t>40494839222</t>
  </si>
  <si>
    <t>末田 絢楓</t>
  </si>
  <si>
    <t>和孝</t>
  </si>
  <si>
    <t>末田 栞楠</t>
  </si>
  <si>
    <t>762-546-2265</t>
  </si>
  <si>
    <t>k.sueda@kobayashi.co.jp</t>
  </si>
  <si>
    <t>4233090395</t>
  </si>
  <si>
    <t>高井 舞千</t>
  </si>
  <si>
    <t>利洋</t>
  </si>
  <si>
    <t>高井 稀一</t>
  </si>
  <si>
    <t>404-354-1792</t>
  </si>
  <si>
    <t>takaitoshihiro94@gmail.com</t>
  </si>
  <si>
    <t>6782833556</t>
  </si>
  <si>
    <t>ぺじんすきー びくとりあ 花</t>
  </si>
  <si>
    <t>紀子</t>
  </si>
  <si>
    <t>678-516-3656</t>
  </si>
  <si>
    <t>norikotabuchi@hotmail.com</t>
  </si>
  <si>
    <t>4047806390</t>
  </si>
  <si>
    <t>山中　蒼大</t>
  </si>
  <si>
    <t>剛志</t>
  </si>
  <si>
    <t>山中　郁人</t>
  </si>
  <si>
    <t>山中　咲季</t>
  </si>
  <si>
    <t>762-546-2266</t>
  </si>
  <si>
    <t>tsu.yamanaka@kobayashi.com</t>
  </si>
  <si>
    <t>石川 悠真</t>
  </si>
  <si>
    <t>辰幸</t>
  </si>
  <si>
    <t>石川　えみり</t>
  </si>
  <si>
    <t>石川　陽真</t>
  </si>
  <si>
    <t>石川　ひまり</t>
  </si>
  <si>
    <t>404-271-2149</t>
  </si>
  <si>
    <t>n.5817us@icloud.com</t>
  </si>
  <si>
    <t>(404)217-2149</t>
  </si>
  <si>
    <t>t.5817us@icloud.com</t>
  </si>
  <si>
    <t>丹羽　優輔</t>
  </si>
  <si>
    <t>健輔</t>
  </si>
  <si>
    <t>丹羽　 駿輔</t>
  </si>
  <si>
    <t>5/25,8/31</t>
  </si>
  <si>
    <t>A,B</t>
  </si>
  <si>
    <t>(678)675-3950</t>
  </si>
  <si>
    <t>niwakako.627@gmail.com</t>
  </si>
  <si>
    <t>杉野　楓</t>
  </si>
  <si>
    <t>透</t>
  </si>
  <si>
    <t>杉野　 蓮</t>
  </si>
  <si>
    <t>470-389-7789</t>
  </si>
  <si>
    <t>nogisu10@gmail.com</t>
  </si>
  <si>
    <t>(470)350-3445</t>
  </si>
  <si>
    <t>g12yuka18g@gmail.com</t>
  </si>
  <si>
    <t>スワンソン　芭菜</t>
  </si>
  <si>
    <t>クリストファー</t>
  </si>
  <si>
    <t>(404)694-4857</t>
  </si>
  <si>
    <t>chris.w.swanson@gmail.com;akimushi@hotmail.com</t>
  </si>
  <si>
    <t>スワンソン 海渡</t>
  </si>
  <si>
    <t>akimushi@hotmail.com</t>
  </si>
  <si>
    <t>佐野　湊</t>
  </si>
  <si>
    <t>貴道</t>
  </si>
  <si>
    <t>(404)662-1363</t>
  </si>
  <si>
    <t>st09011383829@gmail.com</t>
  </si>
  <si>
    <t>木田　莉緒奈</t>
  </si>
  <si>
    <t>裕介</t>
  </si>
  <si>
    <t>(470)453-8171</t>
  </si>
  <si>
    <t>yuuui009@yahoo.co.jp</t>
  </si>
  <si>
    <t>セレン　れい</t>
  </si>
  <si>
    <t>康司</t>
  </si>
  <si>
    <t>(770)262-0113</t>
  </si>
  <si>
    <t>emysellen@icloud.com,yasushisellen255@gmail.com</t>
  </si>
  <si>
    <t>セレン　にこ</t>
  </si>
  <si>
    <t>セレン　さな</t>
  </si>
  <si>
    <t>770-262-0013</t>
  </si>
  <si>
    <t>yasushisellen255@gmail.com</t>
  </si>
  <si>
    <t>emysellen@icloud.com</t>
  </si>
  <si>
    <t>益田　実歌</t>
  </si>
  <si>
    <t>拓朗</t>
  </si>
  <si>
    <t>益田　 華</t>
  </si>
  <si>
    <t>(404)447-4884</t>
  </si>
  <si>
    <t>takuro.masuda@gmail.com</t>
  </si>
  <si>
    <t>水口　利矩</t>
  </si>
  <si>
    <t>智弘</t>
  </si>
  <si>
    <t>(404)434-3075</t>
  </si>
  <si>
    <t>muapm4zg@gmail.com</t>
  </si>
  <si>
    <t>水口　惺莉</t>
  </si>
  <si>
    <t>404-536-5732</t>
  </si>
  <si>
    <t>保田　来泉</t>
  </si>
  <si>
    <t>亮</t>
  </si>
  <si>
    <t>(678)725-4751</t>
  </si>
  <si>
    <t>mieyasuda3@gmail.com</t>
  </si>
  <si>
    <t>平田　小絢</t>
  </si>
  <si>
    <t>就啓</t>
  </si>
  <si>
    <t>(682)704-5960</t>
  </si>
  <si>
    <t>naruyoshi.hirata@kubota.com</t>
  </si>
  <si>
    <t>678-793-9814</t>
  </si>
  <si>
    <t>中瀬 由望</t>
  </si>
  <si>
    <t>久淑</t>
  </si>
  <si>
    <t>中瀨　由唯</t>
  </si>
  <si>
    <t>478-320-5791</t>
  </si>
  <si>
    <t>sao.naka08@gmail.com</t>
  </si>
  <si>
    <t>(478)733-1528</t>
  </si>
  <si>
    <t>sacco2939@gmail.com</t>
  </si>
  <si>
    <t>竹嶋 陸人</t>
  </si>
  <si>
    <t>愛加</t>
  </si>
  <si>
    <t>404-384-2000</t>
  </si>
  <si>
    <t>sloth.s21218@gmail.com</t>
  </si>
  <si>
    <t>春野 葵緒</t>
  </si>
  <si>
    <t>拓也</t>
  </si>
  <si>
    <t>春野 衣緒</t>
  </si>
  <si>
    <t>470-653-3680</t>
  </si>
  <si>
    <t>travis_haruno@yamaha-motor.com</t>
  </si>
  <si>
    <t>4049085543</t>
  </si>
  <si>
    <t>了戒 大翔</t>
  </si>
  <si>
    <t>優子</t>
  </si>
  <si>
    <t>310-346-2241</t>
  </si>
  <si>
    <t>yuko.saito89@gmail.com</t>
  </si>
  <si>
    <t>6782354278</t>
  </si>
  <si>
    <t>カーク 芽彩</t>
  </si>
  <si>
    <t>知世</t>
  </si>
  <si>
    <t>678-619-9826</t>
  </si>
  <si>
    <t>tomoyo.ch2@gmail.com</t>
  </si>
  <si>
    <t>杉岡 結月</t>
  </si>
  <si>
    <t>真宏</t>
  </si>
  <si>
    <t>470-453-8172</t>
  </si>
  <si>
    <t>masahiro.sugioka@kubota.com</t>
  </si>
  <si>
    <t>678-908-1286</t>
  </si>
  <si>
    <t>米澤 歩花</t>
  </si>
  <si>
    <t>陽花</t>
  </si>
  <si>
    <t>470-529-8210</t>
  </si>
  <si>
    <t>ha.y32131@gmail.com</t>
  </si>
  <si>
    <t>下村　茉結</t>
  </si>
  <si>
    <t>信一朗</t>
  </si>
  <si>
    <t>0-80-2711-9102</t>
  </si>
  <si>
    <t>noho1298@gmail.com</t>
  </si>
  <si>
    <t>上原　心晴</t>
  </si>
  <si>
    <t>悠</t>
  </si>
  <si>
    <t>(770)309-3296</t>
  </si>
  <si>
    <t>yuehara710@gmail.com;suehara314@gmail.com</t>
  </si>
  <si>
    <t>上原　 圭翔</t>
  </si>
  <si>
    <t>310-809-7511</t>
  </si>
  <si>
    <t>yuehara710@gmail.com</t>
  </si>
  <si>
    <t>suehara314@gmail.com</t>
  </si>
  <si>
    <t>中村　楽</t>
  </si>
  <si>
    <t>陽介</t>
  </si>
  <si>
    <t>(423)227-4103</t>
  </si>
  <si>
    <t>mikas1986@icloud.com</t>
  </si>
  <si>
    <t>中村　 詩</t>
  </si>
  <si>
    <t>中村　 色</t>
  </si>
  <si>
    <t>4/27 電話番号変更</t>
  </si>
  <si>
    <t>423-637-2242</t>
  </si>
  <si>
    <t>今川　進吾</t>
  </si>
  <si>
    <t>克也</t>
  </si>
  <si>
    <t>今川　 晃成</t>
  </si>
  <si>
    <t>4/20, 8/3</t>
  </si>
  <si>
    <t>B, C</t>
  </si>
  <si>
    <t>470-979-6196</t>
  </si>
  <si>
    <t>mbeib178@gmail.com</t>
  </si>
  <si>
    <t>(470)428-1663</t>
  </si>
  <si>
    <t>金子　心美</t>
  </si>
  <si>
    <t>太郎</t>
  </si>
  <si>
    <t>(310)483-9075</t>
  </si>
  <si>
    <t>luckyc227@gmail.com</t>
  </si>
  <si>
    <t>4/27電話番号変更</t>
  </si>
  <si>
    <t>562-400-2100</t>
  </si>
  <si>
    <t>高橋　紗来</t>
  </si>
  <si>
    <t>岳紘</t>
  </si>
  <si>
    <t>(678)276-6572</t>
  </si>
  <si>
    <t>takehiro_takahashi@yanmar.com</t>
  </si>
  <si>
    <t>E</t>
  </si>
  <si>
    <t>267-827-6657</t>
  </si>
  <si>
    <t>井下田　恵里</t>
  </si>
  <si>
    <t>アンディー</t>
  </si>
  <si>
    <t>(404)271-0298</t>
  </si>
  <si>
    <t>kaori.mcewen@gmail.com</t>
  </si>
  <si>
    <t>井下田　愛里</t>
  </si>
  <si>
    <t>千葉　実澪</t>
  </si>
  <si>
    <t>快将</t>
  </si>
  <si>
    <t>(762)769-4435</t>
  </si>
  <si>
    <t>al024c@gmail.com</t>
  </si>
  <si>
    <t>千葉　快士</t>
  </si>
  <si>
    <t>470-661-7819</t>
  </si>
  <si>
    <t>竹内　悠貴</t>
  </si>
  <si>
    <t>裕喜</t>
  </si>
  <si>
    <t>(404)695-2367</t>
  </si>
  <si>
    <t>ziamaki0418@gmail.com;ziohiroki0504@gmail.com</t>
  </si>
  <si>
    <t>竹内　 遥希</t>
  </si>
  <si>
    <t>ziamaki0418@gmail.com</t>
  </si>
  <si>
    <t>ziohiroki0504@gmail.com</t>
  </si>
  <si>
    <t>アリガンバリ　希緒</t>
  </si>
  <si>
    <t>アミア</t>
  </si>
  <si>
    <t>(404)936-0165</t>
  </si>
  <si>
    <t>juriali0201@gmail.com</t>
  </si>
  <si>
    <t>アリガンバリ シーナ</t>
  </si>
  <si>
    <t>アリガンバリ レザ</t>
  </si>
  <si>
    <t>山川　意人</t>
  </si>
  <si>
    <t>将人</t>
  </si>
  <si>
    <t>山川　 陽大</t>
  </si>
  <si>
    <t>5/11,8/24</t>
  </si>
  <si>
    <t>(201)753-0671</t>
  </si>
  <si>
    <t>yamakawa.atl@gmail.com</t>
  </si>
  <si>
    <t>高橋 珀翔</t>
  </si>
  <si>
    <t>圭悟</t>
  </si>
  <si>
    <t>(929)310-6049</t>
  </si>
  <si>
    <t>keigo.takahashi2@icloud.com</t>
  </si>
  <si>
    <t>高橋　理愛</t>
  </si>
  <si>
    <t>菊地 咲希</t>
  </si>
  <si>
    <t>賢太郎</t>
  </si>
  <si>
    <t>菊地　陽和太</t>
  </si>
  <si>
    <t>404-247-0126</t>
  </si>
  <si>
    <t>akiko.t.kikuchi.2019@gmail.com</t>
  </si>
  <si>
    <t>(404)232-5714</t>
  </si>
  <si>
    <t>杉谷 彩和子</t>
  </si>
  <si>
    <t>広哲</t>
  </si>
  <si>
    <t>(770)379-3866</t>
  </si>
  <si>
    <t>sugiya.atsuko@gmail.com</t>
  </si>
  <si>
    <t>杉谷　橙和子</t>
  </si>
  <si>
    <t>sugiya.hiro@gmail.com</t>
  </si>
  <si>
    <t>谷口 心乃春</t>
  </si>
  <si>
    <t>省三</t>
  </si>
  <si>
    <t>谷口　英太郎</t>
  </si>
  <si>
    <t>谷口　心英</t>
  </si>
  <si>
    <t>(678)764-8580</t>
  </si>
  <si>
    <t>tshozo01@gmail.com</t>
  </si>
  <si>
    <t>mikakolalalamama@gmail.com</t>
  </si>
  <si>
    <t>覺来 旦</t>
  </si>
  <si>
    <t>零</t>
  </si>
  <si>
    <t>470-286-3248</t>
  </si>
  <si>
    <t>rei.barada@gmail.com</t>
  </si>
  <si>
    <t>大谷 光希子</t>
  </si>
  <si>
    <t>光一</t>
  </si>
  <si>
    <t>10月までに担当してもらう</t>
  </si>
  <si>
    <t>516-923-0969</t>
  </si>
  <si>
    <t>koichi.ohtani.26@gmail.com</t>
  </si>
  <si>
    <t>エヴァンス　アメリ</t>
  </si>
  <si>
    <t>クリス</t>
  </si>
  <si>
    <t>(770)364-6300</t>
  </si>
  <si>
    <t>dr.celinelazarus@gmail.com</t>
  </si>
  <si>
    <t>エヴァンス スカーレット</t>
  </si>
  <si>
    <t>エヴァンス ジェームズ</t>
  </si>
  <si>
    <t>Dr.celinelazarus@gmail.com</t>
  </si>
  <si>
    <t>渡辺　開斗</t>
  </si>
  <si>
    <t>渡辺　 日加里</t>
  </si>
  <si>
    <t>4/27,8/17</t>
  </si>
  <si>
    <t>B,C</t>
  </si>
  <si>
    <t>(770)547-2230</t>
  </si>
  <si>
    <t>nobitalian.naomism703@gmail.com</t>
  </si>
  <si>
    <t>齋藤　明理</t>
  </si>
  <si>
    <t>甲侍</t>
  </si>
  <si>
    <t>(470)323-6855</t>
  </si>
  <si>
    <t>mk31101125@gmail.com</t>
  </si>
  <si>
    <t>齋藤　 鉄平</t>
  </si>
  <si>
    <t>齋藤　 理子</t>
  </si>
  <si>
    <t>470-323-6855</t>
  </si>
  <si>
    <t>(470)323-2313</t>
  </si>
  <si>
    <t>谷口　彰吾</t>
  </si>
  <si>
    <t>清久</t>
  </si>
  <si>
    <t>(770)630-4512</t>
  </si>
  <si>
    <t>raitchu7@gmail.com</t>
  </si>
  <si>
    <t>谷口　 詩織</t>
  </si>
  <si>
    <t>13.alive66@gmail.com</t>
  </si>
  <si>
    <t>三宅　礼恩</t>
  </si>
  <si>
    <t>渉</t>
  </si>
  <si>
    <t>4/27,8/10</t>
  </si>
  <si>
    <t>C, A</t>
  </si>
  <si>
    <t>(678)826-1948</t>
  </si>
  <si>
    <t>wmiyake@cmkamerica.com</t>
  </si>
  <si>
    <t>出井　大智</t>
  </si>
  <si>
    <t>啓介</t>
  </si>
  <si>
    <t>(678)848-4747</t>
  </si>
  <si>
    <t>kskseizestheday@gmail.com</t>
  </si>
  <si>
    <t>ホーイ　天美彩</t>
  </si>
  <si>
    <t>テリー</t>
  </si>
  <si>
    <t>(678)677-1769</t>
  </si>
  <si>
    <t>lumisa22@gmail.com</t>
  </si>
  <si>
    <t>ホーイ　碧蘭</t>
  </si>
  <si>
    <t>髙木　海集</t>
  </si>
  <si>
    <t>慶一郎</t>
  </si>
  <si>
    <t>(734)233-8911</t>
  </si>
  <si>
    <t>hirokororin65@gmail.com</t>
  </si>
  <si>
    <t>髙木　 武蔵</t>
  </si>
  <si>
    <t>髙木　 凌磨</t>
  </si>
  <si>
    <t>中井　博都</t>
  </si>
  <si>
    <t>孝</t>
  </si>
  <si>
    <t>(478)538-8206</t>
  </si>
  <si>
    <t>salon_aurora@icloud.com</t>
  </si>
  <si>
    <t>中井　 美晴</t>
  </si>
  <si>
    <t>lovely.hinny@gmail.com</t>
  </si>
  <si>
    <t>市橋　麻依</t>
  </si>
  <si>
    <t>尚</t>
  </si>
  <si>
    <t>市橋　 優治</t>
  </si>
  <si>
    <t>８/3</t>
  </si>
  <si>
    <t>(470)399-2304</t>
  </si>
  <si>
    <t>ichi840603@gmail.com</t>
  </si>
  <si>
    <t>寺田　汐里奈</t>
  </si>
  <si>
    <t>宏平</t>
  </si>
  <si>
    <t>寺田　ゆずな</t>
  </si>
  <si>
    <t>(470)961-3176</t>
  </si>
  <si>
    <t>Kohey_Terada@yamaha-motor.com</t>
  </si>
  <si>
    <t>mmommoka28@gmail.com</t>
  </si>
  <si>
    <t>宮嶋　悠一郎</t>
  </si>
  <si>
    <t>望</t>
  </si>
  <si>
    <t>宮嶋　 希子</t>
  </si>
  <si>
    <t>８/17</t>
  </si>
  <si>
    <t>(770)580-9260</t>
  </si>
  <si>
    <t>spring.mh@hotmail.com</t>
  </si>
  <si>
    <t>spring_mh@hotmail.com</t>
  </si>
  <si>
    <t>松野 玲那</t>
  </si>
  <si>
    <t>雅信</t>
  </si>
  <si>
    <t>(678)622-9764</t>
  </si>
  <si>
    <t>kao.1221.non@gmail.com;msko0621@gmail.com</t>
  </si>
  <si>
    <t>松野　海咲</t>
  </si>
  <si>
    <t>松野　 宮臥</t>
  </si>
  <si>
    <t>msko0621@gmail.com</t>
  </si>
  <si>
    <t>kao.1221.non@gmail.com</t>
  </si>
  <si>
    <t>村見 琉海</t>
  </si>
  <si>
    <t>拓哉</t>
  </si>
  <si>
    <t>(770)776-8390</t>
  </si>
  <si>
    <t>emi.murami@gmail.com</t>
  </si>
  <si>
    <t>村見　蒼空</t>
  </si>
  <si>
    <t>村見　 晴琉</t>
  </si>
  <si>
    <t>takuya.murami0424@gmail.com</t>
  </si>
  <si>
    <t>小川 心弓</t>
  </si>
  <si>
    <t>拓俊</t>
  </si>
  <si>
    <t>(478)488-7135</t>
  </si>
  <si>
    <t>oga_ayano@yahoo.co.jp</t>
  </si>
  <si>
    <t>小川　結愛</t>
  </si>
  <si>
    <t>←退学により削除</t>
  </si>
  <si>
    <t>岩本 明</t>
  </si>
  <si>
    <t>彩加</t>
  </si>
  <si>
    <t>470-757-6289</t>
  </si>
  <si>
    <t>gaas28060530@gmail.com</t>
  </si>
  <si>
    <t>高橋 咲人</t>
  </si>
  <si>
    <t>勇樹</t>
  </si>
  <si>
    <t>657-640-1286</t>
  </si>
  <si>
    <t>yuki_takahashi@yamaha-motor.com</t>
  </si>
  <si>
    <t>林 枝茉</t>
  </si>
  <si>
    <t>薫</t>
  </si>
  <si>
    <t>404-580-6215</t>
  </si>
  <si>
    <t>akiyoshi0728kaoru@yahoo.co.jp</t>
  </si>
  <si>
    <t>篠原　佳也</t>
  </si>
  <si>
    <t>マイカ</t>
  </si>
  <si>
    <t>(352)284-4615</t>
  </si>
  <si>
    <t>hiroko_shinohara@hotmail.com</t>
  </si>
  <si>
    <t>塚越　豊</t>
  </si>
  <si>
    <t>肇</t>
  </si>
  <si>
    <t>516-776-1245</t>
  </si>
  <si>
    <t>ham_tsuka@yahoo.co.jp</t>
  </si>
  <si>
    <t>(470)796-0060</t>
  </si>
  <si>
    <t>西島　江真</t>
  </si>
  <si>
    <t>西島　 浩貴</t>
  </si>
  <si>
    <t>4/27</t>
  </si>
  <si>
    <t>A,A</t>
  </si>
  <si>
    <t>(678)576-4453</t>
  </si>
  <si>
    <t>n.yusuke0923@gmail.com</t>
  </si>
  <si>
    <t>江川　椎香</t>
  </si>
  <si>
    <t>良</t>
  </si>
  <si>
    <t>(470)461-7192</t>
  </si>
  <si>
    <t>makeorbreak.0728@gmail.com</t>
  </si>
  <si>
    <t>江川　 紗彩</t>
  </si>
  <si>
    <t>池永　海生</t>
  </si>
  <si>
    <t>ジャック</t>
  </si>
  <si>
    <t>池永　 眞弥</t>
  </si>
  <si>
    <t>5/25,8/17</t>
  </si>
  <si>
    <t>C,A</t>
  </si>
  <si>
    <t>(678)371-0304</t>
  </si>
  <si>
    <t>nikenaga@yahoo.com</t>
  </si>
  <si>
    <t>川部　和紗</t>
  </si>
  <si>
    <t>亘</t>
  </si>
  <si>
    <t>川部　 楓太</t>
  </si>
  <si>
    <t>2024/06/01 家庭数から削除</t>
  </si>
  <si>
    <t>(678)464-7084</t>
  </si>
  <si>
    <t>kawabe.wataru01@gmail.com</t>
  </si>
  <si>
    <t>wataru.kawabe@us.panasonic.com</t>
  </si>
  <si>
    <t>鈴木　華</t>
  </si>
  <si>
    <t>重行</t>
  </si>
  <si>
    <t>(678)764-8667</t>
  </si>
  <si>
    <t>shigeszk0815@gmail.com</t>
  </si>
  <si>
    <t>shigeyuki.suzuki@jp.toto.com</t>
  </si>
  <si>
    <t>清水　悠羽</t>
  </si>
  <si>
    <t>純雄</t>
  </si>
  <si>
    <t>6/17→退学延期</t>
  </si>
  <si>
    <t>(424)201-9432</t>
  </si>
  <si>
    <t>yoshikofuse@yahoo.co.jp</t>
  </si>
  <si>
    <t>山根　悠希</t>
  </si>
  <si>
    <t>聡</t>
  </si>
  <si>
    <t>山根　 綾乃</t>
  </si>
  <si>
    <t>山根　 陸</t>
  </si>
  <si>
    <t>678-316-931</t>
  </si>
  <si>
    <t>yamane.family.mail@gmail.com</t>
  </si>
  <si>
    <t>(470)519-5525</t>
  </si>
  <si>
    <t>knjys@yahoo.co.jp</t>
  </si>
  <si>
    <t>鈴木　康平</t>
  </si>
  <si>
    <t>(704)654-0730</t>
  </si>
  <si>
    <t>hsuzuki@live.com;suzuki.mio@outlook.com</t>
  </si>
  <si>
    <t>HSUZUKI@Live.com</t>
  </si>
  <si>
    <t>suzuki.mio@outlook.com</t>
  </si>
  <si>
    <t>佐藤　友紀美</t>
  </si>
  <si>
    <t>清隆</t>
  </si>
  <si>
    <t>(470)576-0018</t>
  </si>
  <si>
    <t>satofami.kyhsy@gmail.com</t>
  </si>
  <si>
    <t>佐藤　 清花</t>
  </si>
  <si>
    <t>佐藤　 ほのか</t>
  </si>
  <si>
    <t>田窪　心結</t>
  </si>
  <si>
    <t>祐一</t>
  </si>
  <si>
    <t>(470)627-8143</t>
  </si>
  <si>
    <t>ytakubo@hitachicm.us</t>
  </si>
  <si>
    <t>作佐部　岳</t>
  </si>
  <si>
    <t>将</t>
  </si>
  <si>
    <t>(470)836-2904</t>
  </si>
  <si>
    <t>gakuyuno1098@gmail.com</t>
  </si>
  <si>
    <t>友松 櫻</t>
  </si>
  <si>
    <t>広嗣</t>
  </si>
  <si>
    <t>470-572-2745</t>
  </si>
  <si>
    <t>htomomatsu@hvac.mea.com</t>
  </si>
  <si>
    <t>木下　さら</t>
  </si>
  <si>
    <t>郁子</t>
  </si>
  <si>
    <t>(404)771-9497</t>
  </si>
  <si>
    <t>sunnyikopp@gmail.com</t>
  </si>
  <si>
    <t>470-383-0010</t>
  </si>
  <si>
    <t>渡部　浩市</t>
  </si>
  <si>
    <t>浩</t>
  </si>
  <si>
    <t>渡部　 公太</t>
  </si>
  <si>
    <t>770-887-6629</t>
  </si>
  <si>
    <t>kimikoaratani@yahoo.com</t>
  </si>
  <si>
    <t>(240)602-4877</t>
  </si>
  <si>
    <t>丘　丞太郎</t>
  </si>
  <si>
    <t>柊也</t>
  </si>
  <si>
    <t>(347)466-3261</t>
  </si>
  <si>
    <t>shuyakyu@yahoo.com</t>
  </si>
  <si>
    <t>田尾　一夏</t>
  </si>
  <si>
    <t>俊介</t>
  </si>
  <si>
    <t>(404)804-0063</t>
  </si>
  <si>
    <t>i629r714@icloud.com</t>
  </si>
  <si>
    <t>404-804-0430</t>
  </si>
  <si>
    <t>山下　真ノ介</t>
  </si>
  <si>
    <t>4/13, 8/3</t>
  </si>
  <si>
    <t>470-589-0200</t>
  </si>
  <si>
    <t>murakami.hiromi211@gmail.com</t>
  </si>
  <si>
    <t>(706)-362-7592</t>
  </si>
  <si>
    <t>dyamashita@kokiholdingsamerica.com</t>
  </si>
  <si>
    <t>山本　清太郎</t>
  </si>
  <si>
    <t>遼平</t>
  </si>
  <si>
    <t>(770)371-3141</t>
  </si>
  <si>
    <t>torikko0618@gmail.com</t>
  </si>
  <si>
    <t>山本　 晴子</t>
  </si>
  <si>
    <t>山本　 静香</t>
  </si>
  <si>
    <t>770-731-6844</t>
  </si>
  <si>
    <t>伊藤　みずき</t>
  </si>
  <si>
    <t>敦史</t>
  </si>
  <si>
    <t>(470)269-6658</t>
  </si>
  <si>
    <t>sunshine.mariko@gmail.com</t>
  </si>
  <si>
    <t>伊藤　 さくら</t>
  </si>
  <si>
    <t>伊藤　 あずさ</t>
  </si>
  <si>
    <t>404-801-8474</t>
  </si>
  <si>
    <t>六反　梛月</t>
  </si>
  <si>
    <t>耕太</t>
  </si>
  <si>
    <t>六反　 千遥</t>
  </si>
  <si>
    <t>六反　 智葵</t>
  </si>
  <si>
    <t>404-291-7248</t>
  </si>
  <si>
    <t>tsugumirokutan@gmail.com</t>
  </si>
  <si>
    <t>(770)235-1224</t>
  </si>
  <si>
    <t>小沼　燈介</t>
  </si>
  <si>
    <t>健太郎</t>
  </si>
  <si>
    <t>(470)580-9979</t>
  </si>
  <si>
    <t>tosuke924@gmail.com</t>
  </si>
  <si>
    <t>古村　美亜</t>
  </si>
  <si>
    <t>ギョンソブ</t>
  </si>
  <si>
    <t>(678)458-8077</t>
  </si>
  <si>
    <t>akikom315@gmail.com</t>
  </si>
  <si>
    <t>鈴木　文弥</t>
  </si>
  <si>
    <t>一義</t>
  </si>
  <si>
    <t>(770)286-7241</t>
  </si>
  <si>
    <t>kazuyoshi_suzuki@na.honda.com</t>
  </si>
  <si>
    <t>馬場　悠仁</t>
  </si>
  <si>
    <t>洋平</t>
  </si>
  <si>
    <t>(404)824-7220</t>
  </si>
  <si>
    <t>ayakobaba1028@gmail.com;barbara.yohei@gmail.com</t>
  </si>
  <si>
    <t>馬場　 日向子</t>
  </si>
  <si>
    <t>ayakobaba1028@gmail.com</t>
  </si>
  <si>
    <t>南條　仁菜</t>
  </si>
  <si>
    <t>盛彦</t>
  </si>
  <si>
    <t>(470)279-9208</t>
  </si>
  <si>
    <t>mack_nanjo@yamaha-motor.com</t>
  </si>
  <si>
    <t>南條　 結衣</t>
  </si>
  <si>
    <t>森本　七瀬</t>
  </si>
  <si>
    <t>祐輔</t>
  </si>
  <si>
    <t>(706)934-3352</t>
  </si>
  <si>
    <t>yu.morimoto57@gmail.com</t>
  </si>
  <si>
    <t>yuko_in_nor@yahoo.co.jp</t>
  </si>
  <si>
    <t>林　美和</t>
  </si>
  <si>
    <t>(678)897-3721</t>
  </si>
  <si>
    <t>yukkokko.526@gmail.com;yu.hayashi@kubota.com</t>
  </si>
  <si>
    <t>林　　美桜</t>
  </si>
  <si>
    <t>4/27 メールアドレス変更</t>
  </si>
  <si>
    <t>yu.hayashi@kubota.com</t>
  </si>
  <si>
    <t>yukkokko.526@gmail.com</t>
  </si>
  <si>
    <t>津田　悠真</t>
  </si>
  <si>
    <t>真矢</t>
  </si>
  <si>
    <t>(678)308-1514</t>
  </si>
  <si>
    <t>aiko.tda@gmail.com</t>
  </si>
  <si>
    <t>津田　 真咲</t>
  </si>
  <si>
    <t>404-974-0452</t>
  </si>
  <si>
    <t>sim_tsuda@yamaha-motor.com</t>
  </si>
  <si>
    <t>森　陽仁</t>
  </si>
  <si>
    <t>祐二</t>
  </si>
  <si>
    <t>森　朝陽</t>
  </si>
  <si>
    <t>森　陽咲</t>
  </si>
  <si>
    <t>4/20, 6/8</t>
  </si>
  <si>
    <t>678-343-0462</t>
  </si>
  <si>
    <t>duffy.my.friends43@gmail.com</t>
  </si>
  <si>
    <t>(478)213-3351</t>
  </si>
  <si>
    <t>duffy.my.friends.43@gmail.com</t>
  </si>
  <si>
    <t>髙橋　朔澄</t>
  </si>
  <si>
    <t>新樹</t>
  </si>
  <si>
    <t>478-841-0455</t>
  </si>
  <si>
    <t>yoshikitakahashi@ykkap.com</t>
  </si>
  <si>
    <t>吉澤　晴恵</t>
  </si>
  <si>
    <t>満</t>
  </si>
  <si>
    <t>(478)841-0681</t>
  </si>
  <si>
    <t>kao.mny622@gmail.com</t>
  </si>
  <si>
    <t>吉澤　 希海</t>
  </si>
  <si>
    <t>478-342-4898</t>
  </si>
  <si>
    <t>神村　咲奈</t>
  </si>
  <si>
    <t>洋介</t>
  </si>
  <si>
    <t>(678)571-3691</t>
  </si>
  <si>
    <t>yukainahitorigoto@gmail.com</t>
  </si>
  <si>
    <t>小田　哲哉</t>
  </si>
  <si>
    <t>康史</t>
  </si>
  <si>
    <t>(678)296-7245</t>
  </si>
  <si>
    <t>tomo1129tb3@gmail.com</t>
  </si>
  <si>
    <t>小田　 彰士</t>
  </si>
  <si>
    <t>冨岡　柊真</t>
  </si>
  <si>
    <t>敬</t>
  </si>
  <si>
    <t>6/4 電話番号修正</t>
  </si>
  <si>
    <t>662-715-9337</t>
  </si>
  <si>
    <t>mtomioka33@gmail.com</t>
  </si>
  <si>
    <t>(662)202-6606</t>
  </si>
  <si>
    <t>黒岩　真紘</t>
  </si>
  <si>
    <t>洋佑</t>
  </si>
  <si>
    <t>黒岩　 和真</t>
  </si>
  <si>
    <t>(470)627-8145</t>
  </si>
  <si>
    <t>suki1030616@gmail.com</t>
  </si>
  <si>
    <t>高瀬　瑛太</t>
  </si>
  <si>
    <t>良平</t>
  </si>
  <si>
    <t>高瀬　 翔太</t>
  </si>
  <si>
    <t>5/25,8/24</t>
  </si>
  <si>
    <t>(478)228-9270</t>
  </si>
  <si>
    <t>mtaka523.ktm@gmail.com</t>
  </si>
  <si>
    <t>中山　彩乃</t>
  </si>
  <si>
    <t>達雄</t>
  </si>
  <si>
    <t>(478)233-7146</t>
  </si>
  <si>
    <t>tatsuonakayama@ykk.com</t>
  </si>
  <si>
    <t>mikan0407@yahoo.co.jp</t>
  </si>
  <si>
    <t>朝妻　大賀</t>
  </si>
  <si>
    <t>雅佳</t>
  </si>
  <si>
    <t>(470)830-7195</t>
  </si>
  <si>
    <t>kandadada.65@gmail.com</t>
  </si>
  <si>
    <t>岩戸　友莉菜</t>
  </si>
  <si>
    <t>友宏</t>
  </si>
  <si>
    <t>(770)235-8197</t>
  </si>
  <si>
    <t>chika46yuri123tomo927@gmail.com</t>
  </si>
  <si>
    <t>船戸　建志</t>
  </si>
  <si>
    <t>洸佑</t>
  </si>
  <si>
    <t>(646)345-9335</t>
  </si>
  <si>
    <t>kosuke.and.saori@gmail.com</t>
  </si>
  <si>
    <t>伊藤　いつき</t>
  </si>
  <si>
    <t>祐樹</t>
  </si>
  <si>
    <t>(404)689-8928</t>
  </si>
  <si>
    <t>yuki2to@gmail.com</t>
  </si>
  <si>
    <t>asahi.pisces@gmail.com</t>
  </si>
  <si>
    <t>田中　秀虎</t>
  </si>
  <si>
    <t>宏幸</t>
  </si>
  <si>
    <t>478-278-6653</t>
  </si>
  <si>
    <t>HiroyukiTanaka@ykkap.com</t>
  </si>
  <si>
    <t>稲森　杏奈</t>
  </si>
  <si>
    <t>礼次郎</t>
  </si>
  <si>
    <t>(404)901-4603</t>
  </si>
  <si>
    <t>rijun12@gmail.com</t>
  </si>
  <si>
    <t>稲森　 新太郎</t>
  </si>
  <si>
    <t>稲森　 恵理子</t>
  </si>
  <si>
    <t>mln.08077120495@icloud.com</t>
  </si>
  <si>
    <t>ハリソン　倖</t>
  </si>
  <si>
    <t>(770)733-7815</t>
  </si>
  <si>
    <t>nodokaharrison@gmail.com</t>
  </si>
  <si>
    <t>小島　蒔人</t>
  </si>
  <si>
    <t>(614)623-8213</t>
  </si>
  <si>
    <t>r.i.peace.love12@gmail.com</t>
  </si>
  <si>
    <t>小島　 蒼</t>
  </si>
  <si>
    <t>鈴木　賢斗</t>
  </si>
  <si>
    <t>ジェームス</t>
  </si>
  <si>
    <t>5/11,8/31</t>
  </si>
  <si>
    <t>(770)885-5784</t>
  </si>
  <si>
    <t>takayo.witmondt@gmail.com</t>
  </si>
  <si>
    <t>田﨑　凜奈</t>
  </si>
  <si>
    <t>文也</t>
  </si>
  <si>
    <t>(470)920-5364</t>
  </si>
  <si>
    <t>tomokotasaki@icloud.com</t>
  </si>
  <si>
    <t>田﨑　夕渚</t>
  </si>
  <si>
    <t>原田　美優</t>
  </si>
  <si>
    <t>卓</t>
  </si>
  <si>
    <t>(678)378-6895</t>
  </si>
  <si>
    <t>worldtraveler.2626@gmail.com</t>
  </si>
  <si>
    <t>ハチンズ　桜華</t>
  </si>
  <si>
    <t>カール</t>
  </si>
  <si>
    <t>(404)499-4949</t>
  </si>
  <si>
    <t>yuminator81@gmail.com</t>
  </si>
  <si>
    <t>レビン　海斗</t>
  </si>
  <si>
    <t>ベンジャミン</t>
  </si>
  <si>
    <t>(470)237-9836</t>
  </si>
  <si>
    <t>chikosancute@gmail.com</t>
  </si>
  <si>
    <t>石井　希歩</t>
  </si>
  <si>
    <t>喜大</t>
  </si>
  <si>
    <t>石井　 佑典</t>
  </si>
  <si>
    <t>404-309-9813</t>
  </si>
  <si>
    <t>bigjoy.1414416@gmail.com</t>
  </si>
  <si>
    <t>(470)807-0696</t>
  </si>
  <si>
    <t>山崎　瑛美</t>
  </si>
  <si>
    <t>寿也</t>
  </si>
  <si>
    <t>山崎　 玲奈</t>
  </si>
  <si>
    <t>(470)755-9116</t>
  </si>
  <si>
    <t>nozoyama0724@icloud.com</t>
  </si>
  <si>
    <t>薮田　大輝</t>
  </si>
  <si>
    <t>豊大</t>
  </si>
  <si>
    <t>薮田　 愛子</t>
  </si>
  <si>
    <t>(470)589-0483</t>
  </si>
  <si>
    <t>atsuhiro0221@yahoo.co.jp</t>
  </si>
  <si>
    <t>satoko7211@yahoo.co.jp</t>
  </si>
  <si>
    <t>黒木　逢七</t>
  </si>
  <si>
    <t>泰成</t>
  </si>
  <si>
    <t>(470)557-0371</t>
  </si>
  <si>
    <t>s.ma.merry.v.v@gmail.com</t>
  </si>
  <si>
    <t>岩田　健孟</t>
  </si>
  <si>
    <t>達則</t>
  </si>
  <si>
    <t>(423)490-5130</t>
  </si>
  <si>
    <t>tatsunori.iwata@gmail.com</t>
  </si>
  <si>
    <t>山田　貫太郎</t>
  </si>
  <si>
    <t>(404)457-6565</t>
  </si>
  <si>
    <t>aiconails@gmail.com</t>
  </si>
  <si>
    <t>橋本　彩月</t>
  </si>
  <si>
    <t>佳周</t>
  </si>
  <si>
    <t>橋本　 典沙</t>
  </si>
  <si>
    <t>(404)397-3762</t>
  </si>
  <si>
    <t>nachichi726@gmail.com</t>
  </si>
  <si>
    <t>渡辺　琳久</t>
  </si>
  <si>
    <t>哲也</t>
  </si>
  <si>
    <t>(470)758-0428</t>
  </si>
  <si>
    <t>te2ya.watanabe@gmail.com</t>
  </si>
  <si>
    <t>渡辺　 遼</t>
  </si>
  <si>
    <t>峠　葉月</t>
  </si>
  <si>
    <t>和秀</t>
  </si>
  <si>
    <t>峠　和尊</t>
  </si>
  <si>
    <t>(770)540-2980</t>
  </si>
  <si>
    <t>togekazu0813@gmail.com</t>
  </si>
  <si>
    <t>ktoge@tatsumiusa.com</t>
  </si>
  <si>
    <t>横田 柊</t>
  </si>
  <si>
    <t>横田 椋</t>
  </si>
  <si>
    <t>81-80-3967-5004</t>
  </si>
  <si>
    <t>t1wataru.yokota@jp.toto.com</t>
  </si>
  <si>
    <t>北井　匠</t>
  </si>
  <si>
    <t>大樹</t>
  </si>
  <si>
    <t>北井　 大和</t>
  </si>
  <si>
    <t>50周年撮影ボランティア（５月講演会、運動会、12月式典は当番を外す）</t>
  </si>
  <si>
    <t>カメラ担当</t>
  </si>
  <si>
    <t>(470)859-9798</t>
  </si>
  <si>
    <t>kitai_atl_2022@yahoo.com</t>
  </si>
  <si>
    <t>新谷　えみり</t>
  </si>
  <si>
    <t>ハーヴィー</t>
  </si>
  <si>
    <t>(401)924-3777</t>
  </si>
  <si>
    <t>aloha72nobue@gmail.com</t>
  </si>
  <si>
    <t>秋本　結太</t>
  </si>
  <si>
    <t>猛</t>
  </si>
  <si>
    <t>(470)629-4128</t>
  </si>
  <si>
    <t>yumikoa326@gmail.com</t>
  </si>
  <si>
    <t>秋本　文緒</t>
  </si>
  <si>
    <t>akmttks@yahoo.co.jp</t>
  </si>
  <si>
    <t>間田　千尋</t>
  </si>
  <si>
    <t>央</t>
  </si>
  <si>
    <t>(470)923-5238</t>
  </si>
  <si>
    <t>info@mamm-design.com</t>
  </si>
  <si>
    <t>藤田　虹夕</t>
  </si>
  <si>
    <t>(478)319-3212</t>
  </si>
  <si>
    <t>86nikoniko@gmail.com</t>
  </si>
  <si>
    <t>藤田　 虹南</t>
  </si>
  <si>
    <t>藤田　 虹光</t>
  </si>
  <si>
    <t>森川　咲空</t>
  </si>
  <si>
    <t>康一</t>
  </si>
  <si>
    <t>森川　 美桜</t>
  </si>
  <si>
    <t>森川　 礼美</t>
  </si>
  <si>
    <t>(404)450-3671</t>
  </si>
  <si>
    <t>morikawa.koichi@miuraz.com</t>
  </si>
  <si>
    <t>saoko.1135@gmail.com</t>
  </si>
  <si>
    <t>中村　光太</t>
  </si>
  <si>
    <t>剛</t>
  </si>
  <si>
    <t>470-399-2568</t>
  </si>
  <si>
    <t>home.dora@gmail.com</t>
  </si>
  <si>
    <t>(404)245-9823</t>
  </si>
  <si>
    <t>良原　渓太</t>
  </si>
  <si>
    <t>伸幸</t>
  </si>
  <si>
    <t>(678)882-6834</t>
  </si>
  <si>
    <t>yoshimakimail9@gmail.com</t>
  </si>
  <si>
    <t>良原　 康太</t>
  </si>
  <si>
    <t>678-216-6374</t>
  </si>
  <si>
    <t>ハイマン　多莉明</t>
  </si>
  <si>
    <t>ラリー</t>
  </si>
  <si>
    <t>(917)860-4899</t>
  </si>
  <si>
    <t>miyo.heiman@gmail.com</t>
  </si>
  <si>
    <t>内山　綾士</t>
  </si>
  <si>
    <t>祐紀</t>
  </si>
  <si>
    <t>(310)755-9862</t>
  </si>
  <si>
    <t>rieko.u@hotmail.com</t>
  </si>
  <si>
    <t>高橋　陽</t>
  </si>
  <si>
    <t>眞悦</t>
  </si>
  <si>
    <t>(470)423-4029</t>
  </si>
  <si>
    <t>masaetsu.takahashi.du@hitachiastemo.com</t>
  </si>
  <si>
    <t>高橋　舞</t>
  </si>
  <si>
    <t>並木　楓</t>
  </si>
  <si>
    <t>ポールジョセフ</t>
  </si>
  <si>
    <t>(678)682-1604</t>
  </si>
  <si>
    <t>maikosargent@gmail.com</t>
  </si>
  <si>
    <t>川嶋　琉生</t>
  </si>
  <si>
    <t>祐貴</t>
  </si>
  <si>
    <t>(470)755-9695</t>
  </si>
  <si>
    <t>ayari_kawashima@yahoo.co.jp</t>
  </si>
  <si>
    <t>川嶋　 優維</t>
  </si>
  <si>
    <t>yk.sima@icloud.com</t>
  </si>
  <si>
    <t>二村　貫太</t>
  </si>
  <si>
    <t>裕治</t>
  </si>
  <si>
    <t>(678)431-8111</t>
  </si>
  <si>
    <t>gaoxiuai@gmail.com;y-nimura@ykk.com</t>
  </si>
  <si>
    <t>gaoxiuai@gmail.com</t>
  </si>
  <si>
    <t>千葉　水紀</t>
  </si>
  <si>
    <t>則和</t>
  </si>
  <si>
    <t>470-469-5504</t>
  </si>
  <si>
    <t>nrkzchb@gmail.com</t>
  </si>
  <si>
    <t>(404)259-4503</t>
  </si>
  <si>
    <t>kcokco@gmail.com</t>
  </si>
  <si>
    <t>岡林　祐輝</t>
  </si>
  <si>
    <t>洋輝</t>
  </si>
  <si>
    <t>(629)262-2238</t>
  </si>
  <si>
    <t>hiokabayashi@deloitte.com</t>
  </si>
  <si>
    <t>上野 優奈</t>
  </si>
  <si>
    <t>剛士</t>
  </si>
  <si>
    <t>上野 優</t>
  </si>
  <si>
    <t>630-716-0698</t>
  </si>
  <si>
    <t>tueno@meikoamerica.com</t>
  </si>
  <si>
    <t>齋藤　あかり</t>
  </si>
  <si>
    <t>昇</t>
  </si>
  <si>
    <t>839-273-1783</t>
  </si>
  <si>
    <t>apple_brother0503@msn.com</t>
  </si>
  <si>
    <t>佐久間　一嘉</t>
  </si>
  <si>
    <t>弘樹</t>
  </si>
  <si>
    <t>佐久間　瑛心</t>
  </si>
  <si>
    <t>4/13, 6/8</t>
  </si>
  <si>
    <t>470-483-7231</t>
  </si>
  <si>
    <t>kumamama0605@gmail.com</t>
  </si>
  <si>
    <t>(470)883-5900</t>
  </si>
  <si>
    <t>古田　想夏</t>
  </si>
  <si>
    <t>稔</t>
  </si>
  <si>
    <t>(678)743-6994</t>
  </si>
  <si>
    <t>mms_im_turm@yahoo.co.jp</t>
  </si>
  <si>
    <t>古田　獅恩</t>
  </si>
  <si>
    <t>770-314-5541</t>
  </si>
  <si>
    <t>金田　直之</t>
  </si>
  <si>
    <t>宏之</t>
  </si>
  <si>
    <t>金田　麻那</t>
  </si>
  <si>
    <t>(470)282-7025</t>
  </si>
  <si>
    <t>manao.ka77@gmail.com</t>
  </si>
  <si>
    <t>namao.ka77@gmail.com</t>
  </si>
  <si>
    <t>多胡　綾乃</t>
  </si>
  <si>
    <t>文彰</t>
  </si>
  <si>
    <t>(770)313-2094</t>
  </si>
  <si>
    <t>epicapica@gmail.com</t>
  </si>
  <si>
    <t>buntaatl@hotmail.com</t>
  </si>
  <si>
    <t>平川　杏奈</t>
  </si>
  <si>
    <t>(404)457-9320</t>
  </si>
  <si>
    <t>ewan1125@hotmail.com</t>
  </si>
  <si>
    <t>重松　興</t>
  </si>
  <si>
    <t>俊亮</t>
  </si>
  <si>
    <t>(470)476-0396</t>
  </si>
  <si>
    <t>re_du.ub_na@icloud.com</t>
  </si>
  <si>
    <t>重松 蓮</t>
  </si>
  <si>
    <t>山田　梅</t>
  </si>
  <si>
    <t>パルンガオ</t>
  </si>
  <si>
    <t>(678)313-7184</t>
  </si>
  <si>
    <t>yfukiko@gmail.com</t>
  </si>
  <si>
    <t>鈴木　可偉</t>
  </si>
  <si>
    <t>篤士</t>
  </si>
  <si>
    <t>(770)866-2376</t>
  </si>
  <si>
    <t xml:space="preserve">belltreefamily.82@gmail.com </t>
  </si>
  <si>
    <t>鈴木　 莉央</t>
  </si>
  <si>
    <t>belltreefamily.82@gmail.com</t>
  </si>
  <si>
    <t>坂本　若奈</t>
  </si>
  <si>
    <t>義和</t>
  </si>
  <si>
    <t>坂本　優奈</t>
  </si>
  <si>
    <t>(404)326-3945</t>
  </si>
  <si>
    <t>orange30.yy@gmail.com</t>
  </si>
  <si>
    <t>菅　陽詩</t>
  </si>
  <si>
    <t>706-512-2694</t>
  </si>
  <si>
    <t>etyhnt1123@gmail.com</t>
  </si>
  <si>
    <t>(678)800-4316</t>
  </si>
  <si>
    <t>石坂　侑大</t>
  </si>
  <si>
    <t>文敏</t>
  </si>
  <si>
    <t>(678)216-5857</t>
  </si>
  <si>
    <t>yokoyoko.za@gmail.com</t>
  </si>
  <si>
    <t>大竹　愛子</t>
  </si>
  <si>
    <t>MABRY</t>
  </si>
  <si>
    <t>(404)861-3735</t>
  </si>
  <si>
    <t>biggreenbamboo@gmail.com</t>
  </si>
  <si>
    <t>川西　哲人</t>
  </si>
  <si>
    <t>(770)689-9122</t>
  </si>
  <si>
    <t>yuzuiro1210.ga@gmail.com;yohei.k@ryosho.com</t>
  </si>
  <si>
    <t>川西　 悠斗</t>
  </si>
  <si>
    <t>川西　 葵</t>
  </si>
  <si>
    <t>770-712-6068</t>
  </si>
  <si>
    <t>kylemoreroad.6@gmail.com</t>
  </si>
  <si>
    <t>yuzuiro1210.ga@gmail.com</t>
  </si>
  <si>
    <t>大西　芽生</t>
  </si>
  <si>
    <t>純</t>
  </si>
  <si>
    <t>781-491-6536</t>
  </si>
  <si>
    <t>harumei0502@gmail.com</t>
  </si>
  <si>
    <t>(781)552-0458</t>
  </si>
  <si>
    <t>城之内　一平</t>
  </si>
  <si>
    <t>克成</t>
  </si>
  <si>
    <t>(678)615-1703</t>
  </si>
  <si>
    <t>mariko.jo@icloud.com</t>
  </si>
  <si>
    <t>770-324-9640</t>
  </si>
  <si>
    <t>加納　壮真</t>
  </si>
  <si>
    <t>良信</t>
  </si>
  <si>
    <t>678-483-1909</t>
  </si>
  <si>
    <t>skusa20230826@gmail.com</t>
  </si>
  <si>
    <t>(678)849-1540</t>
  </si>
  <si>
    <t>大嶋　希海</t>
  </si>
  <si>
    <t>仁海</t>
  </si>
  <si>
    <t>大嶋　 七海</t>
  </si>
  <si>
    <t>5/18,8/24</t>
  </si>
  <si>
    <t>(404)640-9700</t>
  </si>
  <si>
    <t>oshimamail10@gmail.com</t>
  </si>
  <si>
    <t>470-627-8813</t>
  </si>
  <si>
    <t>花房　瑚美</t>
  </si>
  <si>
    <t>大輔</t>
  </si>
  <si>
    <t>(470)834-1575</t>
  </si>
  <si>
    <t>hanadeka953@gmail.com</t>
  </si>
  <si>
    <t>花房　 栞那</t>
  </si>
  <si>
    <t>田中　宏弥</t>
  </si>
  <si>
    <t>正則</t>
  </si>
  <si>
    <t>(919)636-0874</t>
  </si>
  <si>
    <t>mrs.reiko@gmail.com</t>
  </si>
  <si>
    <t>田中 伸弥</t>
  </si>
  <si>
    <t>田中　 孝治</t>
  </si>
  <si>
    <t>太田　恵麻</t>
  </si>
  <si>
    <t>美和</t>
  </si>
  <si>
    <t>(770)533-2343</t>
  </si>
  <si>
    <t>lady_m54@hotmail.com</t>
  </si>
  <si>
    <t>山中　萌衣</t>
  </si>
  <si>
    <t>(404)245-9767</t>
  </si>
  <si>
    <t>tomoko.h.80@gmail.com</t>
  </si>
  <si>
    <t>山中　 嵩</t>
  </si>
  <si>
    <t>hisashi0601jp@yahoo.co.jp</t>
  </si>
  <si>
    <t>細岡　澄海</t>
  </si>
  <si>
    <t>(470)604-4640</t>
  </si>
  <si>
    <t>skydreamer0824@gmail.com</t>
  </si>
  <si>
    <t>松尾　知樹</t>
  </si>
  <si>
    <t>健司</t>
  </si>
  <si>
    <t>770-940-0509</t>
  </si>
  <si>
    <t>keikeimode@hotmail.com</t>
  </si>
  <si>
    <t>(404)821-0133</t>
  </si>
  <si>
    <t>堂野　千颯</t>
  </si>
  <si>
    <t>千晶</t>
  </si>
  <si>
    <t>470-981-8376</t>
  </si>
  <si>
    <t>donochiaki@gmail.com</t>
  </si>
  <si>
    <t>(470)962-4585</t>
  </si>
  <si>
    <t>donoyuriko@gmail.com</t>
  </si>
  <si>
    <t>藤沢　怜生</t>
  </si>
  <si>
    <t>達也</t>
  </si>
  <si>
    <t>(678)488-7692</t>
  </si>
  <si>
    <t>kazumitamura@yahoo.com</t>
  </si>
  <si>
    <t>柳川　七愛</t>
  </si>
  <si>
    <t>スケリー</t>
  </si>
  <si>
    <t>(762)448-8329</t>
  </si>
  <si>
    <t>sachiyanagawa@gmail.com</t>
  </si>
  <si>
    <t>西川　結梨</t>
  </si>
  <si>
    <t>修一</t>
  </si>
  <si>
    <t>西川　 美羽</t>
  </si>
  <si>
    <t>5/4, 8/3</t>
  </si>
  <si>
    <t>(404)545-7936</t>
  </si>
  <si>
    <t>emichin2.1472@gmail.com</t>
  </si>
  <si>
    <t>(470)366-5126</t>
  </si>
  <si>
    <t>TEL変更のため、NA表示</t>
  </si>
  <si>
    <t>近藤　結衣</t>
  </si>
  <si>
    <t>進一</t>
  </si>
  <si>
    <t>(347)366-1648</t>
  </si>
  <si>
    <t>sayuri3473661648@yahoo.co.jp</t>
  </si>
  <si>
    <t>伊藤　瑛太</t>
  </si>
  <si>
    <t>誠規</t>
  </si>
  <si>
    <t>伊藤　 心和</t>
  </si>
  <si>
    <t>(310)650-1346</t>
  </si>
  <si>
    <t>dingdongyuri@gmail.com</t>
  </si>
  <si>
    <t>seiki4201@gmail.com</t>
  </si>
  <si>
    <t>サンチェス　夕陽</t>
  </si>
  <si>
    <t>マシュー</t>
  </si>
  <si>
    <t>(470)929-7204</t>
  </si>
  <si>
    <t>mayu3cocoon@gmail.com</t>
  </si>
  <si>
    <t>サンチェス　朝陽</t>
  </si>
  <si>
    <t>酒井　啓太郎</t>
  </si>
  <si>
    <t>大次郎</t>
  </si>
  <si>
    <t>酒井　ゆりな</t>
  </si>
  <si>
    <t>4/20,8/24</t>
  </si>
  <si>
    <t>470-717-0546</t>
  </si>
  <si>
    <t>konakige06@gmail.com</t>
  </si>
  <si>
    <t>(678)460-9369</t>
  </si>
  <si>
    <t>髙田 さくら</t>
  </si>
  <si>
    <t>ングホー</t>
  </si>
  <si>
    <t>髙田 仁</t>
  </si>
  <si>
    <t>髙田　彩也子</t>
  </si>
  <si>
    <t>770-652-3012</t>
  </si>
  <si>
    <t>majumoju@gmail.com</t>
  </si>
  <si>
    <t>(404)323-4728</t>
  </si>
  <si>
    <t>太田 椋介</t>
  </si>
  <si>
    <t>拓雄</t>
  </si>
  <si>
    <t>太田 晴稀</t>
  </si>
  <si>
    <t>706-983-1580</t>
  </si>
  <si>
    <t>takuo.ota@tica.toyota-industries.com</t>
  </si>
  <si>
    <t>パニシバタナ　憲汰</t>
  </si>
  <si>
    <t>AEK</t>
  </si>
  <si>
    <t>パニシバタナ 果憐</t>
  </si>
  <si>
    <t>5/4,8/10</t>
  </si>
  <si>
    <t>(404)797-1975</t>
  </si>
  <si>
    <t>kiyoka05@gmail.com</t>
  </si>
  <si>
    <t>菊地　正光</t>
  </si>
  <si>
    <t>光伸</t>
  </si>
  <si>
    <t>(470)328-1225</t>
  </si>
  <si>
    <t>jkikuchi1122@gmail.com</t>
  </si>
  <si>
    <t>470-226-7003</t>
  </si>
  <si>
    <t>矢島　敬士</t>
  </si>
  <si>
    <t>敬朗</t>
  </si>
  <si>
    <t>矢島　 真理恵</t>
  </si>
  <si>
    <t>(757)753-2303</t>
  </si>
  <si>
    <t>nekko_ey@hotmail.com</t>
  </si>
  <si>
    <t>張　友和</t>
  </si>
  <si>
    <t>チーチェン</t>
  </si>
  <si>
    <t>(470)580-3403</t>
  </si>
  <si>
    <t>kaorinishimurazhang@gmail.com</t>
  </si>
  <si>
    <t>武藤　寛太朗</t>
  </si>
  <si>
    <t>庸平</t>
  </si>
  <si>
    <t>(770)298-7551</t>
  </si>
  <si>
    <t>taro.m.akane@icloud.com</t>
  </si>
  <si>
    <t>武藤　 直太朗</t>
  </si>
  <si>
    <t>770-310-6125</t>
  </si>
  <si>
    <t>シューベルト　ケン</t>
  </si>
  <si>
    <t>スコット</t>
  </si>
  <si>
    <t>(646)345-2262</t>
  </si>
  <si>
    <t>chihomatsudaira@gmail.com</t>
  </si>
  <si>
    <t>中島　小春</t>
  </si>
  <si>
    <t>克</t>
  </si>
  <si>
    <t>(614)369-6126</t>
  </si>
  <si>
    <t>y.h.nakajima@gmail.com</t>
  </si>
  <si>
    <t>中島　 陽向</t>
  </si>
  <si>
    <t>y.h.nakajima@gmajl.com</t>
  </si>
  <si>
    <t>紙谷　桜</t>
  </si>
  <si>
    <t>(720)737-1537</t>
  </si>
  <si>
    <t>m.kamidani@gmail.com</t>
  </si>
  <si>
    <t>720-737-1536</t>
  </si>
  <si>
    <t>大橋　幸亮</t>
  </si>
  <si>
    <t>幸一</t>
  </si>
  <si>
    <t>5/18, 8/31</t>
  </si>
  <si>
    <t>470-925-5681</t>
  </si>
  <si>
    <t>yamakumi109@hotmail.com</t>
  </si>
  <si>
    <t>(404)917-5692</t>
  </si>
  <si>
    <t>雨宮　響叶</t>
  </si>
  <si>
    <t>一登</t>
  </si>
  <si>
    <t>雨宮　由茉</t>
  </si>
  <si>
    <t>雨宮　己弦</t>
  </si>
  <si>
    <t>4/13, 6/1</t>
  </si>
  <si>
    <t>C,B</t>
  </si>
  <si>
    <t>(470)265-9966</t>
  </si>
  <si>
    <t>mizuho8214@icloud.com</t>
  </si>
  <si>
    <t>mizuho8214@gmail.com</t>
  </si>
  <si>
    <t>山田 夏緒</t>
  </si>
  <si>
    <t>裕一</t>
  </si>
  <si>
    <t>山田 莉緒</t>
  </si>
  <si>
    <t>678-331-0865</t>
  </si>
  <si>
    <t>yuichi_yamada@rei.ricoh.com</t>
  </si>
  <si>
    <t>大久保　結月</t>
  </si>
  <si>
    <t>佳結</t>
  </si>
  <si>
    <t>大久保　湊音</t>
  </si>
  <si>
    <t>(478)290-2406</t>
  </si>
  <si>
    <t>ma_kanzume@hotmail.com</t>
  </si>
  <si>
    <t>富賀見　芽依</t>
  </si>
  <si>
    <t>竜</t>
  </si>
  <si>
    <t>(731)499-2288</t>
  </si>
  <si>
    <t>yumifukami1024@gmail.com</t>
  </si>
  <si>
    <t>富賀見　佳</t>
  </si>
  <si>
    <t>世登　陽莉</t>
  </si>
  <si>
    <t>雅之</t>
  </si>
  <si>
    <t>(470)591-4503</t>
  </si>
  <si>
    <t>s.miyabin@gmail.com</t>
  </si>
  <si>
    <t>世登　未来</t>
  </si>
  <si>
    <t>岩村　遼</t>
  </si>
  <si>
    <t>朗</t>
  </si>
  <si>
    <t>(470)349-9060</t>
  </si>
  <si>
    <t>gunchan4612@gmail.com</t>
  </si>
  <si>
    <t>久保田　圭織</t>
  </si>
  <si>
    <t>佳宏</t>
  </si>
  <si>
    <t>久保田　詩織</t>
  </si>
  <si>
    <t>(470)215-9994</t>
  </si>
  <si>
    <t>nyanjira7265@gmail.com</t>
  </si>
  <si>
    <t>人見　梨里衣</t>
  </si>
  <si>
    <t>亮平</t>
  </si>
  <si>
    <t>人見　 龍芯</t>
  </si>
  <si>
    <t>(470)479-1628</t>
  </si>
  <si>
    <t>misuzu.hitomi1@gmail.com</t>
  </si>
  <si>
    <t>関口　大翔</t>
  </si>
  <si>
    <t>恵介</t>
  </si>
  <si>
    <t>770-820-9801</t>
  </si>
  <si>
    <t>keitora0203@gmail.com</t>
  </si>
  <si>
    <t>5/15編入のため、全学年リストとの整合なしN/A表示</t>
  </si>
  <si>
    <t>青園　炎三</t>
  </si>
  <si>
    <t>アレサンドロ</t>
  </si>
  <si>
    <t>(516)776-6037</t>
  </si>
  <si>
    <t>tomomiaozono@gmail.com</t>
  </si>
  <si>
    <t>青園　 毬愛</t>
  </si>
  <si>
    <t>竹嶋　柚稀</t>
  </si>
  <si>
    <t>孝則</t>
  </si>
  <si>
    <t>竹嶋　 夏希</t>
  </si>
  <si>
    <t>(646)525-4066</t>
  </si>
  <si>
    <t>t.natsu0730428.t@gmail.com</t>
  </si>
  <si>
    <t>藤田　涼太郎</t>
  </si>
  <si>
    <t>耕治</t>
  </si>
  <si>
    <t>(678)709-1965</t>
  </si>
  <si>
    <t>38ryotaro@gmail.com</t>
  </si>
  <si>
    <t>泉谷　悠以</t>
  </si>
  <si>
    <t>昌也</t>
  </si>
  <si>
    <t>(404)528-3601</t>
  </si>
  <si>
    <t>rindarin0218@gmail.com</t>
  </si>
  <si>
    <t>泉谷　 凜大</t>
  </si>
  <si>
    <t>izumimasaya@gmail.com</t>
  </si>
  <si>
    <t>岩城　葵</t>
  </si>
  <si>
    <t>成紀</t>
  </si>
  <si>
    <t>4/13, 8/31</t>
  </si>
  <si>
    <t>470-295-7836</t>
  </si>
  <si>
    <t>iwaki7575@gmail.com</t>
  </si>
  <si>
    <t>(919)282-8587</t>
  </si>
  <si>
    <t>n_okamoto@hotmail.com</t>
  </si>
  <si>
    <t>田中　萌彩</t>
  </si>
  <si>
    <t>元樹</t>
  </si>
  <si>
    <t>田中　 陽翔</t>
  </si>
  <si>
    <t>田中　翔真</t>
  </si>
  <si>
    <t>6/22 翔真退学</t>
  </si>
  <si>
    <t>(706)983-9752</t>
  </si>
  <si>
    <t>tamocchi4@gmail.com</t>
  </si>
  <si>
    <t>motussy@gmail.com</t>
  </si>
  <si>
    <t>7706523012</t>
  </si>
  <si>
    <t>西宮　壮亮</t>
  </si>
  <si>
    <t>雄亮</t>
  </si>
  <si>
    <t>(478)233-7684</t>
  </si>
  <si>
    <t>yusuke.nishimiya@ykk.com</t>
  </si>
  <si>
    <t>中島　実玲</t>
  </si>
  <si>
    <t>良大</t>
  </si>
  <si>
    <t>(770)876-5852</t>
  </si>
  <si>
    <t>yoshitaka-nakajiima@outlook.jp</t>
  </si>
  <si>
    <t>中島　 玲耶</t>
  </si>
  <si>
    <t>ynakajima@namiga.com</t>
  </si>
  <si>
    <t>大須賀　結衣</t>
  </si>
  <si>
    <t>卓也</t>
  </si>
  <si>
    <t>770-359-7510</t>
  </si>
  <si>
    <t>takuyao715730@gmail.com</t>
  </si>
  <si>
    <t>(404)451-3888</t>
  </si>
  <si>
    <t>Takuya.Ohsuga@tdk.com</t>
  </si>
  <si>
    <t>メールアドレス変更によりNA表示</t>
  </si>
  <si>
    <t>山﨑 央奨</t>
  </si>
  <si>
    <t>山﨑 日葵</t>
  </si>
  <si>
    <t>山﨑 日陽</t>
  </si>
  <si>
    <t>706-983-9033</t>
  </si>
  <si>
    <t>masayuki.yamazaki@tacg.toyota-industries.com</t>
  </si>
  <si>
    <t>森 誠一朗</t>
  </si>
  <si>
    <t>きよ美</t>
  </si>
  <si>
    <t>(770)-298-0725</t>
  </si>
  <si>
    <t>ki_kosan_norinori@yahoo.co.jp</t>
  </si>
  <si>
    <t>810-80-9446-4125</t>
  </si>
  <si>
    <t>TEL変更のため全学年sheetとの照合NA表示</t>
  </si>
  <si>
    <t>小林 あかり</t>
  </si>
  <si>
    <t>慶子</t>
  </si>
  <si>
    <t>小林 ひかり</t>
  </si>
  <si>
    <t>423-544-3130</t>
  </si>
  <si>
    <t>koiko.petitbois@gmail.com</t>
  </si>
  <si>
    <t>日栁　沙彩</t>
  </si>
  <si>
    <t>真一</t>
  </si>
  <si>
    <t>日栁　 宗士</t>
  </si>
  <si>
    <t>404-822-0294</t>
  </si>
  <si>
    <t>ChieKusanagi2013@gmail.com</t>
  </si>
  <si>
    <t>(404)808-8594</t>
  </si>
  <si>
    <t>chiekusanagi2013@gmail.com</t>
  </si>
  <si>
    <t>シールズ　桜</t>
  </si>
  <si>
    <t>チャールズ</t>
  </si>
  <si>
    <t>(404)576-5740</t>
  </si>
  <si>
    <t>Atsy4eva@gmail.com</t>
  </si>
  <si>
    <t>大野　遙真</t>
  </si>
  <si>
    <t>平祐</t>
  </si>
  <si>
    <t>大野　咲耶花</t>
  </si>
  <si>
    <t>(470)922-1171</t>
  </si>
  <si>
    <t>sukepon1108270630@gmail.com</t>
  </si>
  <si>
    <t>yottichann@gmail.com</t>
  </si>
  <si>
    <t>宮川　心春</t>
  </si>
  <si>
    <t>(470)249-4687</t>
  </si>
  <si>
    <t>miyagawar3850@gmail.com</t>
  </si>
  <si>
    <t>尾﨑　宏斗</t>
  </si>
  <si>
    <t>真吾</t>
  </si>
  <si>
    <t>(615)979-3840</t>
  </si>
  <si>
    <t>ozaki.synh6547@gmail.com</t>
  </si>
  <si>
    <t>武田　慧</t>
  </si>
  <si>
    <t>俊宏</t>
  </si>
  <si>
    <t>(678)862-2772</t>
  </si>
  <si>
    <t>ukulelepanda3@gmail.com</t>
  </si>
  <si>
    <t>武田　 要</t>
  </si>
  <si>
    <t>404-940-7000</t>
  </si>
  <si>
    <t>takedainusa@gmail.com</t>
  </si>
  <si>
    <t>江嵜　璃海</t>
  </si>
  <si>
    <t>英剛</t>
  </si>
  <si>
    <t>(770)235-0429</t>
  </si>
  <si>
    <t>maririnaurora@gmail.com</t>
  </si>
  <si>
    <t>江嵜　 璃空</t>
  </si>
  <si>
    <t>404-775-2152</t>
  </si>
  <si>
    <t>糟谷　環太</t>
  </si>
  <si>
    <t>陽一</t>
  </si>
  <si>
    <t>糟谷　 武志</t>
  </si>
  <si>
    <t>(770)680-6591</t>
  </si>
  <si>
    <t>kasuyaga@gmail.com</t>
  </si>
  <si>
    <t>田中　公香</t>
  </si>
  <si>
    <t>(478)508-4604</t>
  </si>
  <si>
    <t>kotokoto334@gmail.com</t>
  </si>
  <si>
    <t>478-731-4517</t>
  </si>
  <si>
    <t>TEL変更のためNA表示</t>
  </si>
  <si>
    <t>堀内　漣</t>
  </si>
  <si>
    <t>千穂</t>
  </si>
  <si>
    <t>404-980-9823</t>
  </si>
  <si>
    <t>chiho_h212@hotmail.com</t>
  </si>
  <si>
    <t>(770)658-4991</t>
  </si>
  <si>
    <t>中川　怜南</t>
  </si>
  <si>
    <t>慎治</t>
  </si>
  <si>
    <t>中川　佳南</t>
  </si>
  <si>
    <t>470-447-8319</t>
  </si>
  <si>
    <t>ikuko_nakagawa2009@yahoo.co.jp</t>
  </si>
  <si>
    <t>(770)658-4992</t>
  </si>
  <si>
    <t>濱岡　尚裕</t>
  </si>
  <si>
    <t>寛裕</t>
  </si>
  <si>
    <t>(678)206-8519</t>
  </si>
  <si>
    <t>yone@degus.jp</t>
  </si>
  <si>
    <t>濱岡　 柚里子</t>
  </si>
  <si>
    <t>678-787-4674</t>
  </si>
  <si>
    <t>太田　理仁</t>
  </si>
  <si>
    <t>浩二</t>
  </si>
  <si>
    <t>太田　 絢梧</t>
  </si>
  <si>
    <t>(470)-461-4993</t>
  </si>
  <si>
    <t>ootanana@icloud.com</t>
  </si>
  <si>
    <t>678-530-7859</t>
  </si>
  <si>
    <t>森川　千凪</t>
  </si>
  <si>
    <t>智之</t>
  </si>
  <si>
    <t>470-232-2765</t>
  </si>
  <si>
    <t>mo77us@outlook.com</t>
  </si>
  <si>
    <t>(404)951-6586</t>
  </si>
  <si>
    <t>大塚　ルビー</t>
  </si>
  <si>
    <t>マイケル</t>
  </si>
  <si>
    <t>(678)451-6436</t>
  </si>
  <si>
    <t>mayumicampbell@gmail.com</t>
  </si>
  <si>
    <t>mayumicampbell@hotmail.com</t>
  </si>
  <si>
    <t>デイサッター　アメリア</t>
  </si>
  <si>
    <t>ウィム</t>
  </si>
  <si>
    <t>(770)401-0518</t>
  </si>
  <si>
    <t>shoko.izena@gmail.com</t>
  </si>
  <si>
    <t>Shoko.izena@gmail.com</t>
  </si>
  <si>
    <t>三橋　豊</t>
  </si>
  <si>
    <t>真男</t>
  </si>
  <si>
    <t>(404)772-1930</t>
  </si>
  <si>
    <t>mmitsuhashi@hvac.mea.com</t>
  </si>
  <si>
    <t>前田　康喜</t>
  </si>
  <si>
    <t>直斗</t>
  </si>
  <si>
    <t>5/4,8/17</t>
  </si>
  <si>
    <t>678-431-4320</t>
  </si>
  <si>
    <t>naotomae@gmail.com</t>
  </si>
  <si>
    <t>(404)360-1177</t>
  </si>
  <si>
    <t>古田　輝朗</t>
  </si>
  <si>
    <t>富正</t>
  </si>
  <si>
    <t>(404)444-5497</t>
  </si>
  <si>
    <t>tommyfuruta@gmail.com</t>
  </si>
  <si>
    <t>古田　鐘一朗</t>
  </si>
  <si>
    <t>404-903-8832</t>
  </si>
  <si>
    <t>宮沢　華悦</t>
  </si>
  <si>
    <t>勇全</t>
  </si>
  <si>
    <t>宮沢　彦成</t>
  </si>
  <si>
    <t>(470)-886-0240</t>
  </si>
  <si>
    <t>bebecasey.miyazawa@gmail.com</t>
  </si>
  <si>
    <t>辻　海澄</t>
  </si>
  <si>
    <t>有樹</t>
  </si>
  <si>
    <t>(513)903-3075</t>
  </si>
  <si>
    <t>pinkhighgate@yahoo.co.jp</t>
  </si>
  <si>
    <t>鈴木　想来</t>
  </si>
  <si>
    <t>良仁</t>
  </si>
  <si>
    <t>(706)936-2268</t>
  </si>
  <si>
    <t>kazuesuzuki8@gmail.com</t>
  </si>
  <si>
    <t>横垣　雪菜</t>
  </si>
  <si>
    <t>俊秀</t>
  </si>
  <si>
    <t>(678)300-1756</t>
  </si>
  <si>
    <t>tomocoykg@gmail.com</t>
  </si>
  <si>
    <t>山﨑　美宙</t>
  </si>
  <si>
    <t>勇治</t>
  </si>
  <si>
    <t>678-283-0034</t>
  </si>
  <si>
    <t>ryoooko.20.veinte@gmail.com</t>
  </si>
  <si>
    <t>(470)334-4767</t>
  </si>
  <si>
    <t>田中　千理</t>
  </si>
  <si>
    <t>淳一</t>
  </si>
  <si>
    <t>470-215-9468</t>
  </si>
  <si>
    <t>kit_yersmam@icloud.com</t>
  </si>
  <si>
    <t>(470)430-2011</t>
  </si>
  <si>
    <t>鎌田　空</t>
  </si>
  <si>
    <t>俊一郎</t>
  </si>
  <si>
    <t>(770)878-2463</t>
  </si>
  <si>
    <t>momoka.k627@gmail.com</t>
  </si>
  <si>
    <t>永田　圭</t>
  </si>
  <si>
    <t>秀二</t>
  </si>
  <si>
    <t>678-509-4846</t>
  </si>
  <si>
    <t>tomoaonagata4105@gmail.com</t>
  </si>
  <si>
    <t>(470)365-9797</t>
  </si>
  <si>
    <t>堂園　玲士</t>
  </si>
  <si>
    <t>覚ニ</t>
  </si>
  <si>
    <t>404-858-9281</t>
  </si>
  <si>
    <t>yavapai.lodge@gmail.com</t>
  </si>
  <si>
    <t>(404)259-0142</t>
  </si>
  <si>
    <t>清水　太一</t>
  </si>
  <si>
    <t>一宏</t>
  </si>
  <si>
    <t>4/20, 8/10</t>
  </si>
  <si>
    <t>(404)-213-9658</t>
  </si>
  <si>
    <t>nozomishimizu88@gmail.com</t>
  </si>
  <si>
    <t>404-731-2497</t>
  </si>
  <si>
    <t>降矢　瑚々</t>
  </si>
  <si>
    <t>雅士</t>
  </si>
  <si>
    <t>(812)525-4862</t>
  </si>
  <si>
    <t>mommykf2016@gmail.com;mfuruya@jsc-ga.com</t>
  </si>
  <si>
    <t>降矢　 夏希</t>
  </si>
  <si>
    <t>mommykf2016@gmail.com</t>
  </si>
  <si>
    <t>mfuruya@jsc-ga.com</t>
  </si>
  <si>
    <t>中井　架</t>
  </si>
  <si>
    <t>隆介</t>
  </si>
  <si>
    <t>(470)557-6096</t>
  </si>
  <si>
    <t>ryusukenakai@hotmail.com</t>
  </si>
  <si>
    <t>平田　健太郎</t>
  </si>
  <si>
    <t>雅史</t>
  </si>
  <si>
    <t>(678)608-7394</t>
  </si>
  <si>
    <t>mamipan127@gmail.com</t>
  </si>
  <si>
    <t>ピローン　弘樹</t>
  </si>
  <si>
    <t>グレゴリー</t>
  </si>
  <si>
    <t>(404)217-3719</t>
  </si>
  <si>
    <t>katsuyo11@gmail.com</t>
  </si>
  <si>
    <t>斧　理美</t>
  </si>
  <si>
    <t>正一郎</t>
  </si>
  <si>
    <t>(770)940-9272</t>
  </si>
  <si>
    <t>sono@emory.edu</t>
  </si>
  <si>
    <t>SONO@EMORY.EDU</t>
  </si>
  <si>
    <t>矢崎　晃子</t>
  </si>
  <si>
    <t>保雄</t>
  </si>
  <si>
    <t>(770)329-2102</t>
  </si>
  <si>
    <t>miii819@me.com</t>
  </si>
  <si>
    <t>770-596-2402</t>
  </si>
  <si>
    <t>加藤　夕奈斗</t>
  </si>
  <si>
    <t>和昭</t>
  </si>
  <si>
    <t>470-361-3655</t>
  </si>
  <si>
    <t>kt-k-z@infoseek.jp</t>
  </si>
  <si>
    <t>(404)740-6814</t>
  </si>
  <si>
    <t>岡部　佳衣</t>
  </si>
  <si>
    <t>知花</t>
  </si>
  <si>
    <t>(470)249-9236</t>
  </si>
  <si>
    <t>chikaokabe@gmail.com</t>
  </si>
  <si>
    <t>三澤　茉埜</t>
  </si>
  <si>
    <t>ビクター</t>
  </si>
  <si>
    <t>(770)557-8971</t>
  </si>
  <si>
    <t>chocolatsho@gmail.com</t>
  </si>
  <si>
    <t>2024年4月編入　兄妹既に在籍家庭</t>
  </si>
  <si>
    <t>2024年4月編入　新規家庭</t>
  </si>
  <si>
    <t>2024年チェック完了（役員のみ確認必要）</t>
  </si>
  <si>
    <t>委員会</t>
  </si>
  <si>
    <t>選出新学年</t>
  </si>
  <si>
    <t>家庭名簿生徒　現学年・クラス</t>
  </si>
  <si>
    <t>生徒名</t>
  </si>
  <si>
    <t>保護者氏名</t>
  </si>
  <si>
    <t>電話番号2</t>
  </si>
  <si>
    <t>委員名</t>
  </si>
  <si>
    <t>マスター登録情報</t>
  </si>
  <si>
    <t>学級_幼ゆり</t>
  </si>
  <si>
    <t>2023年運営関係者・2024年学級委員のため免除の多い運営関係者でマスタ管理</t>
  </si>
  <si>
    <t>学級_幼もも</t>
  </si>
  <si>
    <t>免除者リスト</t>
  </si>
  <si>
    <t>マスタ数</t>
  </si>
  <si>
    <t>差</t>
  </si>
  <si>
    <t>学級_小１－1</t>
  </si>
  <si>
    <t>松井さんの兼務でマスタ側-1</t>
  </si>
  <si>
    <t>学級_小１－2</t>
  </si>
  <si>
    <t>学級_小１－3</t>
  </si>
  <si>
    <t>学級_小２－1</t>
  </si>
  <si>
    <t>梅崎さんの兼務でマスタ側-1</t>
  </si>
  <si>
    <t>学級_小２－2</t>
  </si>
  <si>
    <t>学級_小２－3</t>
  </si>
  <si>
    <t>学級_小３－1</t>
  </si>
  <si>
    <t>小2　近藤さくらさん退学により-1</t>
  </si>
  <si>
    <t>学級_小３－2</t>
  </si>
  <si>
    <t>学級_小３－3</t>
  </si>
  <si>
    <t>学級_小４－1</t>
  </si>
  <si>
    <t>学級_小４－2</t>
  </si>
  <si>
    <t>学級_小４－3</t>
  </si>
  <si>
    <t>学級_小５－1</t>
  </si>
  <si>
    <t>学級_小５－2</t>
  </si>
  <si>
    <t>学級_小５－3</t>
  </si>
  <si>
    <t>学級_小６－1</t>
  </si>
  <si>
    <t>学級_小６－2</t>
  </si>
  <si>
    <t>学級_中１</t>
  </si>
  <si>
    <t>学級_中２</t>
  </si>
  <si>
    <t>⇒6/8から森川さんが学級委員予定</t>
  </si>
  <si>
    <t>学級_中３</t>
  </si>
  <si>
    <t>学級_高等部１</t>
  </si>
  <si>
    <t>学級_高等部２</t>
  </si>
  <si>
    <t>図書_幼ゆり</t>
  </si>
  <si>
    <t>図書_幼もも</t>
  </si>
  <si>
    <t>図書_小１－3</t>
  </si>
  <si>
    <t>図書_小１－2</t>
  </si>
  <si>
    <t>図書_小１－1</t>
  </si>
  <si>
    <t>図書_小２－1</t>
  </si>
  <si>
    <t>図書_小２－2</t>
  </si>
  <si>
    <t>図書_小２－3</t>
  </si>
  <si>
    <t>図書_小３－1</t>
  </si>
  <si>
    <t>図書_小３－2</t>
  </si>
  <si>
    <t>図書_小３－3</t>
  </si>
  <si>
    <t>図書_小４－1</t>
  </si>
  <si>
    <t>図書_小４－2</t>
  </si>
  <si>
    <t>図書_小４－3</t>
  </si>
  <si>
    <t>図書_小５－1</t>
  </si>
  <si>
    <t>図書_小５－2</t>
  </si>
  <si>
    <t>図書_小５－3</t>
  </si>
  <si>
    <t>図書_小６－1</t>
  </si>
  <si>
    <t>図書_小６－2</t>
  </si>
  <si>
    <t>図書_中１</t>
  </si>
  <si>
    <t>図書_中２</t>
  </si>
  <si>
    <t>図書_中３</t>
  </si>
  <si>
    <t>図書_高等部１</t>
  </si>
  <si>
    <t>図書_高等部２</t>
  </si>
  <si>
    <t>行事_幼ゆり</t>
  </si>
  <si>
    <t>行事_幼もも</t>
  </si>
  <si>
    <t>行事_小１－1</t>
  </si>
  <si>
    <t>行事_小１－2</t>
  </si>
  <si>
    <t>行事_小１－3</t>
  </si>
  <si>
    <t>行事_小２－1</t>
  </si>
  <si>
    <t>行事_小２－2</t>
  </si>
  <si>
    <t>行事_小２－3</t>
  </si>
  <si>
    <t>行事_小３－1</t>
  </si>
  <si>
    <t>行事_小３－2</t>
  </si>
  <si>
    <t>行事_小３－3</t>
  </si>
  <si>
    <t>行事_小４－1</t>
  </si>
  <si>
    <t>行事_小４－2</t>
  </si>
  <si>
    <t>行事_小４－3</t>
  </si>
  <si>
    <t>行事_小５－1</t>
  </si>
  <si>
    <t>行事_小５－2</t>
  </si>
  <si>
    <t>行事_小５－3</t>
  </si>
  <si>
    <t>行事_小６－1</t>
  </si>
  <si>
    <t>行事_小６－2</t>
  </si>
  <si>
    <t>行事_中１</t>
  </si>
  <si>
    <t>行事_中２</t>
  </si>
  <si>
    <t>行事_中３</t>
  </si>
  <si>
    <t>行事_高等部１</t>
  </si>
  <si>
    <t>行事_高等部２</t>
  </si>
  <si>
    <t>運動会_幼ゆり</t>
  </si>
  <si>
    <t>運動会_幼もも</t>
  </si>
  <si>
    <t>運動会_小１－1</t>
  </si>
  <si>
    <t>運動会_小１－2</t>
  </si>
  <si>
    <t>運動会_小１－3</t>
  </si>
  <si>
    <t>運動会_小２－1</t>
  </si>
  <si>
    <t>運動会、安全対策兼務であり、免除の多い安全対策委員でマスタ管理</t>
  </si>
  <si>
    <t>運動会_小２－2</t>
  </si>
  <si>
    <t>運動会_小２－3</t>
  </si>
  <si>
    <t>運動会_小３－1</t>
  </si>
  <si>
    <t>運動会_小３－2</t>
  </si>
  <si>
    <t>運動会_小３－3</t>
  </si>
  <si>
    <t>運動会_小４－1</t>
  </si>
  <si>
    <t>運動会_小４－2</t>
  </si>
  <si>
    <t>運動会_小４－3</t>
  </si>
  <si>
    <t>運動会_小５－1</t>
  </si>
  <si>
    <t>運動会_小５－2</t>
  </si>
  <si>
    <t>運動会_小５－3</t>
  </si>
  <si>
    <t>運動会_小６－1</t>
  </si>
  <si>
    <t>運動会_小６－2</t>
  </si>
  <si>
    <t>運動会_中１</t>
  </si>
  <si>
    <t>運動会_中２</t>
  </si>
  <si>
    <t>運動会_中３</t>
  </si>
  <si>
    <t>運動会_高等部１</t>
  </si>
  <si>
    <t>運動会_高等部２</t>
  </si>
  <si>
    <t>安全対策_幼もも</t>
  </si>
  <si>
    <t>安全対策_小１</t>
  </si>
  <si>
    <t>安全対策_小２</t>
  </si>
  <si>
    <t>安全対策_小３</t>
  </si>
  <si>
    <t>安全対策_小４</t>
  </si>
  <si>
    <t>安全対策_小５</t>
  </si>
  <si>
    <t xml:space="preserve">安全対策_小６　　</t>
  </si>
  <si>
    <t>安全対策_中１</t>
  </si>
  <si>
    <t>安全対策_中２</t>
  </si>
  <si>
    <t>安全対策_中３</t>
  </si>
  <si>
    <t>安全対策_高等部１</t>
  </si>
  <si>
    <t>安全対策_高等部２</t>
  </si>
  <si>
    <t>当番作成_小３</t>
  </si>
  <si>
    <t>松田　悠生</t>
  </si>
  <si>
    <t>退学・マスタからは削除</t>
  </si>
  <si>
    <t>当番作成_小４</t>
  </si>
  <si>
    <t>当番作成_小６</t>
  </si>
  <si>
    <t>当番作成_中１</t>
  </si>
  <si>
    <t>運営_小１</t>
  </si>
  <si>
    <t>運営_小２</t>
  </si>
  <si>
    <t>近藤　さくら</t>
  </si>
  <si>
    <t>政樹</t>
  </si>
  <si>
    <t>5/25　退学</t>
  </si>
  <si>
    <t>運営_小３</t>
  </si>
  <si>
    <t>宮田　來怜</t>
  </si>
  <si>
    <t>大輝</t>
  </si>
  <si>
    <t>運営_小４</t>
  </si>
  <si>
    <t>運営_小５</t>
  </si>
  <si>
    <t>運営_小６</t>
  </si>
  <si>
    <t>運営_中１</t>
  </si>
  <si>
    <t>山﨑　明日人</t>
  </si>
  <si>
    <t>智明</t>
  </si>
  <si>
    <t>退学？・マスタからは削除</t>
  </si>
  <si>
    <t>運営_中２</t>
  </si>
  <si>
    <t>運営_高等部１</t>
  </si>
  <si>
    <t>連番</t>
  </si>
  <si>
    <t>役員</t>
  </si>
  <si>
    <t>家庭・配付</t>
  </si>
  <si>
    <t>クラス名</t>
  </si>
  <si>
    <t>生徒カナ名</t>
  </si>
  <si>
    <t>生徒漢字名</t>
  </si>
  <si>
    <t>入学日</t>
  </si>
  <si>
    <t>兄弟姉妹のクラス</t>
  </si>
  <si>
    <t>兄弟姉妹名</t>
  </si>
  <si>
    <t>電話番号</t>
  </si>
  <si>
    <t>email</t>
  </si>
  <si>
    <t>配付</t>
  </si>
  <si>
    <t>ゆり</t>
  </si>
  <si>
    <t>イソベ アオイ</t>
  </si>
  <si>
    <t>小学部5年1組　小学部2年3組</t>
  </si>
  <si>
    <t>磯部侑理</t>
  </si>
  <si>
    <t>770-314-7618</t>
  </si>
  <si>
    <t>磯部美桜</t>
  </si>
  <si>
    <t>オガワ カイト</t>
  </si>
  <si>
    <t>サトウ シュウマ</t>
  </si>
  <si>
    <t>小学部5年1組</t>
  </si>
  <si>
    <t>佐藤 莉愛</t>
  </si>
  <si>
    <t>電話番号変更</t>
  </si>
  <si>
    <t>トビセ マサヒロ</t>
  </si>
  <si>
    <t>フェリス タイ</t>
  </si>
  <si>
    <t>ふぇりす 大依</t>
  </si>
  <si>
    <t>小学部2年1組</t>
  </si>
  <si>
    <t>ふぇりす 満絢</t>
  </si>
  <si>
    <t>470-963-2221</t>
  </si>
  <si>
    <t>マツイ トウマ</t>
  </si>
  <si>
    <t>小学部3年2組</t>
  </si>
  <si>
    <t>松井 一真</t>
  </si>
  <si>
    <t>松井 真優</t>
  </si>
  <si>
    <t>ヤクリー アンドリュウ</t>
  </si>
  <si>
    <t>やくりー あんどりゅう</t>
  </si>
  <si>
    <t>イシバシ ココミ</t>
  </si>
  <si>
    <t>カキシタ ミウ</t>
  </si>
  <si>
    <t>シバ アンナ</t>
  </si>
  <si>
    <t>運営委員</t>
  </si>
  <si>
    <t>シライシアオイ</t>
  </si>
  <si>
    <t>白石　凛太郎</t>
  </si>
  <si>
    <t>メールアドレスと電話番号が変更あり</t>
  </si>
  <si>
    <t>スターク マイカ</t>
  </si>
  <si>
    <t>タゴ ミカ</t>
  </si>
  <si>
    <t>小学部2年3組</t>
  </si>
  <si>
    <t>田子　ぱいぱー 華也</t>
  </si>
  <si>
    <t>678-896-8601</t>
  </si>
  <si>
    <t>ニシダ エミリア</t>
  </si>
  <si>
    <t>ホウ エミリ</t>
  </si>
  <si>
    <t>モチダ　ナギサ</t>
  </si>
  <si>
    <t>餅田　凪珊</t>
  </si>
  <si>
    <t>ヤマガミ ハナ</t>
  </si>
  <si>
    <t>もも</t>
  </si>
  <si>
    <t>イグチ ソラ</t>
  </si>
  <si>
    <t>ウメザキ ケイタ</t>
  </si>
  <si>
    <t>梅崎 瑛太</t>
  </si>
  <si>
    <t>706-988-0093</t>
  </si>
  <si>
    <t>オチ シンジ</t>
  </si>
  <si>
    <t>小学部4年1組</t>
  </si>
  <si>
    <t>ノムラ ヒロト</t>
  </si>
  <si>
    <t>マティチャック ウィリアムリュウノスケ</t>
  </si>
  <si>
    <t>マティチャックウィリアム龍之介</t>
  </si>
  <si>
    <t>マティチャック スティーヴン幸市郎</t>
  </si>
  <si>
    <t>404-519-8937</t>
  </si>
  <si>
    <t>ヤナギサワ アキラ</t>
  </si>
  <si>
    <t>小学部3年1組</t>
  </si>
  <si>
    <t>柳沢 彪功</t>
  </si>
  <si>
    <t>469-688-9008</t>
  </si>
  <si>
    <t>イソガイ サラ</t>
  </si>
  <si>
    <t>コバヤシ マナ</t>
  </si>
  <si>
    <t>小林 理紗</t>
  </si>
  <si>
    <t>770-417-6735</t>
  </si>
  <si>
    <t>スエダ アヤカ</t>
  </si>
  <si>
    <t>タカイ マチ</t>
  </si>
  <si>
    <t>小学部1年2組</t>
  </si>
  <si>
    <t>タナカ　チトセ</t>
  </si>
  <si>
    <t>田中　ちとせ</t>
  </si>
  <si>
    <t>田中 涼介</t>
  </si>
  <si>
    <t>田中 颯介</t>
  </si>
  <si>
    <t>ノムラ イロミ</t>
  </si>
  <si>
    <t>野村 拓史</t>
  </si>
  <si>
    <t>470-884-5530</t>
  </si>
  <si>
    <t>ペジンスキー ビクトリア　ハナ</t>
  </si>
  <si>
    <t>ペジンスキ‐ビクトリア　花</t>
  </si>
  <si>
    <t>ミウラ マコ</t>
  </si>
  <si>
    <t>三浦 楓子</t>
  </si>
  <si>
    <t>310-561-6587</t>
  </si>
  <si>
    <t>モトニシジェームス ラナ</t>
  </si>
  <si>
    <t>元西ジェームス 来奈</t>
  </si>
  <si>
    <t>元西ジェームス 寧里</t>
  </si>
  <si>
    <t>212-810-0567</t>
  </si>
  <si>
    <t>メールアドレス変更</t>
  </si>
  <si>
    <t>小</t>
  </si>
  <si>
    <t>1年</t>
  </si>
  <si>
    <t>1組</t>
  </si>
  <si>
    <t>小学部4年2組</t>
  </si>
  <si>
    <t>石川 えみり</t>
  </si>
  <si>
    <t>イシカワ ユウマ</t>
  </si>
  <si>
    <t>小学部6年1組</t>
  </si>
  <si>
    <t>石川 陽真</t>
  </si>
  <si>
    <t>小学部6年2組</t>
  </si>
  <si>
    <t>石川 ひまり</t>
  </si>
  <si>
    <t>サノ ミナト</t>
  </si>
  <si>
    <t>佐野 湊</t>
  </si>
  <si>
    <t>404-662-1363</t>
  </si>
  <si>
    <t>スズキ ルイ</t>
  </si>
  <si>
    <t>鈴木 塁</t>
  </si>
  <si>
    <t>小学部4年3組</t>
  </si>
  <si>
    <t>鈴木 蘭</t>
  </si>
  <si>
    <t>630-200-3061</t>
  </si>
  <si>
    <t>yukarin24ss@gmail.com</t>
  </si>
  <si>
    <t>セレン レイ</t>
  </si>
  <si>
    <t>セレン にこ</t>
  </si>
  <si>
    <t>セレン さな</t>
  </si>
  <si>
    <t>タケシマ リクト</t>
  </si>
  <si>
    <t>１組</t>
  </si>
  <si>
    <t>ハルノアオ</t>
  </si>
  <si>
    <t>春野葵緒</t>
  </si>
  <si>
    <t>小学部６年１組</t>
  </si>
  <si>
    <t>春野衣緒</t>
  </si>
  <si>
    <t>ニワ ユウスケ</t>
  </si>
  <si>
    <t>丹羽 優輔</t>
  </si>
  <si>
    <t>丹羽 駿輔</t>
  </si>
  <si>
    <t>678-675-3950</t>
  </si>
  <si>
    <t>ミズグチ リク</t>
  </si>
  <si>
    <t>水口 利矩</t>
  </si>
  <si>
    <t>水口 惺莉</t>
  </si>
  <si>
    <t>リョウカイ ヤマト</t>
  </si>
  <si>
    <t>カーク メイサ</t>
  </si>
  <si>
    <t>キダ リオナ</t>
  </si>
  <si>
    <t>木田 莉緒奈</t>
  </si>
  <si>
    <t>470-453-8171</t>
  </si>
  <si>
    <t>スギオカ ユヅキ</t>
  </si>
  <si>
    <t>スギノ カエデ</t>
  </si>
  <si>
    <t>杉野 楓</t>
  </si>
  <si>
    <t>小学部5年2組</t>
  </si>
  <si>
    <t>杉野 蓮</t>
  </si>
  <si>
    <t>電話番号、メール変更</t>
  </si>
  <si>
    <t>スワンソン ハナ</t>
  </si>
  <si>
    <t>スワンソン 芭菜</t>
  </si>
  <si>
    <t>中学部1年1組</t>
  </si>
  <si>
    <t>404-694-4857</t>
  </si>
  <si>
    <t>ナカセ ユメ</t>
  </si>
  <si>
    <t>中瀨 由唯</t>
  </si>
  <si>
    <t>メール変更</t>
  </si>
  <si>
    <t>ヒラタ コハル</t>
  </si>
  <si>
    <t>平田 小絢</t>
  </si>
  <si>
    <t>マスダ ミカ</t>
  </si>
  <si>
    <t>益田 実歌</t>
  </si>
  <si>
    <t>益田 華</t>
  </si>
  <si>
    <t>404-447-4884</t>
  </si>
  <si>
    <t>ヤスダ クルミ</t>
  </si>
  <si>
    <t>保田 来泉</t>
  </si>
  <si>
    <t>678-725-4751</t>
  </si>
  <si>
    <t>ヨネザワ アユカ</t>
  </si>
  <si>
    <t>２組</t>
  </si>
  <si>
    <t>アリガンバリ キオ</t>
  </si>
  <si>
    <t>アリガンバリ 希緒</t>
  </si>
  <si>
    <t>中学部2年1組</t>
  </si>
  <si>
    <t>404-936-0165</t>
  </si>
  <si>
    <t>高等部2年1組</t>
  </si>
  <si>
    <t>イマガワ シンゴ</t>
  </si>
  <si>
    <t>今川 進吾</t>
  </si>
  <si>
    <t>今川 晃成</t>
  </si>
  <si>
    <t>カクライ ダン</t>
  </si>
  <si>
    <t>タカイ キイチ</t>
  </si>
  <si>
    <t>幼稚部もも組</t>
  </si>
  <si>
    <t>タカハシ ハクト</t>
  </si>
  <si>
    <t>高橋 理愛</t>
  </si>
  <si>
    <t>929-310-6049</t>
  </si>
  <si>
    <t>タケウチ ユウキ</t>
  </si>
  <si>
    <t>竹内 悠貴</t>
  </si>
  <si>
    <t>竹内 遥希</t>
  </si>
  <si>
    <t>404-695-2367</t>
  </si>
  <si>
    <t>ナカムラ ガク</t>
  </si>
  <si>
    <t>中村 楽</t>
  </si>
  <si>
    <t>中村 詩</t>
  </si>
  <si>
    <t>404-695-2368</t>
  </si>
  <si>
    <t>中村 色</t>
  </si>
  <si>
    <t>ヤマカワ オキト</t>
  </si>
  <si>
    <t>山川 意人</t>
  </si>
  <si>
    <t>山川 陽大</t>
  </si>
  <si>
    <t>404-695-2369</t>
  </si>
  <si>
    <t>イゲタ ケイリ</t>
  </si>
  <si>
    <t>井下田 恵里</t>
  </si>
  <si>
    <t>小学部1年3組</t>
  </si>
  <si>
    <t>井下田 愛里</t>
  </si>
  <si>
    <t>404-271-0298</t>
  </si>
  <si>
    <t>ウエハラ ココハ</t>
  </si>
  <si>
    <t>上原 心晴</t>
  </si>
  <si>
    <t>上原 圭翔</t>
  </si>
  <si>
    <t>オオタニ ミキコ</t>
  </si>
  <si>
    <t>カネコ ココロ</t>
  </si>
  <si>
    <t>金子 心美</t>
  </si>
  <si>
    <t>キクチ サキ</t>
  </si>
  <si>
    <t>菊地 陽和太</t>
  </si>
  <si>
    <t>スギヤ サワコ</t>
  </si>
  <si>
    <t>小学部４年２組</t>
  </si>
  <si>
    <t>杉谷 橙和子</t>
  </si>
  <si>
    <t>770-379-3866</t>
  </si>
  <si>
    <t>高橋 紗来</t>
  </si>
  <si>
    <t>タカハシ サラ</t>
  </si>
  <si>
    <t>タニグチ コノハ</t>
  </si>
  <si>
    <t>谷口 英太郎</t>
  </si>
  <si>
    <t>678-764-8580</t>
  </si>
  <si>
    <t>中学部3年1組</t>
  </si>
  <si>
    <t>谷口 心英</t>
  </si>
  <si>
    <t>チバ ミレイ</t>
  </si>
  <si>
    <t>千葉 実澪</t>
  </si>
  <si>
    <t>千葉 快士</t>
  </si>
  <si>
    <t>３組</t>
  </si>
  <si>
    <t>イワモト アキラ</t>
  </si>
  <si>
    <t>タカハシ サクト</t>
  </si>
  <si>
    <t>５０周年行事委員</t>
  </si>
  <si>
    <t>タカギ カイシュウ</t>
  </si>
  <si>
    <t>髙木 武蔵</t>
  </si>
  <si>
    <t>734-233-8911</t>
  </si>
  <si>
    <t>髙木 凌磨</t>
  </si>
  <si>
    <t>タニグチ ショウゴ</t>
  </si>
  <si>
    <t>谷口 彰吾</t>
  </si>
  <si>
    <t>谷口 詩織</t>
  </si>
  <si>
    <t>770-630-4512</t>
  </si>
  <si>
    <t>デイ タイチ</t>
  </si>
  <si>
    <t>出井 大智</t>
  </si>
  <si>
    <t>678-848-4747</t>
  </si>
  <si>
    <t>ナカイ ヒロト</t>
  </si>
  <si>
    <t>中井 博都</t>
  </si>
  <si>
    <t>中井 美晴</t>
  </si>
  <si>
    <t>478-538-8206</t>
  </si>
  <si>
    <t>ミヤケ レオ</t>
  </si>
  <si>
    <t>三宅 礼恩</t>
  </si>
  <si>
    <t>678-826-1948</t>
  </si>
  <si>
    <t>ムラミ ルカ</t>
  </si>
  <si>
    <t>村見 蒼空</t>
  </si>
  <si>
    <t>770-776-8390</t>
  </si>
  <si>
    <t>村見 晴琉</t>
  </si>
  <si>
    <t>ワタナベ カイト</t>
  </si>
  <si>
    <t>渡辺 開斗</t>
  </si>
  <si>
    <t>渡辺 日加里</t>
  </si>
  <si>
    <t>770-547-2230</t>
  </si>
  <si>
    <t>イゲタ アイリ</t>
  </si>
  <si>
    <t>イチハシ マイ</t>
  </si>
  <si>
    <t>市橋 麻依</t>
  </si>
  <si>
    <t>市橋 優治</t>
  </si>
  <si>
    <t>470-399-2304</t>
  </si>
  <si>
    <t>エヴァンス アメリ</t>
  </si>
  <si>
    <t>エヴァンススカーレット</t>
  </si>
  <si>
    <t>770-364-6300</t>
  </si>
  <si>
    <t>エヴァンスジェームス</t>
  </si>
  <si>
    <t>オガワ ココミ</t>
  </si>
  <si>
    <t>小川 結愛</t>
  </si>
  <si>
    <t>478-488-7135</t>
  </si>
  <si>
    <t>サイトウ アカリ</t>
  </si>
  <si>
    <t>齋藤 明理</t>
  </si>
  <si>
    <t>齋藤 鉄平</t>
  </si>
  <si>
    <t>齋藤 理子</t>
  </si>
  <si>
    <t>テラダ セリナ</t>
  </si>
  <si>
    <t>寺田 汐里奈</t>
  </si>
  <si>
    <t>寺田 ゆずな</t>
  </si>
  <si>
    <t>470-961-3176</t>
  </si>
  <si>
    <t>ホーイ アビア</t>
  </si>
  <si>
    <t>ホーイ天美彩</t>
  </si>
  <si>
    <t>ホーイ 碧蘭</t>
  </si>
  <si>
    <t>678-677-1769</t>
  </si>
  <si>
    <t>ハヤシ エマ</t>
  </si>
  <si>
    <t>マツノ レイナ</t>
  </si>
  <si>
    <t>松野 海咲</t>
  </si>
  <si>
    <t>678-622-9764</t>
  </si>
  <si>
    <t>松野 宮臥</t>
  </si>
  <si>
    <t>２年</t>
  </si>
  <si>
    <t>イケナガ カイ</t>
  </si>
  <si>
    <t>池永 海生</t>
  </si>
  <si>
    <t>池永 眞弥</t>
  </si>
  <si>
    <t>678-371-0304</t>
  </si>
  <si>
    <t>ウメザキ エイタ</t>
  </si>
  <si>
    <t>シミズ ユウ</t>
  </si>
  <si>
    <t>清水 悠羽</t>
  </si>
  <si>
    <t>424-201-9432</t>
  </si>
  <si>
    <t>シノハラ ヨシヤ</t>
  </si>
  <si>
    <t>篠原 佳也</t>
  </si>
  <si>
    <t>352-284-4615</t>
  </si>
  <si>
    <t>スズキ コウヘイ</t>
  </si>
  <si>
    <t>鈴木 康平</t>
  </si>
  <si>
    <t>704-654-0730</t>
  </si>
  <si>
    <t>ツカゴシ ユタカ</t>
  </si>
  <si>
    <t>塚越 豊</t>
  </si>
  <si>
    <t>ミヤジマ ユウイチロウ</t>
  </si>
  <si>
    <t>宮嶋 悠一郎</t>
  </si>
  <si>
    <t>宮嶋 希子</t>
  </si>
  <si>
    <t>770-580-9260</t>
  </si>
  <si>
    <t>ヤマネ ユウキ</t>
  </si>
  <si>
    <t>山根 悠希</t>
  </si>
  <si>
    <t>山根 綾乃</t>
  </si>
  <si>
    <t>山根 陸</t>
  </si>
  <si>
    <t>電話番号変更　メールアドレス変更</t>
  </si>
  <si>
    <t>エガワ シイカ</t>
  </si>
  <si>
    <t>江川 椎香</t>
  </si>
  <si>
    <t>江川 紗彩</t>
  </si>
  <si>
    <t>470-461-7192</t>
  </si>
  <si>
    <t>カワベ カズサ</t>
  </si>
  <si>
    <t>川部 和紗</t>
  </si>
  <si>
    <t>川部 楓太</t>
  </si>
  <si>
    <t>678-464-7084</t>
  </si>
  <si>
    <t>サトウ ユキミ</t>
  </si>
  <si>
    <t>佐藤 友紀美</t>
  </si>
  <si>
    <t>佐藤 清花</t>
  </si>
  <si>
    <t>470-576-0018</t>
  </si>
  <si>
    <t>佐藤 ほのか</t>
  </si>
  <si>
    <t>スズキ ハナ</t>
  </si>
  <si>
    <t>鈴木 華</t>
  </si>
  <si>
    <t>678-764-8667</t>
  </si>
  <si>
    <t>タクボ ミユ</t>
  </si>
  <si>
    <t>田窪 心結</t>
  </si>
  <si>
    <t>470-627-8143</t>
  </si>
  <si>
    <t>トモマツ　サクラ</t>
  </si>
  <si>
    <t>友松　櫻</t>
  </si>
  <si>
    <t>ニシジマ エマ</t>
  </si>
  <si>
    <t>西島 江真</t>
  </si>
  <si>
    <t>西島 浩貴</t>
  </si>
  <si>
    <t>678-576-4453</t>
  </si>
  <si>
    <t>フェリス マヤ</t>
  </si>
  <si>
    <t>フェリス 満絢</t>
  </si>
  <si>
    <t>幼稚部ゆり組</t>
  </si>
  <si>
    <t>マスダ ハナ</t>
  </si>
  <si>
    <t>小学部1年1組</t>
  </si>
  <si>
    <t>モトニシジェームス ネリ</t>
  </si>
  <si>
    <t>オヌマ トウスケ</t>
  </si>
  <si>
    <t>小沼 燈介</t>
  </si>
  <si>
    <t>470-580-9979</t>
  </si>
  <si>
    <t>キュウ ジョウタロウ</t>
  </si>
  <si>
    <t>丘 丞太郎</t>
  </si>
  <si>
    <t>347-466-3261</t>
  </si>
  <si>
    <t>スズキ フミヤ</t>
  </si>
  <si>
    <t>鈴木 文弥</t>
  </si>
  <si>
    <t>770-286-7241</t>
  </si>
  <si>
    <t>ツダ ハルマ</t>
  </si>
  <si>
    <t>津田 悠真</t>
  </si>
  <si>
    <t>津田 真咲</t>
  </si>
  <si>
    <t>電話番号、メールアドレス変更</t>
  </si>
  <si>
    <t>ババ ユウジン</t>
  </si>
  <si>
    <t>馬場 悠仁</t>
  </si>
  <si>
    <t>馬場 日向子</t>
  </si>
  <si>
    <t>404-824-7220</t>
  </si>
  <si>
    <t>モリ アキト</t>
  </si>
  <si>
    <t>森 陽仁</t>
  </si>
  <si>
    <t>森 朝陽</t>
  </si>
  <si>
    <t>森 陽咲</t>
  </si>
  <si>
    <t>ヤマシタ シンノスケ</t>
  </si>
  <si>
    <t>山下 真ノ介</t>
  </si>
  <si>
    <t>706-362-7592</t>
  </si>
  <si>
    <t>ヤマモト セイタロウ</t>
  </si>
  <si>
    <t>山本 清太郎</t>
  </si>
  <si>
    <t>山本 晴子</t>
  </si>
  <si>
    <t>山本 静香</t>
  </si>
  <si>
    <t>ワタベ コウイチ</t>
  </si>
  <si>
    <t>渡部 浩市</t>
  </si>
  <si>
    <t>渡部 公太</t>
  </si>
  <si>
    <t>イトウ ミズキ</t>
  </si>
  <si>
    <t>伊藤 みずき</t>
  </si>
  <si>
    <t>伊藤 あずさ</t>
  </si>
  <si>
    <t>伊藤 さくら</t>
  </si>
  <si>
    <t>キノシタ サラ</t>
  </si>
  <si>
    <t>木下 さら</t>
  </si>
  <si>
    <t>コムラ ミア</t>
  </si>
  <si>
    <t>古村 美亜</t>
  </si>
  <si>
    <t>678-458-8077</t>
  </si>
  <si>
    <t>コンドウ サクラ</t>
  </si>
  <si>
    <t>近藤 さくら</t>
  </si>
  <si>
    <t>近藤 巧</t>
  </si>
  <si>
    <t>614-499-7417</t>
  </si>
  <si>
    <t>qiuzi1012@yahoo.co.jp</t>
  </si>
  <si>
    <t>タオ イチカ</t>
  </si>
  <si>
    <t>田尾 一夏</t>
  </si>
  <si>
    <t>ナンジョウ ニナ</t>
  </si>
  <si>
    <t>南條 仁菜</t>
  </si>
  <si>
    <t>南條 結衣</t>
  </si>
  <si>
    <t>470-279-9208</t>
  </si>
  <si>
    <t>ハヤシ ミワ</t>
  </si>
  <si>
    <t>林 美和</t>
  </si>
  <si>
    <t>林 美桜</t>
  </si>
  <si>
    <t>678-897-3721</t>
  </si>
  <si>
    <t>モリモト ナナセ</t>
  </si>
  <si>
    <t>森本 七瀬</t>
  </si>
  <si>
    <t>706-934-3352</t>
  </si>
  <si>
    <t>ロクタン ナツキ</t>
  </si>
  <si>
    <t>六反 椰月</t>
  </si>
  <si>
    <t>六反 千遥</t>
  </si>
  <si>
    <t>六反 智葵</t>
  </si>
  <si>
    <t>アサヅマ タイガ</t>
  </si>
  <si>
    <t>朝妻 大賀</t>
  </si>
  <si>
    <t>470-830-7195</t>
  </si>
  <si>
    <t>オダ　テツヤ</t>
  </si>
  <si>
    <t>小田　彰士</t>
  </si>
  <si>
    <t>678-296-7245</t>
  </si>
  <si>
    <t>クロイワ マヒロ</t>
  </si>
  <si>
    <t>黒岩 真紘</t>
  </si>
  <si>
    <t>黒岩 和真</t>
  </si>
  <si>
    <t>470-627-8145</t>
  </si>
  <si>
    <t>タカセ エイタ</t>
  </si>
  <si>
    <t>高瀬 瑛太</t>
  </si>
  <si>
    <t>高瀬 翔太</t>
  </si>
  <si>
    <t>478-228-9270</t>
  </si>
  <si>
    <t>トミオカ シュウマ</t>
  </si>
  <si>
    <t>冨岡 柊真</t>
  </si>
  <si>
    <t>ノムラ タクジ</t>
  </si>
  <si>
    <t>フナト ケンジ</t>
  </si>
  <si>
    <t>船戸 建志</t>
  </si>
  <si>
    <t>646-345-9335</t>
  </si>
  <si>
    <t>ヤマグチ ショウタ</t>
  </si>
  <si>
    <t>山口 将太</t>
  </si>
  <si>
    <t>高等部１年1組</t>
  </si>
  <si>
    <t>山口 美奈子</t>
  </si>
  <si>
    <t>678-237-1373</t>
  </si>
  <si>
    <t>ekus313@yahoo.co.jp</t>
  </si>
  <si>
    <t>メールが2つ登録されている</t>
  </si>
  <si>
    <t>イソベ ミオ</t>
  </si>
  <si>
    <t>磯部 美桜</t>
  </si>
  <si>
    <t>小学部5年1組幼稚部ゆり組</t>
  </si>
  <si>
    <t>磯部葵生</t>
  </si>
  <si>
    <t>イトウ イツキ</t>
  </si>
  <si>
    <t>伊藤 いつき</t>
  </si>
  <si>
    <t>404-689-8928</t>
  </si>
  <si>
    <t>イワト ユリナ</t>
  </si>
  <si>
    <t>岩戸 友莉菜</t>
  </si>
  <si>
    <t>770-235-8197</t>
  </si>
  <si>
    <t>カミムラ サナ</t>
  </si>
  <si>
    <t>神村 咲奈</t>
  </si>
  <si>
    <t>678-571-3691</t>
  </si>
  <si>
    <t>スエダ カナ</t>
  </si>
  <si>
    <t>タゴ　パイパー カヤ</t>
  </si>
  <si>
    <t>田子　パイパー 華也</t>
  </si>
  <si>
    <t>ナカヤマ アヤノ</t>
  </si>
  <si>
    <t>中山 彩乃</t>
  </si>
  <si>
    <t>478-233-7146</t>
  </si>
  <si>
    <t>ホーイ アズラ</t>
  </si>
  <si>
    <t>ホーイ 天美彩</t>
  </si>
  <si>
    <t>ミウラ フウコ</t>
  </si>
  <si>
    <t>ヨシザワ ハルエ</t>
  </si>
  <si>
    <t>吉澤 晴恵</t>
  </si>
  <si>
    <t>吉澤 希海</t>
  </si>
  <si>
    <t>３年</t>
  </si>
  <si>
    <t>イワタ タケハル</t>
  </si>
  <si>
    <t>岩田 健孟</t>
  </si>
  <si>
    <t>423-490-5130</t>
  </si>
  <si>
    <t>コジマ マキト</t>
  </si>
  <si>
    <t>小島 蒔人</t>
  </si>
  <si>
    <t>小島 蒼</t>
  </si>
  <si>
    <t>614-623-8213</t>
  </si>
  <si>
    <t>サイトウ テッペイ</t>
  </si>
  <si>
    <t>スズキ ケント</t>
  </si>
  <si>
    <t>鈴木 賢斗</t>
  </si>
  <si>
    <t>770-885-5784</t>
  </si>
  <si>
    <t>タナカ リョウスケ</t>
  </si>
  <si>
    <t>トウゲ カズト</t>
  </si>
  <si>
    <t>峠 和尊</t>
  </si>
  <si>
    <t>峠 葉月</t>
  </si>
  <si>
    <t>770-540-2980</t>
  </si>
  <si>
    <t>ハリソン コウ</t>
  </si>
  <si>
    <t>はりそん こう</t>
  </si>
  <si>
    <t>770-733-7815</t>
  </si>
  <si>
    <t>マツダ ユウセイ</t>
  </si>
  <si>
    <t>松田 悠生</t>
  </si>
  <si>
    <t>678-314-7277</t>
  </si>
  <si>
    <t>nwdds539@gmail.com</t>
  </si>
  <si>
    <t>退学予定4/20</t>
  </si>
  <si>
    <t>4/20 退学予定</t>
  </si>
  <si>
    <t>ヤナギサワ ヒュウゴ</t>
  </si>
  <si>
    <t>ヤブタ ダイキ</t>
  </si>
  <si>
    <t>薮田 大輝</t>
  </si>
  <si>
    <t>薮田 愛子</t>
  </si>
  <si>
    <t>470-589-0483</t>
  </si>
  <si>
    <t>ヤマダ カンタロウ</t>
  </si>
  <si>
    <t>山田 貫太郎</t>
  </si>
  <si>
    <t>404-457-6565</t>
  </si>
  <si>
    <t>ヨコタ シュウ</t>
  </si>
  <si>
    <t>レビン カイト</t>
  </si>
  <si>
    <t>れびん 海斗</t>
  </si>
  <si>
    <t>470-237-9836</t>
  </si>
  <si>
    <t>ワタナベ リク</t>
  </si>
  <si>
    <t>渡辺 琳久</t>
  </si>
  <si>
    <t>渡辺 遼</t>
  </si>
  <si>
    <t>470-758-0428</t>
  </si>
  <si>
    <t>イシイ キホ</t>
  </si>
  <si>
    <t>石井 希歩</t>
  </si>
  <si>
    <t>石井 佑典</t>
  </si>
  <si>
    <t>イナモリ アンナ</t>
  </si>
  <si>
    <t>稲森 杏奈</t>
  </si>
  <si>
    <t>稲森 新太郎</t>
  </si>
  <si>
    <t>404-901-4603</t>
  </si>
  <si>
    <t>稲森 恵理子</t>
  </si>
  <si>
    <t>クロキ アイナ</t>
  </si>
  <si>
    <t>黒木 逢七</t>
  </si>
  <si>
    <t>470-557-0371</t>
  </si>
  <si>
    <t>セレン ニコ</t>
  </si>
  <si>
    <t>タサキ リナ</t>
  </si>
  <si>
    <t>田﨑 凛奈</t>
  </si>
  <si>
    <t>田﨑 夕渚</t>
  </si>
  <si>
    <t>470-920-5364</t>
  </si>
  <si>
    <t>トウゲ ハヅキ</t>
  </si>
  <si>
    <t>ハシモト サツキ</t>
  </si>
  <si>
    <t>橋本 彩月</t>
  </si>
  <si>
    <t>橋本 典沙</t>
  </si>
  <si>
    <t>404-397-3762</t>
  </si>
  <si>
    <t>ハチンズ サクラ</t>
  </si>
  <si>
    <t>ハチンズ 桜華</t>
  </si>
  <si>
    <t>404-499-4949</t>
  </si>
  <si>
    <t>ハラダ ミユ</t>
  </si>
  <si>
    <t>原田 美優</t>
  </si>
  <si>
    <t>678-378-6895</t>
  </si>
  <si>
    <t>マツノ ミサキ</t>
  </si>
  <si>
    <t>ヤマザキ エイミ</t>
  </si>
  <si>
    <t>山崎 瑛実</t>
  </si>
  <si>
    <t>山崎 玲奈</t>
  </si>
  <si>
    <t>470-755-9116</t>
  </si>
  <si>
    <t>アキモト ユウタ</t>
  </si>
  <si>
    <t>秋本 結太</t>
  </si>
  <si>
    <t>高等部1年1組</t>
  </si>
  <si>
    <t>秋本 文緒</t>
  </si>
  <si>
    <t>470-629-4128</t>
  </si>
  <si>
    <t>ウエハラ ケイト</t>
  </si>
  <si>
    <t>ウチヤマ アヤト</t>
  </si>
  <si>
    <t>内山 綾士</t>
  </si>
  <si>
    <t>310-755-9862</t>
  </si>
  <si>
    <t>オカバヤシ ユウキ</t>
  </si>
  <si>
    <t>岡林 祐輝</t>
  </si>
  <si>
    <t>629-262-2238</t>
  </si>
  <si>
    <t>カワシマ ルイ</t>
  </si>
  <si>
    <t>川嶋 琉生</t>
  </si>
  <si>
    <t>川嶋 優維</t>
  </si>
  <si>
    <t>470-755-9695</t>
  </si>
  <si>
    <t>キタイ タクミ</t>
  </si>
  <si>
    <t>北井 匠</t>
  </si>
  <si>
    <t>北井 大和</t>
  </si>
  <si>
    <t>470-859-9798</t>
  </si>
  <si>
    <t>サクサベ ガク</t>
  </si>
  <si>
    <t>作佐部 岳</t>
  </si>
  <si>
    <t>470-836-2904</t>
  </si>
  <si>
    <t>タカハシ ハル</t>
  </si>
  <si>
    <t>高橋 陽</t>
  </si>
  <si>
    <t>高橋 舞</t>
  </si>
  <si>
    <t>470-423-4029</t>
  </si>
  <si>
    <t>チバ ミズキ</t>
  </si>
  <si>
    <t>千葉 水紀</t>
  </si>
  <si>
    <t>電話番号メールアドレス変更</t>
  </si>
  <si>
    <t>ナカムラ ウタ</t>
  </si>
  <si>
    <t>ナカムラ コウタ</t>
  </si>
  <si>
    <t>中村 光太</t>
  </si>
  <si>
    <t>ニムラ カンタ</t>
  </si>
  <si>
    <t>二村 貫太</t>
  </si>
  <si>
    <t>678-431-8111</t>
  </si>
  <si>
    <t>マツイ イッシン</t>
  </si>
  <si>
    <t>ヨシハラ　ケイタ</t>
  </si>
  <si>
    <t>中学部２年</t>
  </si>
  <si>
    <t>良原　康太</t>
  </si>
  <si>
    <t>エヴァンスアメリ</t>
  </si>
  <si>
    <t>ウエノ ユウナ</t>
  </si>
  <si>
    <t>５年2組の間違い</t>
  </si>
  <si>
    <t>コバヤシ リサ</t>
  </si>
  <si>
    <t>タニグチ シオリ</t>
  </si>
  <si>
    <t>ナミキ カエデ</t>
  </si>
  <si>
    <t>並木 楓</t>
  </si>
  <si>
    <t>678-682-1604</t>
  </si>
  <si>
    <t>ニイタニ エミリ</t>
  </si>
  <si>
    <t>新谷 えみり</t>
  </si>
  <si>
    <t>401-924-3777</t>
  </si>
  <si>
    <t>ハイマン タリア</t>
  </si>
  <si>
    <t>はいまん 多莉明</t>
  </si>
  <si>
    <t>917-860-4899</t>
  </si>
  <si>
    <t>フジタ ニユ</t>
  </si>
  <si>
    <t>藤田 虹夕</t>
  </si>
  <si>
    <t>藤田 虹南</t>
  </si>
  <si>
    <t>478-319-3212</t>
  </si>
  <si>
    <t>藤田 虹光</t>
  </si>
  <si>
    <t>マダ チヒロ</t>
  </si>
  <si>
    <t>間田 千尋</t>
  </si>
  <si>
    <t>470-923-5238</t>
  </si>
  <si>
    <t>モリカワ サラ</t>
  </si>
  <si>
    <t>森川 咲空</t>
  </si>
  <si>
    <t>森川 美桜</t>
  </si>
  <si>
    <t>404-450-3671</t>
  </si>
  <si>
    <t>森川 礼美</t>
  </si>
  <si>
    <t>４年</t>
  </si>
  <si>
    <t>イチハシ ユウジ</t>
  </si>
  <si>
    <t>カネダ ナオユキ</t>
  </si>
  <si>
    <t>金田 直之</t>
  </si>
  <si>
    <t>金田 麻那</t>
  </si>
  <si>
    <t>470-282-7025</t>
  </si>
  <si>
    <t>クロイワ カズマ</t>
  </si>
  <si>
    <t>コンドウ タクミ</t>
  </si>
  <si>
    <t>小学部2年2組</t>
  </si>
  <si>
    <t>シゲマツ コウ</t>
  </si>
  <si>
    <t>重松 興</t>
  </si>
  <si>
    <t>470-476-0396</t>
  </si>
  <si>
    <t>スズキ カイ</t>
  </si>
  <si>
    <t>鈴木 可偉</t>
  </si>
  <si>
    <t>鈴木 莉央</t>
  </si>
  <si>
    <t>770-866-2376</t>
  </si>
  <si>
    <t>ニシジマ コウキ</t>
  </si>
  <si>
    <t>ムラミ ソラ</t>
  </si>
  <si>
    <t>イトウ サクラ</t>
  </si>
  <si>
    <t>小学部2年組</t>
  </si>
  <si>
    <t>オチ コハル</t>
  </si>
  <si>
    <t>サカモト ワカナ</t>
  </si>
  <si>
    <t>坂本 若奈</t>
  </si>
  <si>
    <t>坂本 優奈</t>
  </si>
  <si>
    <t>404-326-3945</t>
  </si>
  <si>
    <t>サクマ イチカ</t>
  </si>
  <si>
    <t>佐久間 一嘉</t>
  </si>
  <si>
    <t>佐久間 瑛心</t>
  </si>
  <si>
    <t>タゴ アヤノ</t>
  </si>
  <si>
    <t>多胡 綾乃</t>
  </si>
  <si>
    <t>770-313-2094</t>
  </si>
  <si>
    <t>テラダ ユズナ</t>
  </si>
  <si>
    <t>ナカイ ミハル</t>
  </si>
  <si>
    <t>ヒラカワ アンナ</t>
  </si>
  <si>
    <t>平川 杏奈</t>
  </si>
  <si>
    <t>404-457-9320</t>
  </si>
  <si>
    <t>フルタ ソナ</t>
  </si>
  <si>
    <t>古田 想夏</t>
  </si>
  <si>
    <t>古田 獅恩</t>
  </si>
  <si>
    <t>ミズグチ セリ</t>
  </si>
  <si>
    <t>ヤマダ ウメ</t>
  </si>
  <si>
    <t>山田 梅</t>
  </si>
  <si>
    <t>678-313-7184</t>
  </si>
  <si>
    <t>イシザカ ユウタ</t>
  </si>
  <si>
    <t>石坂 侑大</t>
  </si>
  <si>
    <t>678-216-5857</t>
  </si>
  <si>
    <t>カワニシ アキト</t>
  </si>
  <si>
    <t>川西 哲人</t>
  </si>
  <si>
    <t>中学部１年1組</t>
  </si>
  <si>
    <t>川西 悠斗</t>
  </si>
  <si>
    <t>川西 葵</t>
  </si>
  <si>
    <t>カワベ フウタ</t>
  </si>
  <si>
    <t>小学部2年１組</t>
  </si>
  <si>
    <t>ジョウノウチ イッペイ</t>
  </si>
  <si>
    <t>城之内 一平</t>
  </si>
  <si>
    <t>タカギ ムサシ</t>
  </si>
  <si>
    <t>髙木 海集</t>
  </si>
  <si>
    <t>会計監査</t>
  </si>
  <si>
    <t>タナカ シンヤ</t>
  </si>
  <si>
    <t>田中 宏弥</t>
  </si>
  <si>
    <t>919-636-0874</t>
  </si>
  <si>
    <t>田中 孝治</t>
  </si>
  <si>
    <t>ニワ シュンスケ</t>
  </si>
  <si>
    <t>小学部1年１組</t>
  </si>
  <si>
    <t>ムラミ ハル</t>
  </si>
  <si>
    <t>イトウ アズサ</t>
  </si>
  <si>
    <t>小学部2年２組</t>
  </si>
  <si>
    <t>イシカワ エミリ</t>
  </si>
  <si>
    <t>オオタケ アイコ</t>
  </si>
  <si>
    <t>大竹 愛子</t>
  </si>
  <si>
    <t>404-861-3735</t>
  </si>
  <si>
    <t>オオニシ メイ</t>
  </si>
  <si>
    <t>大西 芽生</t>
  </si>
  <si>
    <t>カン ヒナタ</t>
  </si>
  <si>
    <t>菅 陽詩</t>
  </si>
  <si>
    <t>サトウ サヤカ</t>
  </si>
  <si>
    <t>スギヤ トワコ</t>
  </si>
  <si>
    <t>スズキ リオ</t>
  </si>
  <si>
    <t>鈴木 梨央</t>
  </si>
  <si>
    <t>鈴木 煌生</t>
  </si>
  <si>
    <t>423-280-6852</t>
  </si>
  <si>
    <t>s.a.k.i.k.o2933@gmail.com</t>
  </si>
  <si>
    <t>ツダ マサキ</t>
  </si>
  <si>
    <t>ワタナベ ヒカリ</t>
  </si>
  <si>
    <t>オオシマ ノゾミ</t>
  </si>
  <si>
    <t>大嶋 希海</t>
  </si>
  <si>
    <t>大嶋 七海</t>
  </si>
  <si>
    <t>オダ アキト</t>
  </si>
  <si>
    <t>小田 彰士</t>
  </si>
  <si>
    <t>小田 哲哉</t>
  </si>
  <si>
    <t>カノウ ソウマ</t>
  </si>
  <si>
    <t>加納 壮真</t>
  </si>
  <si>
    <t>キクチ ヒナタ</t>
  </si>
  <si>
    <t>タナカ コウヤ</t>
  </si>
  <si>
    <t>チバ カイト</t>
  </si>
  <si>
    <t>ホソオカ スカイ</t>
  </si>
  <si>
    <t>細岡 澄海</t>
  </si>
  <si>
    <t>470-604-4640</t>
  </si>
  <si>
    <t>ワタベ コウタ</t>
  </si>
  <si>
    <t>イケナガ マヤ</t>
  </si>
  <si>
    <t>エガワ サアヤ</t>
  </si>
  <si>
    <t>オオタ エマ</t>
  </si>
  <si>
    <t>太田 恵麻</t>
  </si>
  <si>
    <t>770-533-2343</t>
  </si>
  <si>
    <t>スズキ ラン</t>
  </si>
  <si>
    <t>タカハシ リア</t>
  </si>
  <si>
    <t>ナカセ ユイ</t>
  </si>
  <si>
    <t>ハナフサ コハル</t>
  </si>
  <si>
    <t>花房 瑚美</t>
  </si>
  <si>
    <t>花房 栞那</t>
  </si>
  <si>
    <t>470-834-1575</t>
  </si>
  <si>
    <t>ハヤシ ミオ</t>
  </si>
  <si>
    <t>ヤマナカ メイ</t>
  </si>
  <si>
    <t>山中 萌衣</t>
  </si>
  <si>
    <t>山中 嵩</t>
  </si>
  <si>
    <t>404-245-9767</t>
  </si>
  <si>
    <t>ヤマネ アヤノ</t>
  </si>
  <si>
    <t>５年</t>
  </si>
  <si>
    <t>イトウ エイタ</t>
  </si>
  <si>
    <t>伊藤 瑛太</t>
  </si>
  <si>
    <t>伊藤 心和</t>
  </si>
  <si>
    <t>310-650-1346</t>
  </si>
  <si>
    <t>イソベ ユウユウリ</t>
  </si>
  <si>
    <t>磯部 侑理</t>
  </si>
  <si>
    <t>イマガワ コウセイ</t>
  </si>
  <si>
    <t>エヴァンス ジェームス</t>
  </si>
  <si>
    <t>オオタ リョウスケ</t>
  </si>
  <si>
    <t>サカイ ケイタロウ</t>
  </si>
  <si>
    <t>酒井 啓太郎</t>
  </si>
  <si>
    <t>酒井 ゆりな</t>
  </si>
  <si>
    <t>サンチェス ユウヒ</t>
  </si>
  <si>
    <t>サンチェス 夕陽</t>
  </si>
  <si>
    <t>サンチェス 朝陽</t>
  </si>
  <si>
    <t>470-929-7204</t>
  </si>
  <si>
    <t>シライシ リンタロウ</t>
  </si>
  <si>
    <t>白石 凜太郎</t>
  </si>
  <si>
    <t>タケウチ ハルキ</t>
  </si>
  <si>
    <t>タナカ ソウスケ</t>
  </si>
  <si>
    <t>ドウノ チハヤ</t>
  </si>
  <si>
    <t>堂野 千颯</t>
  </si>
  <si>
    <t>メールアドレス変更　電話番号変更</t>
  </si>
  <si>
    <t>フジサワ レオ</t>
  </si>
  <si>
    <t>藤沢 怜生</t>
  </si>
  <si>
    <t>678-488-7692</t>
  </si>
  <si>
    <t>マティチャック スティーヴンコウイチロウ</t>
  </si>
  <si>
    <t>マティチャックスティーヴン幸市郎</t>
  </si>
  <si>
    <t>マツオ トモキ</t>
  </si>
  <si>
    <t>松尾 知樹</t>
  </si>
  <si>
    <t>マツノ クウガ</t>
  </si>
  <si>
    <t>コンドウ ユイ</t>
  </si>
  <si>
    <t>近藤 結衣</t>
  </si>
  <si>
    <t>347-366-1648</t>
  </si>
  <si>
    <t>サイトウ リコ</t>
  </si>
  <si>
    <t>サトウ リアラ</t>
  </si>
  <si>
    <t>タカダ サクラ</t>
  </si>
  <si>
    <t>髙田 彩也子</t>
  </si>
  <si>
    <t>タサキ ユナ</t>
  </si>
  <si>
    <t>ニシカワ ユリ</t>
  </si>
  <si>
    <t>西川 結梨</t>
  </si>
  <si>
    <t>西川 美羽</t>
  </si>
  <si>
    <t>470-366-5126</t>
  </si>
  <si>
    <t>ハシモト ツカサ</t>
  </si>
  <si>
    <t>マツイ マヒロ</t>
  </si>
  <si>
    <t>ヤナガワ ナナミ</t>
  </si>
  <si>
    <t>柳川 七愛</t>
  </si>
  <si>
    <t>762-448-8329</t>
  </si>
  <si>
    <t>ヤマモト ハルコ</t>
  </si>
  <si>
    <t>アメミヤ ビイト</t>
  </si>
  <si>
    <t>雨宮 響叶</t>
  </si>
  <si>
    <t>雨宮 由茉</t>
  </si>
  <si>
    <t>470-265-9966</t>
  </si>
  <si>
    <t>雨宮 己弦</t>
  </si>
  <si>
    <t>ウエノ ユウ</t>
  </si>
  <si>
    <t>オオハシ コウスケ</t>
  </si>
  <si>
    <t>大橋 幸亮</t>
  </si>
  <si>
    <t>キクチ マサミツ</t>
  </si>
  <si>
    <t>菊地 正光</t>
  </si>
  <si>
    <t>サンチェス アサヒ</t>
  </si>
  <si>
    <t>ジャン トモカズ</t>
  </si>
  <si>
    <t>張 友和</t>
  </si>
  <si>
    <t>470-580-3403</t>
  </si>
  <si>
    <t>シューベルト ケン</t>
  </si>
  <si>
    <t>646-345-2262</t>
  </si>
  <si>
    <t>スギノ レン</t>
  </si>
  <si>
    <t>タカセ ショウタ</t>
  </si>
  <si>
    <t>タカダ ジン</t>
  </si>
  <si>
    <t>パニシバタナ ケンタ</t>
  </si>
  <si>
    <t>パニシバタナ 憲汰</t>
  </si>
  <si>
    <t>404-797-1975</t>
  </si>
  <si>
    <t>ムトウ カンタロウ</t>
  </si>
  <si>
    <t>武藤 寛太朗</t>
  </si>
  <si>
    <t>武藤 直太朗</t>
  </si>
  <si>
    <t>モリ アサヒ</t>
  </si>
  <si>
    <t>ヤジマ ケイシ</t>
  </si>
  <si>
    <t>矢島 敬士</t>
  </si>
  <si>
    <t>矢島 真理恵</t>
  </si>
  <si>
    <t>757-753-2303</t>
  </si>
  <si>
    <t>ヤマナカ シュウ</t>
  </si>
  <si>
    <t>校医</t>
  </si>
  <si>
    <t>カミダニ サクラ</t>
  </si>
  <si>
    <t>紙谷 桜</t>
  </si>
  <si>
    <t>ナカジマ コハル</t>
  </si>
  <si>
    <t>中島 小春</t>
  </si>
  <si>
    <t>中島 陽向</t>
  </si>
  <si>
    <t>614-369-6126</t>
  </si>
  <si>
    <t>ナカムラ イロ</t>
  </si>
  <si>
    <t>ナンジョウ ユイ</t>
  </si>
  <si>
    <t>フジタ ニナ</t>
  </si>
  <si>
    <t>フジワラ カナ</t>
  </si>
  <si>
    <t>藤原 夏菜</t>
  </si>
  <si>
    <t>藤原 結花</t>
  </si>
  <si>
    <t>770-688-5680</t>
  </si>
  <si>
    <t>t-k_fujiwara@hotmail.co.jp</t>
  </si>
  <si>
    <t>ミヤジマ キコ</t>
  </si>
  <si>
    <t>ロクタン チハル</t>
  </si>
  <si>
    <t>ヤマダ カオ</t>
  </si>
  <si>
    <t>ヨシザワ ノゾミ</t>
  </si>
  <si>
    <t>６年</t>
  </si>
  <si>
    <t>イシカワ ハルマ</t>
  </si>
  <si>
    <t>イワムラ リョウ</t>
  </si>
  <si>
    <t>岩村 遼</t>
  </si>
  <si>
    <t>470-349-9060</t>
  </si>
  <si>
    <t>オオシマ ナナミ</t>
  </si>
  <si>
    <t>シゲマツ レン</t>
  </si>
  <si>
    <t>タニグチ エイタロウ</t>
  </si>
  <si>
    <t>ワタナベ リョウ</t>
  </si>
  <si>
    <t>オオクボ ユズキ</t>
  </si>
  <si>
    <t>大久保 結月</t>
  </si>
  <si>
    <t>大久保 湊音</t>
  </si>
  <si>
    <t>478-290-2406</t>
  </si>
  <si>
    <t>カワシマ ユイ</t>
  </si>
  <si>
    <t>クボタ カオリ</t>
  </si>
  <si>
    <t>久保田 圭織</t>
  </si>
  <si>
    <t>久保田 詩織</t>
  </si>
  <si>
    <t>470-215-9994</t>
  </si>
  <si>
    <t>サトウ ホノカ</t>
  </si>
  <si>
    <t>セト ヒマリ</t>
  </si>
  <si>
    <t>世登 陽莉</t>
  </si>
  <si>
    <t>世登 未来</t>
  </si>
  <si>
    <t>470-591-4503</t>
  </si>
  <si>
    <t>ババ ヒナコ</t>
  </si>
  <si>
    <t>ヒトミ リリイ</t>
  </si>
  <si>
    <t>人見 梨里衣</t>
  </si>
  <si>
    <t>人見 龍芯</t>
  </si>
  <si>
    <t>470-479-1628</t>
  </si>
  <si>
    <t>フカミ メイ</t>
  </si>
  <si>
    <t>富賀見 芽依</t>
  </si>
  <si>
    <t>富賀見 佳</t>
  </si>
  <si>
    <t>731-499-2288</t>
  </si>
  <si>
    <t>アオゾノ エンゾウ</t>
  </si>
  <si>
    <t>青園 炎三</t>
  </si>
  <si>
    <t>青園 毬愛</t>
  </si>
  <si>
    <t>516-776-6037</t>
  </si>
  <si>
    <t>イズミタニ ユイ</t>
  </si>
  <si>
    <t>泉谷 悠以</t>
  </si>
  <si>
    <t>泉谷 凛大</t>
  </si>
  <si>
    <t>404-528-3601</t>
  </si>
  <si>
    <t>スズキ コウセイ</t>
  </si>
  <si>
    <t>タカギ リョウマ</t>
  </si>
  <si>
    <t>ニシミヤ ソウスケ</t>
  </si>
  <si>
    <t>西宮 壮亮</t>
  </si>
  <si>
    <t>478-233-7684</t>
  </si>
  <si>
    <t>フジタ リョウタロウ</t>
  </si>
  <si>
    <t>藤田 涼太郎</t>
  </si>
  <si>
    <t>678-709-1965</t>
  </si>
  <si>
    <t>ヤマザキ オウスケ</t>
  </si>
  <si>
    <t>イシカワ ヒマリ</t>
  </si>
  <si>
    <t>イワキ アオイ</t>
  </si>
  <si>
    <t>岩城 葵</t>
  </si>
  <si>
    <t>メールアドレス変更電話番号変更</t>
  </si>
  <si>
    <t>セレン サナ</t>
  </si>
  <si>
    <t>セレン れい</t>
  </si>
  <si>
    <t>タケシマ ユズキ</t>
  </si>
  <si>
    <t>竹嶋 柚稀</t>
  </si>
  <si>
    <t>竹嶋 夏希</t>
  </si>
  <si>
    <t>646-525-4066</t>
  </si>
  <si>
    <t>タナカ メイ</t>
  </si>
  <si>
    <t>田中 萌彩</t>
  </si>
  <si>
    <t>田中 陽翔</t>
  </si>
  <si>
    <t>706-983-9752</t>
  </si>
  <si>
    <t>田中 翔真</t>
  </si>
  <si>
    <t>ナカジマ ミレイ</t>
  </si>
  <si>
    <t>中島 実玲</t>
  </si>
  <si>
    <t>中島 玲耶</t>
  </si>
  <si>
    <t>770-876-5852</t>
  </si>
  <si>
    <t>モリカワ ミオ</t>
  </si>
  <si>
    <t>ヤマザキ レイナ</t>
  </si>
  <si>
    <t>中</t>
  </si>
  <si>
    <t>オオノ ハルマ</t>
  </si>
  <si>
    <t>大野 遙真</t>
  </si>
  <si>
    <t>大野 咲耶花</t>
  </si>
  <si>
    <t>470-922-1171</t>
  </si>
  <si>
    <t>オザキ ヒロト</t>
  </si>
  <si>
    <t>尾﨑 宏斗</t>
  </si>
  <si>
    <t>615-979-3840</t>
  </si>
  <si>
    <t>カスヤ カンタ</t>
  </si>
  <si>
    <t>糟谷 環太</t>
  </si>
  <si>
    <t>糟谷 武志</t>
  </si>
  <si>
    <t>770-680-6591</t>
  </si>
  <si>
    <t>カワニシ ユウト</t>
  </si>
  <si>
    <t>スワンソン カイト</t>
  </si>
  <si>
    <t>タケダ ケイ</t>
  </si>
  <si>
    <t>武田 慧</t>
  </si>
  <si>
    <t>武田 要</t>
  </si>
  <si>
    <t>電話番号変更メールアドレス変更</t>
  </si>
  <si>
    <t>タケダ ヨウ</t>
  </si>
  <si>
    <t>ホリウチ レン</t>
  </si>
  <si>
    <t>堀内 漣</t>
  </si>
  <si>
    <t>ムトウ ナオタロウ</t>
  </si>
  <si>
    <t>モリ セイイチロウ</t>
  </si>
  <si>
    <t>ヤマネ リク</t>
  </si>
  <si>
    <t>ヨコタ ムク</t>
  </si>
  <si>
    <t>ロクタン トモキ</t>
  </si>
  <si>
    <t>イトウ コヨリ</t>
  </si>
  <si>
    <t>エサキ リミ</t>
  </si>
  <si>
    <t>江嵜 璃海</t>
  </si>
  <si>
    <t>江嵜 璃空</t>
  </si>
  <si>
    <t>オオスガ ユイ</t>
  </si>
  <si>
    <t>大須賀 結衣</t>
  </si>
  <si>
    <t>カネダ マナ</t>
  </si>
  <si>
    <t>クサナギ サヤ</t>
  </si>
  <si>
    <t>日栁 沙彩</t>
  </si>
  <si>
    <t>日栁 宗士</t>
  </si>
  <si>
    <t>コバヤシ アカリ</t>
  </si>
  <si>
    <t>小林　ひかり</t>
  </si>
  <si>
    <t>コバヤシ ヒカリ</t>
  </si>
  <si>
    <t>サカイ ユリナ</t>
  </si>
  <si>
    <t>サカモト ユナ</t>
  </si>
  <si>
    <t>シールズ 桜</t>
  </si>
  <si>
    <t>しーるず 桜</t>
  </si>
  <si>
    <t>404-576-5740</t>
  </si>
  <si>
    <t>タナカ キミカ</t>
  </si>
  <si>
    <t>田中 公香</t>
  </si>
  <si>
    <t>パニシバタナ カレン</t>
  </si>
  <si>
    <t>フジタ ニコ</t>
  </si>
  <si>
    <t>ミヤガワ コハル</t>
  </si>
  <si>
    <t>宮川 心春</t>
  </si>
  <si>
    <t>470-249-4687</t>
  </si>
  <si>
    <t>モリ ヒナタ</t>
  </si>
  <si>
    <t>2年</t>
  </si>
  <si>
    <t>イシイ ユウスケ</t>
  </si>
  <si>
    <t>イズミタニ リオ</t>
  </si>
  <si>
    <t>イナモリ シンタロウ</t>
  </si>
  <si>
    <t>オオクボ ミナト</t>
  </si>
  <si>
    <t>オオタ ハルキ</t>
  </si>
  <si>
    <t>オオタ リヒト</t>
  </si>
  <si>
    <t>太田 理仁</t>
  </si>
  <si>
    <t>太田 絢梧</t>
  </si>
  <si>
    <t>キタイ ヤマト</t>
  </si>
  <si>
    <t>タナカ ハルト</t>
  </si>
  <si>
    <t>ハマオカ タカヒロ</t>
  </si>
  <si>
    <t>濱岡 尚裕</t>
  </si>
  <si>
    <t>濱岡 柚里子</t>
  </si>
  <si>
    <t>ヒトミ リュウシン</t>
  </si>
  <si>
    <t>フルタ テルアキ</t>
  </si>
  <si>
    <t>古田 輝朗</t>
  </si>
  <si>
    <t>マエダ コウキ</t>
  </si>
  <si>
    <t>前田 康喜</t>
  </si>
  <si>
    <t>ミツハシ ユタカ</t>
  </si>
  <si>
    <t>三橋 豊</t>
  </si>
  <si>
    <t>404-772-1930</t>
  </si>
  <si>
    <t>ヤマカワ ヨウタ</t>
  </si>
  <si>
    <t>201-753-0671</t>
  </si>
  <si>
    <t>ヨシハラ コウタ</t>
  </si>
  <si>
    <t>良原 康太</t>
  </si>
  <si>
    <t>良原 渓太</t>
  </si>
  <si>
    <t>アオゾノ マリア</t>
  </si>
  <si>
    <t>オオツカ ルビー</t>
  </si>
  <si>
    <t>大塚 るびー</t>
  </si>
  <si>
    <t>678-451-6436</t>
  </si>
  <si>
    <t>オガワ ユリア</t>
  </si>
  <si>
    <t>サクマ エイミ</t>
  </si>
  <si>
    <t>タカハシ マイ</t>
  </si>
  <si>
    <t>タケシマ ナツキ</t>
  </si>
  <si>
    <t>デイサッター アメリア</t>
  </si>
  <si>
    <t>770-401-0518</t>
  </si>
  <si>
    <t>ハナフサ カンナ</t>
  </si>
  <si>
    <t>ミヤザワ ハナエ</t>
  </si>
  <si>
    <t>宮沢 華悦</t>
  </si>
  <si>
    <t>宮沢 彦成</t>
  </si>
  <si>
    <t>470-886-0240</t>
  </si>
  <si>
    <t>モリカワ チナギ</t>
  </si>
  <si>
    <t>森川 千凪</t>
  </si>
  <si>
    <t>ヤブタ アイコ</t>
  </si>
  <si>
    <t>ヤマダ リオ</t>
  </si>
  <si>
    <t>ヤマモト シズカ</t>
  </si>
  <si>
    <t>3年</t>
  </si>
  <si>
    <t>コジマ アオイ</t>
  </si>
  <si>
    <t>スズキ ソラ</t>
  </si>
  <si>
    <t>鈴木 想来</t>
  </si>
  <si>
    <t>706-936-2268</t>
  </si>
  <si>
    <t>タナカ コウジ</t>
  </si>
  <si>
    <t>ツジ カイト</t>
  </si>
  <si>
    <t>辻 海澄</t>
  </si>
  <si>
    <t>513-903-3075</t>
  </si>
  <si>
    <t>ナカジマ ヒナタ</t>
  </si>
  <si>
    <t>フカミ ケイ</t>
  </si>
  <si>
    <t>フルタ シオン</t>
  </si>
  <si>
    <t>アメミヤ ユマ</t>
  </si>
  <si>
    <t>タナカ センリ</t>
  </si>
  <si>
    <t>田中 千理</t>
  </si>
  <si>
    <t>タニグチ コハナ</t>
  </si>
  <si>
    <t>ナカジマ レイヤ</t>
  </si>
  <si>
    <t>ニシカワ ミウ</t>
  </si>
  <si>
    <t>フジワラ ユカ</t>
  </si>
  <si>
    <t>モリカワ レミ</t>
  </si>
  <si>
    <t>ヤナギタ ユイカ</t>
  </si>
  <si>
    <t>柳田 唯花</t>
  </si>
  <si>
    <t>470-627-8619</t>
  </si>
  <si>
    <t>yanagitaasami@yahoo.co.jp</t>
  </si>
  <si>
    <t>ヤマザキ ミソラ</t>
  </si>
  <si>
    <t>山﨑 美宙</t>
  </si>
  <si>
    <t>ヨコガキ ユキナ</t>
  </si>
  <si>
    <t>横垣 雪菜</t>
  </si>
  <si>
    <t>678-300-1756</t>
  </si>
  <si>
    <t>高</t>
  </si>
  <si>
    <t>エサキ リク</t>
  </si>
  <si>
    <t>オオタ ケンゴ</t>
  </si>
  <si>
    <t>カマタ ソラ</t>
  </si>
  <si>
    <t>鎌田 空</t>
  </si>
  <si>
    <t>770-878-2463</t>
  </si>
  <si>
    <t>シミズ タイチ</t>
  </si>
  <si>
    <t>清水 太一</t>
  </si>
  <si>
    <t>ドウゾノ レイジ</t>
  </si>
  <si>
    <t>堂園 玲士</t>
  </si>
  <si>
    <t>ナカイ カケル</t>
  </si>
  <si>
    <t>中井 架</t>
  </si>
  <si>
    <t>470-557-6096</t>
  </si>
  <si>
    <t>ナガタ ケイ</t>
  </si>
  <si>
    <t>永田 圭</t>
  </si>
  <si>
    <t>アキモト フミオ</t>
  </si>
  <si>
    <t>オオノ サヤカ</t>
  </si>
  <si>
    <t>クボタ シオリ</t>
  </si>
  <si>
    <t>セト ミクル</t>
  </si>
  <si>
    <t>タカダ サヤコ</t>
  </si>
  <si>
    <t>ハマオカ ユリコ</t>
  </si>
  <si>
    <t>フルヤ ココ</t>
  </si>
  <si>
    <t>降矢 瑚々</t>
  </si>
  <si>
    <t>降矢 夏希</t>
  </si>
  <si>
    <t>812-525-4862</t>
  </si>
  <si>
    <t>ヤジマ マリエ</t>
  </si>
  <si>
    <t>ヤマグチ ミナコ</t>
  </si>
  <si>
    <t>ヤマザキ ヒナタ</t>
  </si>
  <si>
    <t>ヤマザキ ヒマリ</t>
  </si>
  <si>
    <t>アメミヤ キイト</t>
  </si>
  <si>
    <t>カスヤ タケシ</t>
  </si>
  <si>
    <t>カトウ ユナト</t>
  </si>
  <si>
    <t>加藤 夕奈斗</t>
  </si>
  <si>
    <t>クサナギ ソウシ</t>
  </si>
  <si>
    <t>タナカ ショウマ</t>
  </si>
  <si>
    <t>ヒラタ ケンタロウ</t>
  </si>
  <si>
    <t>平田 健太郎</t>
  </si>
  <si>
    <t>678-608-7394</t>
  </si>
  <si>
    <t>ピローン ヒロキ</t>
  </si>
  <si>
    <t>ピローン 弘樹</t>
  </si>
  <si>
    <t>404-217-3719</t>
  </si>
  <si>
    <t>ミヤザワ ヒコナリ</t>
  </si>
  <si>
    <t>イナモリ エリコ</t>
  </si>
  <si>
    <t>オカベ ケイ</t>
  </si>
  <si>
    <t>岡部 佳依</t>
  </si>
  <si>
    <t>470-249-9236</t>
  </si>
  <si>
    <t>オノ サトミ</t>
  </si>
  <si>
    <t>斧 理美</t>
  </si>
  <si>
    <t>770-940-9272</t>
  </si>
  <si>
    <t>カワニシ アオイ</t>
  </si>
  <si>
    <t>フルヤ ナツキ</t>
  </si>
  <si>
    <t>ミサワ マヤ　ルイサ</t>
  </si>
  <si>
    <t>三澤 茉埜　ルイサ</t>
  </si>
  <si>
    <t>770-557-8971</t>
  </si>
  <si>
    <t>ヤザキ コウコ</t>
  </si>
  <si>
    <t>矢崎 晃子</t>
  </si>
  <si>
    <t>全学年名簿とマスタの生徒数の整合確認</t>
  </si>
  <si>
    <t>全学年</t>
  </si>
  <si>
    <t>マスタ</t>
  </si>
  <si>
    <t>クラス名簿</t>
  </si>
  <si>
    <t>代表</t>
  </si>
  <si>
    <t>兄妹1</t>
  </si>
  <si>
    <t>兄妹2</t>
  </si>
  <si>
    <t>兄妹3</t>
  </si>
  <si>
    <t>合計</t>
  </si>
  <si>
    <t>松田さん4/20退学予定のため+1でOK(マスタからは削除。クラス名簿には松田さんの名前記載あり）</t>
  </si>
  <si>
    <t>6-1のクラス名簿に春野衣緒さんがないが、1-1の春野葵緒の兄弟欄に衣緒の名前がある。どちらが正しい？この理由で-1となっている。アサインには影響なし。</t>
  </si>
  <si>
    <t>全校</t>
  </si>
  <si>
    <t>朝西　彩葉</t>
  </si>
  <si>
    <t>英文</t>
  </si>
  <si>
    <t>(470)437-0780</t>
  </si>
  <si>
    <t>asakao91107@gmail.com</t>
  </si>
  <si>
    <t>朝西　 美結</t>
  </si>
  <si>
    <t>朝西　 崇文</t>
  </si>
  <si>
    <t>4704370780</t>
  </si>
  <si>
    <t>ジョーンズ　莉愛奈</t>
  </si>
  <si>
    <t>ジェファーソン</t>
  </si>
  <si>
    <t>(301)302-5415</t>
  </si>
  <si>
    <t>jones.keiko@gmail.com</t>
  </si>
  <si>
    <t>ジョーンズ 芹愛</t>
  </si>
  <si>
    <t>ジョーンズ 真悟</t>
  </si>
  <si>
    <t>中2－1</t>
  </si>
  <si>
    <t>ジョーンズ 泰成</t>
  </si>
  <si>
    <t>3013025415</t>
  </si>
  <si>
    <t>田中　莉杏那</t>
  </si>
  <si>
    <t>翔</t>
  </si>
  <si>
    <t>(678)858-5672</t>
  </si>
  <si>
    <t>shon.mai0419@gmail.com</t>
  </si>
  <si>
    <t>6788585672</t>
  </si>
  <si>
    <t>西　竜輝</t>
  </si>
  <si>
    <t>佑樹</t>
  </si>
  <si>
    <t>(310)809-5341</t>
  </si>
  <si>
    <t>kaoru.mtt@gmail.com</t>
  </si>
  <si>
    <t>西　　朝輝</t>
  </si>
  <si>
    <t>西　　美咲</t>
  </si>
  <si>
    <t>3108095341</t>
  </si>
  <si>
    <t>綾部　櫻</t>
  </si>
  <si>
    <t>ファリス</t>
  </si>
  <si>
    <t>(404)429-0867</t>
  </si>
  <si>
    <t>naoneko38@msn.com</t>
  </si>
  <si>
    <t>綾部　 賢造</t>
  </si>
  <si>
    <t>4044290867</t>
  </si>
  <si>
    <t>二村　美玲</t>
  </si>
  <si>
    <t>公崇</t>
  </si>
  <si>
    <t>(404)764-0966</t>
  </si>
  <si>
    <t>s.a.y.u.r.i.ftmr@gmail.com</t>
  </si>
  <si>
    <t>4047640966</t>
  </si>
  <si>
    <t>加藤　大河</t>
  </si>
  <si>
    <t>大地</t>
  </si>
  <si>
    <t>(478)877-8054</t>
  </si>
  <si>
    <t>sakusaku1742@yahoo.co.jp;cazz0611@yahoo.co.jp</t>
  </si>
  <si>
    <t>cazz0611@yahoo.co.jp</t>
  </si>
  <si>
    <t>4788778054</t>
  </si>
  <si>
    <t>井上　柚羽</t>
  </si>
  <si>
    <t>雄一郎</t>
  </si>
  <si>
    <t>(770)235-8724</t>
  </si>
  <si>
    <t>yook.yoo.mee.0417@gmail.com</t>
  </si>
  <si>
    <t>井上　 柚乃</t>
  </si>
  <si>
    <t>7702358724</t>
  </si>
  <si>
    <t>髙田　昂汰</t>
  </si>
  <si>
    <t>優吾</t>
  </si>
  <si>
    <t>(478)484-9636</t>
  </si>
  <si>
    <t>a_little_bit_of_courage_july29@yahoo.co.jp;locolife0403@gmail.com</t>
  </si>
  <si>
    <t>髙田　 湊介</t>
  </si>
  <si>
    <t>locolife0403@gmail.com</t>
  </si>
  <si>
    <t>4784849636</t>
  </si>
  <si>
    <t>(770)695-4988</t>
  </si>
  <si>
    <t>7706954988</t>
  </si>
  <si>
    <t>矢田　遥花</t>
  </si>
  <si>
    <t>(770)946-6929</t>
  </si>
  <si>
    <t>noguyuki.77@gmail.com</t>
  </si>
  <si>
    <t>矢田　 夏樹</t>
  </si>
  <si>
    <t>7709466929</t>
  </si>
  <si>
    <t>重久　睦斉</t>
  </si>
  <si>
    <t>義幸</t>
  </si>
  <si>
    <t>(470)409-4230</t>
  </si>
  <si>
    <t>rrk.shige@gmail.com</t>
  </si>
  <si>
    <t>重久　 瑚奈</t>
  </si>
  <si>
    <t>4704094230</t>
  </si>
  <si>
    <t>小3－3</t>
  </si>
  <si>
    <t>持田　莉子</t>
  </si>
  <si>
    <t>紘徳</t>
  </si>
  <si>
    <t>(678)308-3389</t>
  </si>
  <si>
    <t>2020mochida@gmail.com</t>
  </si>
  <si>
    <t>6783083389</t>
  </si>
  <si>
    <t>田中　仁菜</t>
  </si>
  <si>
    <t>康仁</t>
  </si>
  <si>
    <t>(470)755-9013</t>
  </si>
  <si>
    <t>tanamika6679@gmail.com</t>
  </si>
  <si>
    <t>4707559013</t>
  </si>
  <si>
    <t>ヴェントゥラ　ゼナ</t>
  </si>
  <si>
    <t>イスラエル</t>
  </si>
  <si>
    <t>(404)729-9933</t>
  </si>
  <si>
    <t>anliito@gmail.com</t>
  </si>
  <si>
    <t>4047299933</t>
  </si>
  <si>
    <t>黒田　遼介</t>
  </si>
  <si>
    <t>将吾</t>
  </si>
  <si>
    <t>(678)216-5937</t>
  </si>
  <si>
    <t>skuroda@murata.com</t>
  </si>
  <si>
    <t>中3－1</t>
  </si>
  <si>
    <t>黒田　 陽花</t>
  </si>
  <si>
    <t>6782165937</t>
  </si>
  <si>
    <t>日野　開翔</t>
  </si>
  <si>
    <t>成雄</t>
  </si>
  <si>
    <t>(818)934-7003</t>
  </si>
  <si>
    <t>erikosunfield@gmail.com</t>
  </si>
  <si>
    <t>8189347003</t>
  </si>
  <si>
    <t>高橋　大護</t>
  </si>
  <si>
    <t>(657)640-1286</t>
  </si>
  <si>
    <t>imamicontrail@gmail.com</t>
  </si>
  <si>
    <t>11/11メールアドレス変更</t>
  </si>
  <si>
    <t>6576401286</t>
  </si>
  <si>
    <t>中1－2</t>
  </si>
  <si>
    <t>大瀧　陽葵</t>
  </si>
  <si>
    <t>林威</t>
  </si>
  <si>
    <t>(714)280-3924</t>
  </si>
  <si>
    <t>keiko.otaki1@gmail.com</t>
  </si>
  <si>
    <t>7142803924</t>
  </si>
  <si>
    <t>ロンドノ　花</t>
  </si>
  <si>
    <t>フィッシャージオバー二</t>
  </si>
  <si>
    <t>(770)778-7351</t>
  </si>
  <si>
    <t>murakami770@gmail.com</t>
  </si>
  <si>
    <t>7707787351</t>
  </si>
  <si>
    <t>髙木　美良</t>
  </si>
  <si>
    <t>洋治</t>
  </si>
  <si>
    <t>(706)604-9952</t>
  </si>
  <si>
    <t>rara1404t@gmail.com</t>
  </si>
  <si>
    <t>7066049952</t>
  </si>
  <si>
    <t>草間　咲弥花</t>
  </si>
  <si>
    <t>隆史</t>
  </si>
  <si>
    <t>(470)627-8125</t>
  </si>
  <si>
    <t>tkusama@hitachicm.us</t>
  </si>
  <si>
    <t>4706278125</t>
  </si>
  <si>
    <t>藤澤　奏</t>
  </si>
  <si>
    <t>(470)957-3316</t>
  </si>
  <si>
    <t>reikoalbany@gmail.com</t>
  </si>
  <si>
    <t>4709573316</t>
  </si>
  <si>
    <t>執行　創志朗</t>
  </si>
  <si>
    <t>拓宇</t>
  </si>
  <si>
    <t>(404)387-1279</t>
  </si>
  <si>
    <t>asukashigyo@gmail.com</t>
  </si>
  <si>
    <t>4043871279</t>
  </si>
  <si>
    <t>三島　芽愛</t>
  </si>
  <si>
    <t>孝史</t>
  </si>
  <si>
    <t>(770)241-5631</t>
  </si>
  <si>
    <t>junkomishim@gmail.com</t>
  </si>
  <si>
    <t>8/15電話番号変更</t>
  </si>
  <si>
    <t>7702415631</t>
  </si>
  <si>
    <t>バークス　レイラニ華子</t>
  </si>
  <si>
    <t>リッキー</t>
  </si>
  <si>
    <t>(202)498-5081</t>
  </si>
  <si>
    <t>mwb.143jp@gmail.com</t>
  </si>
  <si>
    <t>2024985081</t>
  </si>
  <si>
    <t>宅野　希生</t>
  </si>
  <si>
    <t>智</t>
  </si>
  <si>
    <t>(470)628-3728</t>
  </si>
  <si>
    <t>anc03771@nifty.com</t>
  </si>
  <si>
    <t>ANC03771＠nifty.com</t>
  </si>
  <si>
    <t>4706283728</t>
  </si>
  <si>
    <t>大橋　 怜那</t>
  </si>
  <si>
    <t>2024/3/23 大橋 怜那退学</t>
  </si>
  <si>
    <t>4049175692</t>
  </si>
  <si>
    <t>マスターから退学者を削除</t>
  </si>
  <si>
    <t>岩村　杏</t>
  </si>
  <si>
    <t>2024/3/23　岩村　杏</t>
  </si>
  <si>
    <t>4703499060</t>
  </si>
  <si>
    <t>田中　 朋喜</t>
  </si>
  <si>
    <t>3/23 田中　 朋喜</t>
  </si>
  <si>
    <t>4785084604</t>
  </si>
  <si>
    <t>鈴木　 紗和</t>
  </si>
  <si>
    <t>3/23 鈴木　 紗和</t>
  </si>
  <si>
    <t>7069362268</t>
  </si>
  <si>
    <t>(213)925-2174</t>
  </si>
  <si>
    <t>kuboasa817@hotmail.com</t>
  </si>
  <si>
    <t>宮田　 亜美</t>
  </si>
  <si>
    <t>2139252174</t>
  </si>
  <si>
    <t>湯浅　蓮</t>
  </si>
  <si>
    <t>(404)534-8000</t>
  </si>
  <si>
    <t>lisagasutakakuma@gmail.com</t>
  </si>
  <si>
    <t>湯浅　希衣奈</t>
  </si>
  <si>
    <t>4045348000</t>
  </si>
  <si>
    <t>(470)338-1429</t>
  </si>
  <si>
    <t>katsura3shas5683@gmail.com</t>
  </si>
  <si>
    <t>4703381429</t>
  </si>
  <si>
    <t>鈴木　梨央</t>
  </si>
  <si>
    <t>鈴木　 煌生</t>
  </si>
  <si>
    <t>4232806852</t>
  </si>
  <si>
    <t>(423)237-4248</t>
  </si>
  <si>
    <t>山口　将太</t>
  </si>
  <si>
    <t>圭介</t>
  </si>
  <si>
    <t>山口　 美奈子</t>
  </si>
  <si>
    <t>(678)237-1373</t>
  </si>
  <si>
    <t>6782371373</t>
  </si>
  <si>
    <t>punipuniaiko@gmail.com</t>
  </si>
  <si>
    <t>鈴木　塁</t>
  </si>
  <si>
    <t>壮平</t>
  </si>
  <si>
    <t>鈴木　 蘭</t>
  </si>
  <si>
    <t>6302003061</t>
  </si>
  <si>
    <t>(859)619-9062</t>
  </si>
  <si>
    <t>藤原　夏菜</t>
  </si>
  <si>
    <t>藤原　 結花</t>
  </si>
  <si>
    <t>(770)688-5680</t>
  </si>
  <si>
    <t>7706885680</t>
  </si>
  <si>
    <t>近藤　 巧</t>
  </si>
  <si>
    <t>6144997417</t>
  </si>
  <si>
    <t>(678)200-3387</t>
  </si>
  <si>
    <t>柳田　唯花</t>
  </si>
  <si>
    <t>4706278619</t>
  </si>
  <si>
    <t>(602)517-2619</t>
  </si>
  <si>
    <t xml:space="preserve">小山田　 茂利　　</t>
  </si>
  <si>
    <t>茂行</t>
  </si>
  <si>
    <t>(470)918-8018</t>
  </si>
  <si>
    <t>fujireikota@gmail.com</t>
  </si>
  <si>
    <t xml:space="preserve">森　　　 海聖　　</t>
  </si>
  <si>
    <t>(470)503-9520</t>
  </si>
  <si>
    <t>derek.mori0310@gmail.com</t>
  </si>
  <si>
    <t xml:space="preserve">田代　　 匠　　　</t>
  </si>
  <si>
    <t>悠一郎</t>
  </si>
  <si>
    <t>(470)413-1763</t>
  </si>
  <si>
    <t>minorinoaki33@outlook.jp</t>
  </si>
  <si>
    <t>田代　　 実</t>
  </si>
  <si>
    <t xml:space="preserve">藤田　　 瑞葵　　</t>
  </si>
  <si>
    <t>久生</t>
  </si>
  <si>
    <t>(770)549-4172</t>
  </si>
  <si>
    <t>mizifuji@gmail.com</t>
  </si>
  <si>
    <t>藤田　　 瑞星</t>
  </si>
  <si>
    <t>4/22.9/2</t>
  </si>
  <si>
    <t>C.A</t>
  </si>
  <si>
    <t>8/19まで図書委員</t>
  </si>
  <si>
    <t xml:space="preserve">京橋　　 潤　　　</t>
  </si>
  <si>
    <t>直樹</t>
  </si>
  <si>
    <t>(404)630-9150</t>
  </si>
  <si>
    <t>yurichi0928@gmail.com</t>
  </si>
  <si>
    <t>早川　かな美</t>
  </si>
  <si>
    <t>睦</t>
  </si>
  <si>
    <t>(404)9483-9222</t>
  </si>
  <si>
    <t>kaohayakawa@gmail.com</t>
  </si>
  <si>
    <t xml:space="preserve">井手　　 康平　　</t>
  </si>
  <si>
    <t>悟</t>
  </si>
  <si>
    <t>(423)309-0395</t>
  </si>
  <si>
    <t>27satoru.id@gmail.com;27.ryoko.s@gmail.com</t>
  </si>
  <si>
    <t>井手　　 優花</t>
  </si>
  <si>
    <t xml:space="preserve">塚本　　 凌久　　</t>
  </si>
  <si>
    <t>孝徳</t>
  </si>
  <si>
    <t>(678)283-3556</t>
  </si>
  <si>
    <t>rvesrkt0106@gmail.com</t>
  </si>
  <si>
    <t xml:space="preserve">名和田　 大輝　　</t>
  </si>
  <si>
    <t>正志</t>
  </si>
  <si>
    <t>(404)780-6390</t>
  </si>
  <si>
    <t>nawatakanako@gmail.com</t>
  </si>
  <si>
    <t>名和田　 一輝</t>
  </si>
  <si>
    <t>5/27,10/21</t>
  </si>
  <si>
    <t>坂本　蒼</t>
  </si>
  <si>
    <t>薫郎</t>
  </si>
  <si>
    <t>(678)764-8671</t>
  </si>
  <si>
    <t>shigeo.sakamoto@jp.toto.com</t>
  </si>
  <si>
    <t xml:space="preserve">モリソン 晴信　　</t>
  </si>
  <si>
    <t>ジョシュア</t>
  </si>
  <si>
    <t>(404)908-5543</t>
  </si>
  <si>
    <t>afurukaw@gmail.com</t>
  </si>
  <si>
    <t xml:space="preserve">松本　　 美月　　</t>
  </si>
  <si>
    <t>ルーク</t>
  </si>
  <si>
    <t>(678)235-4278</t>
  </si>
  <si>
    <t>meowsandesu@gmail.com</t>
  </si>
  <si>
    <t xml:space="preserve">松本　　 佳乃　　</t>
  </si>
  <si>
    <t>康宏</t>
  </si>
  <si>
    <t>(706)983-7954</t>
  </si>
  <si>
    <t>ym020108316@icloud.com;yyyuko.be@gmail.com</t>
  </si>
  <si>
    <t>松本　　 拓己</t>
  </si>
  <si>
    <t>小2－1北井に引継ぎ</t>
  </si>
  <si>
    <t xml:space="preserve">増田　　 卓矩　　</t>
  </si>
  <si>
    <t>有周</t>
  </si>
  <si>
    <t>(404)709-9951</t>
  </si>
  <si>
    <t>arichikako@gmail.com;thais8133@gmail.com</t>
  </si>
  <si>
    <t>増田　　 朱姫</t>
  </si>
  <si>
    <t>小5－1泉谷に引継ぎ</t>
  </si>
  <si>
    <t xml:space="preserve">川添　　 由華　　</t>
  </si>
  <si>
    <t>幸多郎</t>
  </si>
  <si>
    <t>(706)409-6362</t>
  </si>
  <si>
    <t>kkawazoe@kimototech.com</t>
  </si>
  <si>
    <t>川添　　 未華</t>
  </si>
  <si>
    <t>8/26.10/7,12/2</t>
  </si>
  <si>
    <t>B.C,A</t>
  </si>
  <si>
    <t>岡崎　志歩奈</t>
  </si>
  <si>
    <t>多佳志</t>
  </si>
  <si>
    <t>(770)519-6527</t>
  </si>
  <si>
    <t>tokazaki@hvac.mea.com</t>
  </si>
  <si>
    <t>9/5電話番号修正</t>
  </si>
  <si>
    <t xml:space="preserve">鈴木　　 朗弘　　</t>
  </si>
  <si>
    <t>厚広</t>
  </si>
  <si>
    <t>(470)756-9971</t>
  </si>
  <si>
    <t>suzukim0814@gmail.com</t>
  </si>
  <si>
    <t xml:space="preserve">大河内　 彩恵　　</t>
  </si>
  <si>
    <t>一輝</t>
  </si>
  <si>
    <t>(470)882-5907</t>
  </si>
  <si>
    <t>kokochi@hvac.mea.com;mermaid5070@gmail.com</t>
  </si>
  <si>
    <t>12/2より学級委員</t>
  </si>
  <si>
    <t xml:space="preserve">村瀬　　 羽菜　　</t>
  </si>
  <si>
    <t>拓未</t>
  </si>
  <si>
    <t>(706)671-0837</t>
  </si>
  <si>
    <t>o.a.ichigo.0522@gmail.com</t>
  </si>
  <si>
    <t xml:space="preserve">梶原　　 綾人　　</t>
  </si>
  <si>
    <t>將義</t>
  </si>
  <si>
    <t>(706)983-9032</t>
  </si>
  <si>
    <t xml:space="preserve">miisuke0102@gmail.com, Masayoshi.kajiwara@tacg.Toyota-industries.com
</t>
  </si>
  <si>
    <t>梶原　　 杏</t>
  </si>
  <si>
    <t>4/15,9/16,11/18</t>
  </si>
  <si>
    <t>後任　小2－1 鈴木賢斗</t>
  </si>
  <si>
    <t>幼もも　山川に引継ぎ</t>
  </si>
  <si>
    <t xml:space="preserve">富澤　　 結衣　　</t>
  </si>
  <si>
    <t>明</t>
  </si>
  <si>
    <t>(404)202-3437</t>
  </si>
  <si>
    <t>ekawa411@gmail.com</t>
  </si>
  <si>
    <t>小1－2元西ジェームスに引継ぎ</t>
  </si>
  <si>
    <t xml:space="preserve">金野　　 慧一朗　</t>
  </si>
  <si>
    <t>(470)836-9121</t>
  </si>
  <si>
    <t>kunimitsuterry@hotmail.co.jp</t>
  </si>
  <si>
    <t>小3－1矢田に引継ぎ</t>
  </si>
  <si>
    <t xml:space="preserve">長生　　 萌百花　</t>
  </si>
  <si>
    <t>大作</t>
  </si>
  <si>
    <t>(762)219-2618</t>
  </si>
  <si>
    <t>ryokonagaike@gmail.com</t>
  </si>
  <si>
    <t>5/27.9/9.11/11,1/20</t>
  </si>
  <si>
    <t>B.C.A,C</t>
  </si>
  <si>
    <t>小5－2川嶋に引継ぎ</t>
  </si>
  <si>
    <t>ソモビーゴ ジョセフィーン</t>
  </si>
  <si>
    <t>真夕</t>
  </si>
  <si>
    <t>(404)932-5613</t>
  </si>
  <si>
    <t>mayusomo@me.com</t>
  </si>
  <si>
    <t>杉田　エマ</t>
  </si>
  <si>
    <t>一平</t>
  </si>
  <si>
    <t>(678)427-8778</t>
  </si>
  <si>
    <t>rk7258sapphire@gmail.com</t>
  </si>
  <si>
    <t>小５－１</t>
  </si>
  <si>
    <t>杉田　仁</t>
  </si>
  <si>
    <t>中３－１</t>
  </si>
  <si>
    <t>杉田　ゆあ</t>
  </si>
  <si>
    <t xml:space="preserve">菊地　　 奏太　　</t>
  </si>
  <si>
    <t>信介</t>
  </si>
  <si>
    <t>(614)400-4489</t>
  </si>
  <si>
    <t>s-kikuchi@globe.ocn.ne.jp</t>
  </si>
  <si>
    <t>菊地　　 啓太</t>
  </si>
  <si>
    <t>冨永　奈央</t>
  </si>
  <si>
    <t>浩平</t>
  </si>
  <si>
    <t>(470)488-9747</t>
  </si>
  <si>
    <t>tominagakohei7@gmail.com</t>
  </si>
  <si>
    <t>冨永　 純平</t>
  </si>
  <si>
    <t>平　美花アンジェリカ</t>
  </si>
  <si>
    <t>和真</t>
  </si>
  <si>
    <t>(470)886-4763</t>
  </si>
  <si>
    <t>kazuma25@hotmail.com</t>
  </si>
  <si>
    <t>木谷　優治</t>
  </si>
  <si>
    <t>健</t>
  </si>
  <si>
    <t>(470)509-2767</t>
  </si>
  <si>
    <t>wan.mack.vector@gmail.com</t>
  </si>
  <si>
    <t>TEL番号</t>
  </si>
  <si>
    <t>2023当番マスター</t>
  </si>
  <si>
    <t>2023当番マスター(旧)</t>
  </si>
  <si>
    <t>2022当番マスター</t>
  </si>
  <si>
    <t xml:space="preserve">渡辺　　 開斗　　</t>
  </si>
  <si>
    <t>渡辺　　 日加里</t>
  </si>
  <si>
    <t xml:space="preserve">佐野　　 湊　　　</t>
  </si>
  <si>
    <t xml:space="preserve">谷口　　 彰吾　　</t>
  </si>
  <si>
    <t>谷口　　 詩織</t>
  </si>
  <si>
    <t xml:space="preserve">中村　　 楽　　　</t>
  </si>
  <si>
    <t>中村　　 詩</t>
  </si>
  <si>
    <t>中村　　 色</t>
  </si>
  <si>
    <t xml:space="preserve">丹羽　　 優輔　　</t>
  </si>
  <si>
    <t>丹羽　　 駿輔</t>
  </si>
  <si>
    <t xml:space="preserve">三宅　　 礼恩　　</t>
  </si>
  <si>
    <t xml:space="preserve">今川　　 進吾　　</t>
  </si>
  <si>
    <t>今川　　 晃成</t>
  </si>
  <si>
    <t xml:space="preserve">ラザラス アメリ　</t>
  </si>
  <si>
    <t>ラザラス スカーレット</t>
  </si>
  <si>
    <t>ラザラス ジェームズ</t>
  </si>
  <si>
    <t xml:space="preserve">上原　　 心晴　　</t>
  </si>
  <si>
    <t>上原　　 圭翔</t>
  </si>
  <si>
    <t xml:space="preserve">金子　　 心美　　</t>
  </si>
  <si>
    <t xml:space="preserve">齋藤　　 明理　　</t>
  </si>
  <si>
    <t>齋藤　　 鉄平</t>
  </si>
  <si>
    <t>齋藤　　 理子</t>
  </si>
  <si>
    <t xml:space="preserve">木田　　 莉緒奈　</t>
  </si>
  <si>
    <t xml:space="preserve">杉野　　 楓　　　</t>
  </si>
  <si>
    <t>杉野　　 蓮</t>
  </si>
  <si>
    <t xml:space="preserve">高橋　　 紗来　　</t>
  </si>
  <si>
    <t xml:space="preserve">スワンソン 芭菜　　</t>
  </si>
  <si>
    <t xml:space="preserve">井下田　 恵里　　</t>
  </si>
  <si>
    <t>井下田　 愛里</t>
  </si>
  <si>
    <t>千葉　　実澪</t>
  </si>
  <si>
    <t>小３-２</t>
  </si>
  <si>
    <t>千葉　　快士</t>
  </si>
  <si>
    <t xml:space="preserve">山川　　 意人　　</t>
  </si>
  <si>
    <t>中1－1</t>
  </si>
  <si>
    <t>山川　　 陽大</t>
  </si>
  <si>
    <t xml:space="preserve">アリガンバリ 希緒　　</t>
  </si>
  <si>
    <t>(404)983-3953</t>
  </si>
  <si>
    <t>miisuke0102@gmail.com</t>
  </si>
  <si>
    <t xml:space="preserve">鈴木　　 塁　　　</t>
  </si>
  <si>
    <t>鈴木　　 蘭</t>
  </si>
  <si>
    <t xml:space="preserve">セレン　 れい　　</t>
  </si>
  <si>
    <t>セレン　 にこ</t>
  </si>
  <si>
    <t>セレン　 さな</t>
  </si>
  <si>
    <t xml:space="preserve">髙木　　 海集　　</t>
  </si>
  <si>
    <t>髙木　　 武蔵</t>
  </si>
  <si>
    <t>髙木　　 凌磨</t>
  </si>
  <si>
    <t xml:space="preserve">竹内　　 悠貴　　</t>
  </si>
  <si>
    <t>竹内　　 遥希</t>
  </si>
  <si>
    <t xml:space="preserve">中井　　 博都　　</t>
  </si>
  <si>
    <t>中井　　 美晴</t>
  </si>
  <si>
    <t xml:space="preserve">水口　　 利矩　　</t>
  </si>
  <si>
    <t xml:space="preserve">保田　　 来泉　　</t>
  </si>
  <si>
    <t xml:space="preserve">ホーイ　 天美彩　</t>
  </si>
  <si>
    <t>ホーイ　 碧蘭</t>
  </si>
  <si>
    <t xml:space="preserve">市橋　　 麻依　　</t>
  </si>
  <si>
    <t>市橋　　 優治</t>
  </si>
  <si>
    <t xml:space="preserve">ジョーンズ 莉愛奈　</t>
  </si>
  <si>
    <t xml:space="preserve">田中　　 莉杏那　</t>
  </si>
  <si>
    <t xml:space="preserve">平田　　 小絢　　</t>
  </si>
  <si>
    <t xml:space="preserve">益田　　 実歌　　</t>
  </si>
  <si>
    <t>益田　　 華</t>
  </si>
  <si>
    <t xml:space="preserve">朝西　　 彩葉　　</t>
  </si>
  <si>
    <t>朝西　　 美結</t>
  </si>
  <si>
    <t>朝西　　 崇文</t>
  </si>
  <si>
    <t>寺田　　汐里奈</t>
  </si>
  <si>
    <t>小３-１</t>
  </si>
  <si>
    <t>寺田　　ゆずな</t>
  </si>
  <si>
    <t xml:space="preserve">小田　　 哲哉　　</t>
  </si>
  <si>
    <t>小田　　 彰士</t>
  </si>
  <si>
    <t xml:space="preserve">丘　　　 丞太郎　</t>
  </si>
  <si>
    <t xml:space="preserve">渡部　　 浩市　　</t>
  </si>
  <si>
    <t>渡部　　 公太</t>
  </si>
  <si>
    <t xml:space="preserve">篠原　　 佳也　　</t>
  </si>
  <si>
    <t>(662)202-6605</t>
  </si>
  <si>
    <t xml:space="preserve">冨岡　　 柊真　　</t>
  </si>
  <si>
    <t xml:space="preserve">塚越　　 豊　　　</t>
  </si>
  <si>
    <t xml:space="preserve">山口　　 将太　　</t>
  </si>
  <si>
    <t>山口　　 美奈子</t>
  </si>
  <si>
    <t xml:space="preserve">江川　　 椎香　　</t>
  </si>
  <si>
    <t>江川　　 紗彩</t>
  </si>
  <si>
    <t xml:space="preserve">木下　　 さら　　</t>
  </si>
  <si>
    <t>博登</t>
  </si>
  <si>
    <t xml:space="preserve">冨永　　 奈央　　</t>
  </si>
  <si>
    <t>冨永　　 純平</t>
  </si>
  <si>
    <t xml:space="preserve">西島　　 江真　　</t>
  </si>
  <si>
    <t>西島　　 浩貴</t>
  </si>
  <si>
    <t xml:space="preserve">近藤　　 さくら　</t>
  </si>
  <si>
    <t>近藤　　 巧</t>
  </si>
  <si>
    <t xml:space="preserve">田子　　 華也　　</t>
  </si>
  <si>
    <t xml:space="preserve">田尾　　 一夏　　</t>
  </si>
  <si>
    <t xml:space="preserve">吉澤　　 晴恵　　</t>
  </si>
  <si>
    <t>吉澤　　 希海</t>
  </si>
  <si>
    <t xml:space="preserve">神村　　 咲奈　　</t>
  </si>
  <si>
    <t xml:space="preserve">高瀬　　 瑛太　　</t>
  </si>
  <si>
    <t>高瀬　　 翔太</t>
  </si>
  <si>
    <t xml:space="preserve">黒岩　　 真紘　　</t>
  </si>
  <si>
    <t>黒岩　　 和真</t>
  </si>
  <si>
    <t xml:space="preserve">山本　　 清太郎　</t>
  </si>
  <si>
    <t>山本　　 晴子</t>
  </si>
  <si>
    <t>山本　　 静香</t>
  </si>
  <si>
    <t xml:space="preserve">清水　　 悠羽　　</t>
  </si>
  <si>
    <t xml:space="preserve">小沼　　 燈介　　</t>
  </si>
  <si>
    <t xml:space="preserve">池永　　 海生　　</t>
  </si>
  <si>
    <t>池永　　 眞弥</t>
  </si>
  <si>
    <t xml:space="preserve">西　　　 竜輝　　</t>
  </si>
  <si>
    <t>西　　　 朝輝</t>
  </si>
  <si>
    <t>西　　　 美咲</t>
  </si>
  <si>
    <t xml:space="preserve">綾部　　 櫻　　　</t>
  </si>
  <si>
    <t>綾部　　 賢造</t>
  </si>
  <si>
    <t xml:space="preserve">六反　　 梛月　　</t>
  </si>
  <si>
    <t>六反　　 千遥</t>
  </si>
  <si>
    <t>六反　　 智葵</t>
  </si>
  <si>
    <t xml:space="preserve">伊藤　　 みずき　</t>
  </si>
  <si>
    <t>伊藤　　 さくら</t>
  </si>
  <si>
    <t>伊藤　　 あずさ</t>
  </si>
  <si>
    <t xml:space="preserve">川部　　 和紗　　</t>
  </si>
  <si>
    <t>川部　　 楓太</t>
  </si>
  <si>
    <t xml:space="preserve">古村　　 美亜　　</t>
  </si>
  <si>
    <t xml:space="preserve">元西ジェームス 寧里　　</t>
  </si>
  <si>
    <t xml:space="preserve">中山　　 彩乃　　</t>
  </si>
  <si>
    <t>(678)953-0047</t>
  </si>
  <si>
    <t>ted.koyama4532@gmail.com</t>
  </si>
  <si>
    <t xml:space="preserve">小山　　 永蓮　　</t>
  </si>
  <si>
    <t>季大</t>
  </si>
  <si>
    <t>(513)857-8977</t>
  </si>
  <si>
    <t>mayuyutsu8007@icloud.com</t>
  </si>
  <si>
    <t xml:space="preserve">齋藤　　 翔　　　</t>
  </si>
  <si>
    <t>正昭</t>
  </si>
  <si>
    <t xml:space="preserve">野村　　 拓史　　</t>
  </si>
  <si>
    <t xml:space="preserve">馬場　　 悠仁　　</t>
  </si>
  <si>
    <t>馬場　　 日向子</t>
  </si>
  <si>
    <t xml:space="preserve">船戸　　 建志　　</t>
  </si>
  <si>
    <t xml:space="preserve">山根　　 悠希　　</t>
  </si>
  <si>
    <t>山根　　 綾乃</t>
  </si>
  <si>
    <t>山根　　 陸</t>
  </si>
  <si>
    <t xml:space="preserve">梅崎　　 瑛太　　</t>
  </si>
  <si>
    <t xml:space="preserve">宮嶋　　 悠一郎　</t>
  </si>
  <si>
    <t>宮嶋　　 希子</t>
  </si>
  <si>
    <t xml:space="preserve">津田　　 悠真　　</t>
  </si>
  <si>
    <t>津田　　 真咲</t>
  </si>
  <si>
    <t xml:space="preserve">鈴木　　 康平　　</t>
  </si>
  <si>
    <t xml:space="preserve">磯部　　 美桜　　</t>
  </si>
  <si>
    <t>磯部　　 侑理</t>
  </si>
  <si>
    <t xml:space="preserve">岩戸　　 友莉菜　</t>
  </si>
  <si>
    <t xml:space="preserve">佐藤　　 友紀美　</t>
  </si>
  <si>
    <t>佐藤　　 清花</t>
  </si>
  <si>
    <t>佐藤　　 ほのか</t>
  </si>
  <si>
    <t xml:space="preserve">森本　　 七瀬　　</t>
  </si>
  <si>
    <t xml:space="preserve">フェリス 満絢　　</t>
  </si>
  <si>
    <t xml:space="preserve">田窪　　 心結　　</t>
  </si>
  <si>
    <t xml:space="preserve">南條　　 仁菜　　</t>
  </si>
  <si>
    <t>南條　　 結衣</t>
  </si>
  <si>
    <t xml:space="preserve">伊藤　　 いつき　</t>
  </si>
  <si>
    <t xml:space="preserve">林　　　 美和　　</t>
  </si>
  <si>
    <t>林　　　 美桜</t>
  </si>
  <si>
    <t xml:space="preserve">作佐部　 岳　　　</t>
  </si>
  <si>
    <t xml:space="preserve">松井　　 一真　　</t>
  </si>
  <si>
    <t>松井　　 真優</t>
  </si>
  <si>
    <t xml:space="preserve">加藤　　 大河　　</t>
  </si>
  <si>
    <t xml:space="preserve">ハリソン 倖　　　</t>
  </si>
  <si>
    <t xml:space="preserve">宮田　　 來怜　　</t>
  </si>
  <si>
    <t>宮田　　 亜美</t>
  </si>
  <si>
    <t xml:space="preserve">小島　　 蒔人　　</t>
  </si>
  <si>
    <t>小島　　 蒼</t>
  </si>
  <si>
    <t>27.ryoko.s@gmail.com</t>
  </si>
  <si>
    <t xml:space="preserve">北井　　 匠　　　</t>
  </si>
  <si>
    <t>北井　　 大和</t>
  </si>
  <si>
    <t xml:space="preserve">鈴木　　 賢斗　　</t>
  </si>
  <si>
    <t xml:space="preserve">二村　　 美玲　　</t>
  </si>
  <si>
    <t>kokochi@hvac.mea.com</t>
  </si>
  <si>
    <t xml:space="preserve">松野　　 海咲　　</t>
  </si>
  <si>
    <t>松野　　 宮臥</t>
  </si>
  <si>
    <t>yyyuko.be@gmail.com</t>
  </si>
  <si>
    <t xml:space="preserve">稲森　　 杏奈　　</t>
  </si>
  <si>
    <t>稲森　　 新太郎</t>
  </si>
  <si>
    <t>稲森　　 恵理子</t>
  </si>
  <si>
    <t xml:space="preserve">新谷　　 えみり　</t>
  </si>
  <si>
    <t xml:space="preserve">中村　　 光太　　</t>
  </si>
  <si>
    <t xml:space="preserve">良原　　 渓太　　</t>
  </si>
  <si>
    <t>良原　　 康太</t>
  </si>
  <si>
    <t xml:space="preserve">レビン　 海斗　　</t>
  </si>
  <si>
    <t xml:space="preserve">岩田　　 健孟　　</t>
  </si>
  <si>
    <t xml:space="preserve">山田　　 貫太郎　</t>
  </si>
  <si>
    <t xml:space="preserve">内山　　 綾士　　</t>
  </si>
  <si>
    <t xml:space="preserve">薮田　　 大輝　　</t>
  </si>
  <si>
    <t>薮田　　 愛子</t>
  </si>
  <si>
    <t>(470)925-1574</t>
  </si>
  <si>
    <t>shinji.m@hotmail.co.jp</t>
  </si>
  <si>
    <t xml:space="preserve">松本　　 悠生　　</t>
  </si>
  <si>
    <t>伸治</t>
  </si>
  <si>
    <t>松本　　 大輝</t>
  </si>
  <si>
    <t xml:space="preserve">ハイマン 多莉明　</t>
  </si>
  <si>
    <t xml:space="preserve">黒木　　 逢七　　</t>
  </si>
  <si>
    <t xml:space="preserve">石井　　 希歩　　</t>
  </si>
  <si>
    <t>石井　　 佑典</t>
  </si>
  <si>
    <t xml:space="preserve">ハチンズ 桜華　　</t>
  </si>
  <si>
    <t xml:space="preserve">森川　　 咲空　　</t>
  </si>
  <si>
    <t>森川　　 美桜</t>
  </si>
  <si>
    <t>森川　　 礼美</t>
  </si>
  <si>
    <t xml:space="preserve">藤田　　 虹夕　　</t>
  </si>
  <si>
    <t>藤田　　 虹南</t>
  </si>
  <si>
    <t>藤田　　 虹光</t>
  </si>
  <si>
    <t xml:space="preserve">山崎　　 瑛美　　</t>
  </si>
  <si>
    <t>山崎　　 玲奈</t>
  </si>
  <si>
    <t xml:space="preserve">二村　　 貫太　　</t>
  </si>
  <si>
    <t xml:space="preserve">柳沢　　 彪功　　</t>
  </si>
  <si>
    <t xml:space="preserve">渡辺　　 琳久　　</t>
  </si>
  <si>
    <t>渡辺　　 遼</t>
  </si>
  <si>
    <t xml:space="preserve">松田　　 悠生　　</t>
  </si>
  <si>
    <t xml:space="preserve">川嶋　　 琉生　　</t>
  </si>
  <si>
    <t>川嶋　　 優維</t>
  </si>
  <si>
    <t xml:space="preserve">髙田　　 昂汰　　</t>
  </si>
  <si>
    <t>髙田　　 湊介</t>
  </si>
  <si>
    <t xml:space="preserve">並木　　 楓　　　</t>
  </si>
  <si>
    <t>(404)450-8288</t>
  </si>
  <si>
    <t>crystalchakkey72@gmail.com</t>
  </si>
  <si>
    <t xml:space="preserve">村瀬　　 英奈　　</t>
  </si>
  <si>
    <t>友和</t>
  </si>
  <si>
    <t>村瀬　　 友翔</t>
  </si>
  <si>
    <t xml:space="preserve">橋本　　 彩月　　</t>
  </si>
  <si>
    <t>橋本　　 典沙</t>
  </si>
  <si>
    <t xml:space="preserve">井上　　 柚羽　　</t>
  </si>
  <si>
    <t>井上　　 柚乃</t>
  </si>
  <si>
    <t>(478)342-6818</t>
  </si>
  <si>
    <t>akkunnmoi@yahoo.co.jp</t>
  </si>
  <si>
    <t xml:space="preserve">繁泉　　 凪　　　</t>
  </si>
  <si>
    <t>(404)649-1474</t>
  </si>
  <si>
    <t>ofurosuky@gmail.com</t>
  </si>
  <si>
    <t xml:space="preserve">中村　　 一覚　　</t>
  </si>
  <si>
    <t>一公</t>
  </si>
  <si>
    <t>中村　　 慧</t>
  </si>
  <si>
    <t xml:space="preserve">菅　　　 陽詩　　</t>
  </si>
  <si>
    <t xml:space="preserve">佐久間　 一嘉　　</t>
  </si>
  <si>
    <t>佐久間　 瑛心</t>
  </si>
  <si>
    <t>佐久間　 千智</t>
  </si>
  <si>
    <t>(404)324-2239</t>
  </si>
  <si>
    <t>mrkfk12819@gmail.com</t>
  </si>
  <si>
    <t xml:space="preserve">福田　　 光希　　</t>
  </si>
  <si>
    <t>孝志</t>
  </si>
  <si>
    <t xml:space="preserve">矢田　　 遥花　　</t>
  </si>
  <si>
    <t>矢田　　 夏樹</t>
  </si>
  <si>
    <t xml:space="preserve">川西　　 哲人　　</t>
  </si>
  <si>
    <t>川西　　 悠斗</t>
  </si>
  <si>
    <t>川西　　 葵</t>
  </si>
  <si>
    <t xml:space="preserve">重久　　 睦斉　　</t>
  </si>
  <si>
    <t>重久　　 瑚奈</t>
  </si>
  <si>
    <t xml:space="preserve">村見　　 蒼空　　</t>
  </si>
  <si>
    <t>村見　　 晴琉</t>
  </si>
  <si>
    <t xml:space="preserve">大嶋　　 希海　　</t>
  </si>
  <si>
    <t>大嶋　　 七海</t>
  </si>
  <si>
    <t xml:space="preserve">多胡　　 綾乃　　</t>
  </si>
  <si>
    <t xml:space="preserve">花房　　 瑚美　　</t>
  </si>
  <si>
    <t>花房　　 栞那</t>
  </si>
  <si>
    <t>(470)954-0038</t>
  </si>
  <si>
    <t>cvs.hibino@gmail.com</t>
  </si>
  <si>
    <t xml:space="preserve">日尾野　 美桜　　</t>
  </si>
  <si>
    <t>誠</t>
  </si>
  <si>
    <t>(770)238-2781</t>
  </si>
  <si>
    <t>tainappuru0512@gmail.com</t>
  </si>
  <si>
    <t xml:space="preserve">岡﨑　　 文香　　</t>
  </si>
  <si>
    <t>博行</t>
  </si>
  <si>
    <t xml:space="preserve">鈴木　　 梨央　　</t>
  </si>
  <si>
    <t>鈴木　　 煌生</t>
  </si>
  <si>
    <t xml:space="preserve">大竹　　 愛子　　</t>
  </si>
  <si>
    <t>(470)363-3036</t>
  </si>
  <si>
    <t>muttanoie@icloud.com</t>
  </si>
  <si>
    <t xml:space="preserve">牟田　　 悠人　　</t>
  </si>
  <si>
    <t>隆平</t>
  </si>
  <si>
    <t xml:space="preserve">鈴木　　 可偉　　</t>
  </si>
  <si>
    <t>鈴木　　 莉央</t>
  </si>
  <si>
    <t>(770)573-9604</t>
  </si>
  <si>
    <t xml:space="preserve">田中　　 宏弥　　</t>
  </si>
  <si>
    <t>田中　　 伸弥</t>
  </si>
  <si>
    <t>田中　　 孝治</t>
  </si>
  <si>
    <t xml:space="preserve">山田　　 梅　　　</t>
  </si>
  <si>
    <t xml:space="preserve">山中　　 萌衣　　</t>
  </si>
  <si>
    <t>山中　　 嵩</t>
  </si>
  <si>
    <t>(404)272-8018</t>
  </si>
  <si>
    <t>asokeplace32f@gmail.com</t>
  </si>
  <si>
    <t xml:space="preserve">難波　　 寿羽　　</t>
  </si>
  <si>
    <t>孝洋</t>
  </si>
  <si>
    <t>難波　　 香羽</t>
  </si>
  <si>
    <t>難波　　 孝太朗</t>
  </si>
  <si>
    <t xml:space="preserve">持田　　 莉子　　</t>
  </si>
  <si>
    <t xml:space="preserve">大西　　 芽生　　</t>
  </si>
  <si>
    <t xml:space="preserve">太田　　 恵麻　　</t>
  </si>
  <si>
    <t xml:space="preserve">武藤　　 寛太朗　</t>
  </si>
  <si>
    <t>武藤　　 直太朗</t>
  </si>
  <si>
    <t xml:space="preserve">菊地　　 正光　　</t>
  </si>
  <si>
    <t xml:space="preserve">パニシバタナ 憲汰　　</t>
  </si>
  <si>
    <t xml:space="preserve">矢島　　 敬士　　</t>
  </si>
  <si>
    <t>矢島　　 真理恵</t>
  </si>
  <si>
    <t xml:space="preserve">シューベルト ケン　　</t>
  </si>
  <si>
    <t xml:space="preserve">大橋　　 幸亮　　</t>
  </si>
  <si>
    <t>大橋　　 怜那</t>
  </si>
  <si>
    <t xml:space="preserve">堂野　　 千颯　　</t>
  </si>
  <si>
    <t xml:space="preserve">張　　　 友和　　</t>
  </si>
  <si>
    <t xml:space="preserve">松尾　　 知樹　　</t>
  </si>
  <si>
    <t xml:space="preserve">中島　　 小春　　</t>
  </si>
  <si>
    <t>中島　　 陽向</t>
  </si>
  <si>
    <t xml:space="preserve">藤原　　 夏菜　　</t>
  </si>
  <si>
    <t>藤原　　 結花</t>
  </si>
  <si>
    <t xml:space="preserve">佐藤　　 莉愛　　</t>
  </si>
  <si>
    <t xml:space="preserve">紙谷　　 桜　　　</t>
  </si>
  <si>
    <t>(706)483-0393</t>
  </si>
  <si>
    <t>cotomoxsmile@gmail.com</t>
  </si>
  <si>
    <t xml:space="preserve">渡部　　 登吾　　</t>
  </si>
  <si>
    <t>哲史</t>
  </si>
  <si>
    <t>渡部　　 音羽</t>
  </si>
  <si>
    <t xml:space="preserve">藤沢　　 怜生　　</t>
  </si>
  <si>
    <t>スティーブンダナポール</t>
  </si>
  <si>
    <t xml:space="preserve">伊藤　　 瑛太　　</t>
  </si>
  <si>
    <t>伊藤　　 心和</t>
  </si>
  <si>
    <t xml:space="preserve">柳川　　 七愛　　</t>
  </si>
  <si>
    <t xml:space="preserve">近藤　　 結衣　　</t>
  </si>
  <si>
    <t xml:space="preserve">ヴェントゥラ ゼナ　　</t>
  </si>
  <si>
    <t>(404)229-1551</t>
  </si>
  <si>
    <t>kattsu218@gmail.com</t>
  </si>
  <si>
    <t xml:space="preserve">鬟谷　　 京香　　</t>
  </si>
  <si>
    <t xml:space="preserve">西川　　 結梨　　</t>
  </si>
  <si>
    <t>西川　　 美羽</t>
  </si>
  <si>
    <t>小４-１</t>
  </si>
  <si>
    <t xml:space="preserve">藤田　　 涼太郎　</t>
  </si>
  <si>
    <t>thais8133@gmail.com</t>
  </si>
  <si>
    <t xml:space="preserve">泉谷　　 悠以　　</t>
  </si>
  <si>
    <t>泉谷　　 凜大</t>
  </si>
  <si>
    <t xml:space="preserve">青園　　 炎三　　</t>
  </si>
  <si>
    <t>青園　　 毬愛</t>
  </si>
  <si>
    <t>(770)851-1429</t>
  </si>
  <si>
    <t xml:space="preserve">富賀見　 芽依　　</t>
  </si>
  <si>
    <t>富賀見　 佳</t>
  </si>
  <si>
    <t xml:space="preserve">大久保　 結月　　</t>
  </si>
  <si>
    <t>大久保　 湊音</t>
  </si>
  <si>
    <t xml:space="preserve">竹嶋　　 柚稀　　</t>
  </si>
  <si>
    <t>竹嶋　　 夏希</t>
  </si>
  <si>
    <t>(470)399-6477</t>
  </si>
  <si>
    <t>ghirano@hoshizaki.com</t>
  </si>
  <si>
    <t xml:space="preserve">平野　　 莉央　　</t>
  </si>
  <si>
    <t>元悟</t>
  </si>
  <si>
    <t>平野　　 彩織</t>
  </si>
  <si>
    <t xml:space="preserve">西宮　　 壮亮　　</t>
  </si>
  <si>
    <t xml:space="preserve">岩村　　 遼　　　</t>
  </si>
  <si>
    <t>岩村　　 杏</t>
  </si>
  <si>
    <t>danaryaymm@gmail.com</t>
  </si>
  <si>
    <t xml:space="preserve">久保田　 圭織　　</t>
  </si>
  <si>
    <t>久保田　 詩織</t>
  </si>
  <si>
    <t xml:space="preserve">田中　　 萌彩　　</t>
  </si>
  <si>
    <t>田中　　 陽翔</t>
  </si>
  <si>
    <t>田中　　 翔真</t>
  </si>
  <si>
    <t xml:space="preserve">人見　　 梨里衣　</t>
  </si>
  <si>
    <t>人見　　 龍芯</t>
  </si>
  <si>
    <t xml:space="preserve">中島　　 実玲　　</t>
  </si>
  <si>
    <t>中島　　 玲耶</t>
  </si>
  <si>
    <t>(470)309-5640</t>
  </si>
  <si>
    <t>noritupe0818@yahoo.co.jp</t>
  </si>
  <si>
    <t xml:space="preserve">国分寺　 美優　　</t>
  </si>
  <si>
    <t>俊和</t>
  </si>
  <si>
    <t>(714)609-2318</t>
  </si>
  <si>
    <t>karimeroganmo@gmail.com</t>
  </si>
  <si>
    <t xml:space="preserve">古畑　　 生織　　</t>
  </si>
  <si>
    <t>正樹</t>
  </si>
  <si>
    <t>古畑　　 蒼生</t>
  </si>
  <si>
    <t xml:space="preserve">黒田　　 遼介　　</t>
  </si>
  <si>
    <t>黒田　　 陽花</t>
  </si>
  <si>
    <t xml:space="preserve">シールズ 桜　　　</t>
  </si>
  <si>
    <t xml:space="preserve">日栁　　 沙彩　　</t>
  </si>
  <si>
    <t>日栁　　 宗士</t>
  </si>
  <si>
    <t xml:space="preserve">山﨑　　 明日人　</t>
  </si>
  <si>
    <t>(310)956-7817</t>
  </si>
  <si>
    <t>qp373qp@gmail.com</t>
  </si>
  <si>
    <t xml:space="preserve">山田　　 悠人　　</t>
  </si>
  <si>
    <t>泰之</t>
  </si>
  <si>
    <t xml:space="preserve">堀内　　 漣　　　</t>
  </si>
  <si>
    <t>拓</t>
  </si>
  <si>
    <t xml:space="preserve">日野　　 開翔　　</t>
  </si>
  <si>
    <t xml:space="preserve">糟谷　　 環太　　</t>
  </si>
  <si>
    <t>糟谷　　 武志</t>
  </si>
  <si>
    <t xml:space="preserve">武田　　 慧　　　</t>
  </si>
  <si>
    <t>武田　　 要</t>
  </si>
  <si>
    <t xml:space="preserve">江嵜　　 璃海　　</t>
  </si>
  <si>
    <t>江嵜　　 璃空</t>
  </si>
  <si>
    <t xml:space="preserve">田中　　 公香　　</t>
  </si>
  <si>
    <t>田中　　 朋喜</t>
  </si>
  <si>
    <t>(470)461-4993</t>
  </si>
  <si>
    <t xml:space="preserve">太田　　 理仁　　</t>
  </si>
  <si>
    <t>太田　　 絢梧</t>
  </si>
  <si>
    <t xml:space="preserve">濱岡　　 尚裕　　</t>
  </si>
  <si>
    <t>濱岡　　 柚里子</t>
  </si>
  <si>
    <t xml:space="preserve">大塚　　 ルビー　</t>
  </si>
  <si>
    <t>(770)547-8194</t>
  </si>
  <si>
    <t>rio.112.lisa.918@gmail.com</t>
  </si>
  <si>
    <t xml:space="preserve">莅戸　　 利紗　　</t>
  </si>
  <si>
    <t>法夫</t>
  </si>
  <si>
    <t xml:space="preserve">森川　　 千凪　　</t>
  </si>
  <si>
    <t xml:space="preserve">小川　　 結愛　　</t>
  </si>
  <si>
    <t xml:space="preserve">前田　　 康喜　　</t>
  </si>
  <si>
    <t xml:space="preserve">古田　　 輝朗　　</t>
  </si>
  <si>
    <t xml:space="preserve">大瀧　　 陽葵　　</t>
  </si>
  <si>
    <t>(470)455-4421</t>
  </si>
  <si>
    <t>yoshikosugawa@hotmail.com</t>
  </si>
  <si>
    <t xml:space="preserve">川口　　 恵里佳　</t>
  </si>
  <si>
    <t>慎太郎</t>
  </si>
  <si>
    <t>川口　　 航生</t>
  </si>
  <si>
    <t>(770)545-7018</t>
  </si>
  <si>
    <t>mik935kumi@gmail.com</t>
  </si>
  <si>
    <t xml:space="preserve">久留　　 綾夏　　</t>
  </si>
  <si>
    <t>勇</t>
  </si>
  <si>
    <t xml:space="preserve">辻　　　 海澄　　</t>
  </si>
  <si>
    <t xml:space="preserve">木谷　　 優治　　</t>
  </si>
  <si>
    <t xml:space="preserve">鈴木　　 想来　　</t>
  </si>
  <si>
    <t>鈴木　　 紗和</t>
  </si>
  <si>
    <t xml:space="preserve">山﨑　　 美宙　　</t>
  </si>
  <si>
    <t xml:space="preserve">横垣　　 雪菜　　</t>
  </si>
  <si>
    <t xml:space="preserve">柳田　　 唯花　　</t>
  </si>
  <si>
    <t>田中　　千理</t>
  </si>
  <si>
    <t xml:space="preserve">鎌田　　 空　　　</t>
  </si>
  <si>
    <t>(404)213-9658</t>
  </si>
  <si>
    <t xml:space="preserve">清水　　 太一　　</t>
  </si>
  <si>
    <t xml:space="preserve">堂園　　 玲士　　</t>
  </si>
  <si>
    <t xml:space="preserve">中井　　 架　　　</t>
  </si>
  <si>
    <t xml:space="preserve">永田　　 圭　　　</t>
  </si>
  <si>
    <t xml:space="preserve">髙木　　 美良　　</t>
  </si>
  <si>
    <t xml:space="preserve">ロンドノ 花　　　</t>
  </si>
  <si>
    <t xml:space="preserve">髙田　　 彩也子　</t>
  </si>
  <si>
    <t>ホー</t>
  </si>
  <si>
    <t xml:space="preserve">降矢　　 瑚々　　</t>
  </si>
  <si>
    <t>降矢　　 夏希</t>
  </si>
  <si>
    <t xml:space="preserve">ピローン 弘樹　　</t>
  </si>
  <si>
    <t xml:space="preserve">加藤　　 夕奈斗　</t>
  </si>
  <si>
    <t xml:space="preserve">平田　　 健太郎　</t>
  </si>
  <si>
    <t>(404)432-2345</t>
  </si>
  <si>
    <t>erikazko3@gmail.com</t>
  </si>
  <si>
    <t xml:space="preserve">加藤　　 愛梨花　</t>
  </si>
  <si>
    <t>WELLS</t>
  </si>
  <si>
    <t>(770)232-1039</t>
  </si>
  <si>
    <t xml:space="preserve">斧　　　 理美　　</t>
  </si>
  <si>
    <t xml:space="preserve">矢崎　　 晃子　　</t>
  </si>
  <si>
    <t xml:space="preserve">岡部　　 佳衣　　</t>
  </si>
  <si>
    <t>HENDERSON</t>
  </si>
  <si>
    <t xml:space="preserve">藤澤　　 奏　　　</t>
  </si>
  <si>
    <t>三澤　　 茉埜 ルイサ</t>
  </si>
  <si>
    <t xml:space="preserve">執行　　 創志朗　</t>
  </si>
  <si>
    <t xml:space="preserve">宅野　　 希生　　</t>
  </si>
  <si>
    <t>(470)270-9693</t>
  </si>
  <si>
    <t>makikusanagi@gmail.com</t>
  </si>
  <si>
    <t xml:space="preserve">日栁　　 杏花　　</t>
  </si>
  <si>
    <t>章彦</t>
  </si>
  <si>
    <t>(201)403-5684</t>
  </si>
  <si>
    <t xml:space="preserve">三島　　 芽愛　　</t>
  </si>
  <si>
    <t>バークス レイラニ華子</t>
  </si>
  <si>
    <t>3/2データ参照</t>
  </si>
  <si>
    <t>rtakase0921@gmail.com;mtaka523.ktm@gmail.com</t>
  </si>
  <si>
    <t>yoshikofuse@yahoo.co.jp;sumio79@yahoo.co.jp</t>
  </si>
  <si>
    <t>(678)727-6990</t>
  </si>
  <si>
    <t>田代 実</t>
  </si>
  <si>
    <t>幼    ゆり</t>
  </si>
  <si>
    <t>kimikoaratani@yahoo.com;hiroshi20723@yahoo.co.jp</t>
  </si>
  <si>
    <t>冨永 純平</t>
  </si>
  <si>
    <t>幼、小２</t>
  </si>
  <si>
    <t>(678)575-8187</t>
  </si>
  <si>
    <t>幼,小２，小４</t>
  </si>
  <si>
    <t>kinokonoyama62.hk@gmail.com;wataru.kawabe@us.panasonic.com</t>
  </si>
  <si>
    <t>小２－１</t>
  </si>
  <si>
    <t>n.yusuke0923@gmail.com;kanayamamoto78@gmail.com</t>
  </si>
  <si>
    <t xml:space="preserve">ホーイ　 碧蘭　　</t>
  </si>
  <si>
    <t>50周年行事委員</t>
  </si>
  <si>
    <t>lumisa22@gmail.com;ksakakura07@gmail.com</t>
  </si>
  <si>
    <t>sunshine.mariko@gmail.com;atsushi1214meister@gmail.com</t>
  </si>
  <si>
    <t>塚越　　 豊</t>
  </si>
  <si>
    <t>齋藤　　 翔</t>
  </si>
  <si>
    <t>(706)766-2725</t>
  </si>
  <si>
    <t xml:space="preserve">山﨑　　 圭悟　　</t>
  </si>
  <si>
    <t>智昭</t>
  </si>
  <si>
    <t>zaki.tomo.yuka@gmail.com</t>
  </si>
  <si>
    <t>ekus313@yahoo.co.jp;punipuniaiko@gmail.com</t>
  </si>
  <si>
    <t>中２－１</t>
  </si>
  <si>
    <t>幼　　もも</t>
  </si>
  <si>
    <t>suzuki.mio@outlook.com;Hsuzuki@live.com</t>
  </si>
  <si>
    <t>gongdaowang@hotmail.co.jp;spring_mh@hotmail.com</t>
  </si>
  <si>
    <t>綾部 賢造</t>
  </si>
  <si>
    <t>小１－３</t>
  </si>
  <si>
    <t>yu.hayashi@kubota.com;yukkokko.526@gmail.com</t>
  </si>
  <si>
    <t>(678)315-9092</t>
  </si>
  <si>
    <t xml:space="preserve">益田　　 華　　　</t>
  </si>
  <si>
    <t>山根　　 悠希</t>
  </si>
  <si>
    <t>磯部　　 美桜</t>
  </si>
  <si>
    <t>西 朝輝</t>
  </si>
  <si>
    <t>西 美咲</t>
  </si>
  <si>
    <t>小４－１</t>
  </si>
  <si>
    <t>Kaoru.mtt@gmail.com</t>
  </si>
  <si>
    <t xml:space="preserve">上原　　 圭翔　　</t>
  </si>
  <si>
    <t>小１－１</t>
  </si>
  <si>
    <t xml:space="preserve">齋藤　　 鉄平　　</t>
  </si>
  <si>
    <t>chibimaki3110@gmail.com;mk31101125@gmail.com</t>
  </si>
  <si>
    <t>小１,小４</t>
  </si>
  <si>
    <t>井手 優花</t>
  </si>
  <si>
    <t>cadu.co.recheblue@gmail.com;tatsunori.iwata@gmail.com</t>
  </si>
  <si>
    <t>髙田 湊介</t>
  </si>
  <si>
    <t>小３－１</t>
  </si>
  <si>
    <t>yuki_tx@hotmail.com;rieko.u@hotmail.com</t>
  </si>
  <si>
    <t>rieko.u@hotmail.com;yuki_tx@hotmail.com</t>
  </si>
  <si>
    <t>crystalchakkey72@gmail.com;tomokazu.murase@toppan-usa.com</t>
  </si>
  <si>
    <t>村瀬 友翔</t>
  </si>
  <si>
    <t>松本 拓己</t>
  </si>
  <si>
    <t xml:space="preserve">梶原　　 杏　　　</t>
  </si>
  <si>
    <t xml:space="preserve">セレン　 にこ　　</t>
  </si>
  <si>
    <t>3/11 電話番号変更、e-mailアドレス追加</t>
  </si>
  <si>
    <t>(678)857-9876</t>
  </si>
  <si>
    <t>emysellen@icloud.com;yasushisellen255@gmail.com</t>
  </si>
  <si>
    <t>良原　　 渓太</t>
  </si>
  <si>
    <t>小島　　 蒔人</t>
  </si>
  <si>
    <t>satoko7211@yahoo.co.jp;atsuhiro0221@yahoo.co.jp</t>
  </si>
  <si>
    <t>小１－２</t>
  </si>
  <si>
    <t>home.dora@gmail.com;aichikaw@hotmail.com</t>
  </si>
  <si>
    <t>life__is__beautiful@hotmail.com;kitai_atl_2022@yahoo.com</t>
  </si>
  <si>
    <t>3/11電話番号変更</t>
  </si>
  <si>
    <t xml:space="preserve">小６－２　　</t>
  </si>
  <si>
    <t>(770)778-5098</t>
  </si>
  <si>
    <t>宮田 亜美</t>
  </si>
  <si>
    <t>小１,小３</t>
  </si>
  <si>
    <t>小１,小６</t>
  </si>
  <si>
    <t>mln.08077120495@icloud.com;nozoyama0724@icloud.com</t>
  </si>
  <si>
    <t>井上 柚乃</t>
  </si>
  <si>
    <t>(470)-882-5907</t>
  </si>
  <si>
    <t>ラザラス ジェームス</t>
  </si>
  <si>
    <t>小1ー2</t>
  </si>
  <si>
    <t>川嶋　　 琉生</t>
  </si>
  <si>
    <t>(470)430-8281</t>
  </si>
  <si>
    <t>レビン     海斗</t>
  </si>
  <si>
    <t>松本 大輝</t>
  </si>
  <si>
    <t>4/15.5/27</t>
  </si>
  <si>
    <t>藤田　　 虹夕</t>
  </si>
  <si>
    <t>橋本　　 彩月</t>
  </si>
  <si>
    <t>(423)637-2242</t>
  </si>
  <si>
    <t>中村 慧</t>
  </si>
  <si>
    <t xml:space="preserve">渡辺　　 日加里　</t>
  </si>
  <si>
    <t xml:space="preserve">鈴木　　 蘭　　　</t>
  </si>
  <si>
    <t>sohei_suzuki1983@yahoo.co.jp</t>
  </si>
  <si>
    <t>鈴木        梨央</t>
  </si>
  <si>
    <t>大嶋        希海</t>
  </si>
  <si>
    <t>piyoko119@icloud.com</t>
  </si>
  <si>
    <t xml:space="preserve">髙木　　 武蔵　　</t>
  </si>
  <si>
    <t>小２,小４</t>
  </si>
  <si>
    <t>重久 瑚奈</t>
  </si>
  <si>
    <t>小２,中１ー１</t>
  </si>
  <si>
    <t>小２－２,小２－３,中１－１</t>
  </si>
  <si>
    <t>矢田 夏樹</t>
  </si>
  <si>
    <t>小２ー２</t>
  </si>
  <si>
    <t xml:space="preserve">中井　　 美晴　　</t>
  </si>
  <si>
    <t>(678)816-6777</t>
  </si>
  <si>
    <t xml:space="preserve">岡崎　　 文香　　</t>
  </si>
  <si>
    <t>小２－２</t>
  </si>
  <si>
    <t>(404)337-5746</t>
  </si>
  <si>
    <t>太田　　 恵麻</t>
  </si>
  <si>
    <t>丹羽 　　駿輔</t>
  </si>
  <si>
    <t xml:space="preserve">市橋　　 優治　　</t>
  </si>
  <si>
    <t>難波 香羽</t>
  </si>
  <si>
    <t>難波 孝太朗</t>
  </si>
  <si>
    <t>小５－２</t>
  </si>
  <si>
    <t>佐久間　 一嘉</t>
  </si>
  <si>
    <t>佐久間 千智</t>
  </si>
  <si>
    <t>pontagon09518@gmail.com</t>
  </si>
  <si>
    <t>鈴木　　 可偉</t>
  </si>
  <si>
    <t>日尾野     美桜</t>
  </si>
  <si>
    <t>小３−１①</t>
  </si>
  <si>
    <t>tatsuyaf@hotmail.com;kazumitamura@yahoo.com
kazumi@japaneseembroidery.com</t>
  </si>
  <si>
    <t xml:space="preserve">竹内　　 遥希　　</t>
  </si>
  <si>
    <t>張　　　 友和</t>
  </si>
  <si>
    <t xml:space="preserve">朝西　　 美結　　</t>
  </si>
  <si>
    <t>朝西 崇文</t>
  </si>
  <si>
    <t xml:space="preserve">吉澤　　 希海　　</t>
  </si>
  <si>
    <t xml:space="preserve">ジョーンズ 芹愛　　</t>
  </si>
  <si>
    <t>佐藤         莉愛</t>
  </si>
  <si>
    <t>渡部 音羽</t>
  </si>
  <si>
    <t>小３,小５</t>
  </si>
  <si>
    <t>小３－２</t>
  </si>
  <si>
    <t>小３,小６</t>
  </si>
  <si>
    <t xml:space="preserve">山本　　 晴子　　</t>
  </si>
  <si>
    <t>伊藤　　 瑛太</t>
  </si>
  <si>
    <t>seikiito@meikoamerica.com</t>
  </si>
  <si>
    <t>藤原　　 夏菜</t>
  </si>
  <si>
    <t>今川 　　晃成</t>
  </si>
  <si>
    <t>堂野 　　千颯</t>
  </si>
  <si>
    <t>岩村 杏</t>
  </si>
  <si>
    <t>当番作成委員(2022)</t>
  </si>
  <si>
    <t>増田 朱姫</t>
  </si>
  <si>
    <t>asari11611@gmail.com;ghirano@hoshizaki.com</t>
  </si>
  <si>
    <t>平野 彩織</t>
  </si>
  <si>
    <t>小4ー1</t>
  </si>
  <si>
    <t xml:space="preserve">馬場　　 日向子　　</t>
  </si>
  <si>
    <t>(678)216-6977</t>
  </si>
  <si>
    <t>(678)586-5250</t>
  </si>
  <si>
    <t>小４－２</t>
  </si>
  <si>
    <t>(706)483-9451</t>
  </si>
  <si>
    <t>藤田 瑞星</t>
  </si>
  <si>
    <t>中１－１</t>
  </si>
  <si>
    <t>(678)431-5447</t>
  </si>
  <si>
    <t>西宮　　 壮亮</t>
  </si>
  <si>
    <t>村瀬　　 羽菜</t>
  </si>
  <si>
    <t>小4ー2</t>
  </si>
  <si>
    <t>中島　　 実玲</t>
  </si>
  <si>
    <t>人見         梨里衣</t>
  </si>
  <si>
    <t>菊地 　　奏太</t>
  </si>
  <si>
    <t>菊地 啓太</t>
  </si>
  <si>
    <t>小５、小５</t>
  </si>
  <si>
    <t>黒田 陽花</t>
  </si>
  <si>
    <t>kusanagic@gmail.com;chiekusanagi2013@gmail.com</t>
  </si>
  <si>
    <t>(404)775-2152</t>
  </si>
  <si>
    <t>古畑 蒼生</t>
  </si>
  <si>
    <t xml:space="preserve">スワンソン 海渡　　</t>
  </si>
  <si>
    <t>名和田 一輝</t>
  </si>
  <si>
    <t>田中 朋喜</t>
  </si>
  <si>
    <t>atsy4eva@gmail.com</t>
  </si>
  <si>
    <t xml:space="preserve">山田　　 悠人　</t>
  </si>
  <si>
    <t>3/16 当番表作成委員から削除</t>
  </si>
  <si>
    <t>堀内        漣</t>
  </si>
  <si>
    <t>2/23/2023 図書委員名簿から追加</t>
  </si>
  <si>
    <t>naotomae@gmail.com;hisaemae@gmail.com</t>
  </si>
  <si>
    <t xml:space="preserve">小６－１　　</t>
  </si>
  <si>
    <t>川口 航生</t>
  </si>
  <si>
    <t>小６－２</t>
  </si>
  <si>
    <t xml:space="preserve">アリガンバリ シーナ　</t>
  </si>
  <si>
    <t xml:space="preserve">山川　　 陽大　　</t>
  </si>
  <si>
    <t>小６、中３－１</t>
  </si>
  <si>
    <t>ytsuji@iwatabolt.com;pinkhighgate@yahoo.co.jp</t>
  </si>
  <si>
    <t>(706)936-4707</t>
  </si>
  <si>
    <t>鈴木 紗和</t>
  </si>
  <si>
    <t>高等部１</t>
  </si>
  <si>
    <t>(478)213-6177</t>
  </si>
  <si>
    <t xml:space="preserve">辻田　　 美桜　　</t>
  </si>
  <si>
    <t>卓治</t>
  </si>
  <si>
    <t>emy.310719@gmail.com</t>
  </si>
  <si>
    <t>emy.3107.19@gmail.com</t>
  </si>
  <si>
    <t>中1ー1</t>
  </si>
  <si>
    <t>柳田　　 唯花</t>
  </si>
  <si>
    <t>(770)797-5731</t>
  </si>
  <si>
    <t>keinagata0609@gmail.com;tomoaonagata4105@gmail.com</t>
  </si>
  <si>
    <t>yavapai.lodge@gmail.com;arizona.route66jp@gmail.com</t>
  </si>
  <si>
    <t>堂園 遼馬</t>
  </si>
  <si>
    <t>清水 一誠</t>
  </si>
  <si>
    <t>高等部２</t>
  </si>
  <si>
    <t>中井　　 架</t>
  </si>
  <si>
    <t>加藤　　 愛梨花</t>
  </si>
  <si>
    <t>erikazko@gmail.com</t>
  </si>
  <si>
    <t>矢崎 菜々子</t>
  </si>
  <si>
    <t>加藤　　 夕奈斗</t>
  </si>
  <si>
    <t xml:space="preserve">kt-k-z@infoseek.jp </t>
  </si>
  <si>
    <t>藤澤　　 奏</t>
  </si>
  <si>
    <t xml:space="preserve">(470)957-3316
</t>
  </si>
  <si>
    <t>岡部        佳衣</t>
  </si>
  <si>
    <t>岡部 快居</t>
  </si>
  <si>
    <t>2/23/2023 運動会委員名簿から追加</t>
  </si>
  <si>
    <t>宅野　　 希生</t>
  </si>
  <si>
    <t>変更の最新版は常にハンプトンさんCCで高木さんに送っておく。</t>
  </si>
  <si>
    <t>ゲラができたらまず、ハンプトンさんと高木さんに送って確認してもらって、OKもらった後で、掲載。</t>
  </si>
  <si>
    <t>正規版第一号は電話番号抜きのやつを　GAKYU＠GJLS.ORG におくると各クラスの学級委員が受け取る。</t>
  </si>
  <si>
    <t>正規版電話入りはハンプトンさんと高木さん</t>
  </si>
  <si>
    <t>正規版電話番号なしは、gakyu@gjls.orgとDojoに掲載</t>
  </si>
  <si>
    <t>Dojoに掲載は初回盤だけでok！！</t>
  </si>
  <si>
    <t>全員が要返信になるまで電話やメールで</t>
  </si>
  <si>
    <t>氏 名</t>
  </si>
  <si>
    <t>vlookup with Master2023</t>
  </si>
  <si>
    <t>vlookup with Master2022</t>
  </si>
  <si>
    <t>田代 匠</t>
  </si>
  <si>
    <t>齋藤 翔</t>
  </si>
  <si>
    <t>冨永 奈央</t>
  </si>
  <si>
    <t>六反 梛月</t>
  </si>
  <si>
    <t>山﨑 圭悟</t>
  </si>
  <si>
    <t>(706)980-3859</t>
  </si>
  <si>
    <t>作元 瑛太</t>
  </si>
  <si>
    <t>正和</t>
  </si>
  <si>
    <t>作元 要太</t>
  </si>
  <si>
    <t>西 竜輝</t>
  </si>
  <si>
    <t>富澤 結衣</t>
  </si>
  <si>
    <t>綾部 櫻</t>
  </si>
  <si>
    <t>(678)446-9466</t>
  </si>
  <si>
    <t>木本 咲衣</t>
  </si>
  <si>
    <t>匠</t>
  </si>
  <si>
    <t>木本 陽真</t>
  </si>
  <si>
    <t>井手 康平</t>
  </si>
  <si>
    <t>髙田 昂汰</t>
  </si>
  <si>
    <t>ハイマン 多莉明</t>
  </si>
  <si>
    <t>村瀬 英奈</t>
  </si>
  <si>
    <t>梶原 杏</t>
  </si>
  <si>
    <t>松本 佳乃</t>
  </si>
  <si>
    <t>塚本 凌久</t>
  </si>
  <si>
    <t>レビン 海斗</t>
  </si>
  <si>
    <t>加藤 大河</t>
  </si>
  <si>
    <t>(470)240-7365</t>
  </si>
  <si>
    <t>岡本 祥弥</t>
  </si>
  <si>
    <t>雅雄</t>
  </si>
  <si>
    <t>岡本 啓吾</t>
  </si>
  <si>
    <t>宮田 來怜</t>
  </si>
  <si>
    <t>モリソン 晴信</t>
  </si>
  <si>
    <t>山崎 瑛美</t>
  </si>
  <si>
    <t>井上 柚羽</t>
  </si>
  <si>
    <t>大河内 彩恵</t>
  </si>
  <si>
    <t>(706)461-1800</t>
  </si>
  <si>
    <t>シェルナット 莉彩</t>
  </si>
  <si>
    <t>アダム</t>
  </si>
  <si>
    <t>シェルナット 流圭</t>
  </si>
  <si>
    <t>松本 悠生</t>
  </si>
  <si>
    <t>ハリソン 倖</t>
  </si>
  <si>
    <t>繁泉 凪</t>
  </si>
  <si>
    <t>二村 美玲</t>
  </si>
  <si>
    <t>中村 一覚</t>
  </si>
  <si>
    <t>牟田 悠人</t>
  </si>
  <si>
    <t>(470)553-0462</t>
  </si>
  <si>
    <t>滝田 莉子</t>
  </si>
  <si>
    <t>広一</t>
  </si>
  <si>
    <t>(678)431-5562</t>
  </si>
  <si>
    <t>中井 志帆</t>
  </si>
  <si>
    <t>哲郎</t>
  </si>
  <si>
    <t>中井 航太郎</t>
  </si>
  <si>
    <t>持田 莉子</t>
  </si>
  <si>
    <t>福田 光希</t>
  </si>
  <si>
    <t>重久 睦斉</t>
  </si>
  <si>
    <t>重久 凜乃</t>
  </si>
  <si>
    <t>駿輔</t>
  </si>
  <si>
    <t>(470)367-3579</t>
  </si>
  <si>
    <t>中島 快</t>
  </si>
  <si>
    <t>健夫</t>
  </si>
  <si>
    <t>中島 凜</t>
  </si>
  <si>
    <t>(470)786-3002</t>
  </si>
  <si>
    <t>原田 悠生</t>
  </si>
  <si>
    <t>裕也</t>
  </si>
  <si>
    <t>原田 侑奈</t>
  </si>
  <si>
    <t>中井 美晴</t>
  </si>
  <si>
    <t>岡崎 文香</t>
  </si>
  <si>
    <t>松本 美月</t>
  </si>
  <si>
    <t>矢田 遥花</t>
  </si>
  <si>
    <t>金野 慧一朗</t>
  </si>
  <si>
    <t>(470)208-4384</t>
  </si>
  <si>
    <t>栗山 郁史</t>
  </si>
  <si>
    <t>琢史</t>
  </si>
  <si>
    <t>(678)427-0370</t>
  </si>
  <si>
    <t>富岡 彩</t>
  </si>
  <si>
    <t>和政</t>
  </si>
  <si>
    <t>富岡 希実</t>
  </si>
  <si>
    <t>日尾野 美桜</t>
  </si>
  <si>
    <t>難波 寿羽</t>
  </si>
  <si>
    <t>(224)213-5047</t>
  </si>
  <si>
    <t>荒木 那月</t>
  </si>
  <si>
    <t>大勝</t>
  </si>
  <si>
    <t>ヴェントゥラ ゼナ</t>
  </si>
  <si>
    <t>朝西 美結</t>
  </si>
  <si>
    <t>(470)367-8767</t>
  </si>
  <si>
    <t>久保田 花</t>
  </si>
  <si>
    <t>渡部 登吾</t>
  </si>
  <si>
    <t>紙谷 樹</t>
  </si>
  <si>
    <t>鬟谷 京香</t>
  </si>
  <si>
    <t>(678)488-1739</t>
  </si>
  <si>
    <t>永嶌 亨伍</t>
  </si>
  <si>
    <t>秀一</t>
  </si>
  <si>
    <t>永嶌 諒也</t>
  </si>
  <si>
    <t>増田 卓矩</t>
  </si>
  <si>
    <t>平野 莉央</t>
  </si>
  <si>
    <t>(678)308-0057</t>
  </si>
  <si>
    <t>堀場 巧巳</t>
  </si>
  <si>
    <t>勝成</t>
  </si>
  <si>
    <t>(470)495-8653</t>
  </si>
  <si>
    <t>小林 拓真</t>
  </si>
  <si>
    <t>真史</t>
  </si>
  <si>
    <t>菊地 奏太</t>
  </si>
  <si>
    <t>長生 萌百花</t>
  </si>
  <si>
    <t>長生 綾乃</t>
  </si>
  <si>
    <t>国分寺 美優</t>
  </si>
  <si>
    <t>国分寺 梨央</t>
  </si>
  <si>
    <t>藤田 瑞葵</t>
  </si>
  <si>
    <t>村瀬 羽菜</t>
  </si>
  <si>
    <t>(678)468-0405</t>
  </si>
  <si>
    <t>王 東隅</t>
  </si>
  <si>
    <t>延輝</t>
  </si>
  <si>
    <t>日野 開翔</t>
  </si>
  <si>
    <t>黒田 遼介</t>
  </si>
  <si>
    <t>山田 悠人</t>
  </si>
  <si>
    <t>名和田 大輝</t>
  </si>
  <si>
    <t>古畑 生織</t>
  </si>
  <si>
    <t>堀内 菜那</t>
  </si>
  <si>
    <t>(770)547-8224</t>
  </si>
  <si>
    <t>大川 真生</t>
  </si>
  <si>
    <t>史郎</t>
  </si>
  <si>
    <t>大川 詩生</t>
  </si>
  <si>
    <t>(678)997-5769</t>
  </si>
  <si>
    <t>切原 楓大</t>
  </si>
  <si>
    <t>与和</t>
  </si>
  <si>
    <t>川口 恵里佳</t>
  </si>
  <si>
    <t>(917)855-3983</t>
  </si>
  <si>
    <t>メンツアー 杏</t>
  </si>
  <si>
    <t>ジョシュ</t>
  </si>
  <si>
    <t>大瀧 陽葵</t>
  </si>
  <si>
    <t>大塚 ルビー</t>
  </si>
  <si>
    <t>莅戸 利紗</t>
  </si>
  <si>
    <t>古田 鐘一朗</t>
  </si>
  <si>
    <t>(770)268-1599</t>
  </si>
  <si>
    <t>古橋 虎太郎</t>
  </si>
  <si>
    <t>久留 綾夏</t>
  </si>
  <si>
    <t>木谷 優治</t>
  </si>
  <si>
    <t>(770)845-2567</t>
  </si>
  <si>
    <t>加藤 優空</t>
  </si>
  <si>
    <t>雅彦</t>
  </si>
  <si>
    <t>(470)225-0902</t>
  </si>
  <si>
    <t>竹本 航</t>
  </si>
  <si>
    <t>竹本 さら</t>
  </si>
  <si>
    <t>(213)507-1280</t>
  </si>
  <si>
    <t>ウィトキンズ 海登</t>
  </si>
  <si>
    <t>ナサニエル</t>
  </si>
  <si>
    <t>小山田 茂利</t>
  </si>
  <si>
    <t>辻田 美桜</t>
  </si>
  <si>
    <t>柳田 舞花</t>
  </si>
  <si>
    <t>(706)671-0445</t>
  </si>
  <si>
    <t>豊田 ひなた</t>
  </si>
  <si>
    <t>賀一</t>
  </si>
  <si>
    <t>森 海聖</t>
  </si>
  <si>
    <t>加藤 一輝</t>
  </si>
  <si>
    <t>加藤 愛梨花</t>
  </si>
  <si>
    <t>(770)686-6896</t>
  </si>
  <si>
    <t>上ノ宮 羽瑠</t>
  </si>
  <si>
    <t>大尋</t>
  </si>
  <si>
    <t>髙木 美良</t>
  </si>
  <si>
    <t>ロンドノ 花</t>
  </si>
  <si>
    <t>(678)216-5073</t>
  </si>
  <si>
    <t>髙橋 繭衣</t>
  </si>
  <si>
    <t>健史</t>
  </si>
  <si>
    <t>藤澤 奏</t>
  </si>
  <si>
    <t>岡部 佳衣</t>
  </si>
  <si>
    <t>(404)718-9162</t>
  </si>
  <si>
    <t>ケイトー 藍加</t>
  </si>
  <si>
    <t>ウィリアム</t>
  </si>
  <si>
    <t>三澤 茉埜 ルイサ</t>
  </si>
  <si>
    <t>執行 創志朗</t>
  </si>
  <si>
    <t>宅野 希生</t>
  </si>
  <si>
    <t>日栁 杏花</t>
  </si>
  <si>
    <t>三島 芽愛</t>
  </si>
  <si>
    <t>(404)422-0186</t>
  </si>
  <si>
    <t>松木 雄登</t>
  </si>
  <si>
    <t>茂</t>
  </si>
  <si>
    <t>(478)951-5716</t>
  </si>
  <si>
    <t>モリソン オリビア桃花</t>
  </si>
  <si>
    <t>10/8,12/10,2/18</t>
  </si>
  <si>
    <t>B,B,A</t>
  </si>
  <si>
    <t>※退学した畠岡さんと図書委員交代(3-1は図書委員2名)。赤い日付は畠岡さんの残した当番を肩代わり分。</t>
  </si>
  <si>
    <t>小３−１②</t>
  </si>
  <si>
    <t>(706)386-6298</t>
  </si>
  <si>
    <t xml:space="preserve">川島　　 匠真　　</t>
  </si>
  <si>
    <t>淳平</t>
  </si>
  <si>
    <t>myjptk@yahoo.co.jp</t>
  </si>
  <si>
    <t>川島　　 一真</t>
  </si>
  <si>
    <t>7/10保護者より電話番号訂正あり➝事務局へ連絡済</t>
  </si>
  <si>
    <t>5/14＆5/28</t>
  </si>
  <si>
    <t>D＆D</t>
  </si>
  <si>
    <t>＊</t>
  </si>
  <si>
    <t>行事委員にもかかわらず図書当番になったためパトロールは免除か回数少な目で。5/16松本さんと変更。5/28は退学の田中さんの身代わり。</t>
  </si>
  <si>
    <t>kinoknoyama62.hk@gmail.com;wataru.kawabe@us.panasonic.com</t>
  </si>
  <si>
    <t>9月にアサイン予定だったパトロール当番を、8/20の井口さん(交代者を探さずに退学)と交代して頂きました。</t>
  </si>
  <si>
    <t>8/6,10/8,1/14</t>
  </si>
  <si>
    <t>6月一時帰国の為不在</t>
  </si>
  <si>
    <t>(470)454-0104</t>
  </si>
  <si>
    <t xml:space="preserve">宮園　　 佳穂　　</t>
  </si>
  <si>
    <t>海斗</t>
  </si>
  <si>
    <t>miho.mmkm16529@gmail.com</t>
  </si>
  <si>
    <t>宮園　　 洋斗</t>
  </si>
  <si>
    <t>6/4,8/13,9/17,10/29,1/14,3/4</t>
  </si>
  <si>
    <t>A,B,A,C,A,C</t>
  </si>
  <si>
    <t>1/21,3/11</t>
  </si>
  <si>
    <t>12/17付で退学した3-2大畑理仁さんの後任で図書委員繰上り</t>
  </si>
  <si>
    <t>4/23,5/14,8/27,10/22,1/7,2/25</t>
  </si>
  <si>
    <t>C,B,A,B,C,A</t>
  </si>
  <si>
    <t>6/4,8/13,10/1,11/12,1/21,3/11</t>
  </si>
  <si>
    <t>B,C,A,C,B,A</t>
  </si>
  <si>
    <t xml:space="preserve">作元　　 瑛太　　</t>
  </si>
  <si>
    <t>chisato.mail.0714@gmail.com;m.sakumoto17@gmail.com</t>
  </si>
  <si>
    <t>作元　　 要太</t>
  </si>
  <si>
    <t>chisato.mail.0714@gmail.com</t>
  </si>
  <si>
    <t>6/4,9/17,12/10,3/11</t>
  </si>
  <si>
    <t>happysanaichigo@gmail.comのメルアドは不要</t>
  </si>
  <si>
    <t>(706)238-3484</t>
  </si>
  <si>
    <t xml:space="preserve">鈴山　　 たお　　</t>
  </si>
  <si>
    <t>madokasuzuyama@gmail.com</t>
  </si>
  <si>
    <t>鈴山　　 大晴</t>
  </si>
  <si>
    <t>F</t>
  </si>
  <si>
    <t>当番の際の連絡先変更</t>
  </si>
  <si>
    <t xml:space="preserve">木本　　 咲衣　　</t>
  </si>
  <si>
    <t>mkimoto.1125@gmail.com</t>
  </si>
  <si>
    <t>木本　　 陽真</t>
  </si>
  <si>
    <t>幼,小２</t>
  </si>
  <si>
    <t>(404)547-2990</t>
  </si>
  <si>
    <t xml:space="preserve">内山　　 絵美理　</t>
  </si>
  <si>
    <t>浩太</t>
  </si>
  <si>
    <t>kota.uchiyama@hotmail.com;kotauchiyama@kpmg.com</t>
  </si>
  <si>
    <t>kotauchiyama@kpmg.com</t>
  </si>
  <si>
    <t>(770)823-4301</t>
  </si>
  <si>
    <t>橋本　　 陸</t>
  </si>
  <si>
    <t>浩輔</t>
  </si>
  <si>
    <t>84hashi2015@gmail.con;84hashi2015@gmail.com</t>
  </si>
  <si>
    <t xml:space="preserve">橋本　　 樹　　　</t>
  </si>
  <si>
    <t>1月14日で退学</t>
  </si>
  <si>
    <t>小４</t>
  </si>
  <si>
    <t>84hashi2015@gmail.com</t>
  </si>
  <si>
    <t>小5-2</t>
  </si>
  <si>
    <t>事務局より お母様の電話番号へ連絡先を変更</t>
  </si>
  <si>
    <t>磯部 　　侑理</t>
  </si>
  <si>
    <t>小4-1</t>
  </si>
  <si>
    <t>竜輝のみ8/6/2022編入</t>
  </si>
  <si>
    <t>9/8当日は父が対応。父電話に変更。</t>
  </si>
  <si>
    <t>5/7,8/6,9/24,11/12,1/21,3/11</t>
  </si>
  <si>
    <t>A,B,C,B,A,C</t>
  </si>
  <si>
    <t>小6ー1</t>
  </si>
  <si>
    <t>10/29 大河内さん交代によってパトロール担当</t>
  </si>
  <si>
    <t>5/14,8/13,10/1,12/3,2/4</t>
  </si>
  <si>
    <t>C,A,C,A,B</t>
  </si>
  <si>
    <t xml:space="preserve">岡本　　 祥弥　　</t>
  </si>
  <si>
    <t>komiyu0409@gmail.com</t>
  </si>
  <si>
    <t>岡本　　 啓吾</t>
  </si>
  <si>
    <t>モリソン 智秀</t>
  </si>
  <si>
    <t>(478)250-5761</t>
  </si>
  <si>
    <t xml:space="preserve">藤崎　　 環　　　</t>
  </si>
  <si>
    <t>歩</t>
  </si>
  <si>
    <t>lego05.af@gmail.com;mikaramu8102@yahoo.co.jp</t>
  </si>
  <si>
    <t>mikaramu8102@yahoo.co.jp</t>
  </si>
  <si>
    <t>もともと10月担当であったが、薮田さんにやってもらうことになった。</t>
  </si>
  <si>
    <t xml:space="preserve">シェルナット 莉彩　　</t>
  </si>
  <si>
    <t>nako.shelnut@gmail.com</t>
  </si>
  <si>
    <t>事務局より　電話番号を母携帯へ変更</t>
  </si>
  <si>
    <t>4/9,6/18,11/5,2/11</t>
  </si>
  <si>
    <t>(843)687-1453</t>
  </si>
  <si>
    <t xml:space="preserve">本田　　 英志　　</t>
  </si>
  <si>
    <t>幹人</t>
  </si>
  <si>
    <t>kiyonochika@gmail.com</t>
  </si>
  <si>
    <t>mikito_honda@na.honda.com;kiyonochika@gmail.com</t>
  </si>
  <si>
    <t>(770)853-1385</t>
  </si>
  <si>
    <t xml:space="preserve">細川　　 利修　　</t>
  </si>
  <si>
    <t>haruyo83@hotmail.com</t>
  </si>
  <si>
    <t>12月17日で退学、メールアドレス変更haruyo83@hotmail.com</t>
  </si>
  <si>
    <t>(706)346-1162</t>
  </si>
  <si>
    <t xml:space="preserve">畠岡　　 柊空　　</t>
  </si>
  <si>
    <t>健太</t>
  </si>
  <si>
    <t>shuuu.toaaa.0225@icloud.com</t>
  </si>
  <si>
    <t>畠岡　　 柊羽</t>
  </si>
  <si>
    <t>10/8①,②,10/22</t>
  </si>
  <si>
    <t>A,B,B</t>
  </si>
  <si>
    <t>※222年度1学期一時帰国のため、2,3学期に図書当番集中→10/8①のみ当番来校予定(残り2日は次期委員が引き継ぐ予定)</t>
  </si>
  <si>
    <t>(404)490-7012</t>
  </si>
  <si>
    <t xml:space="preserve">下原　　 瑛太　　</t>
  </si>
  <si>
    <t>千城</t>
  </si>
  <si>
    <t>uni.ikura.1021@gmail.com</t>
  </si>
  <si>
    <t>下原　　 楓華</t>
  </si>
  <si>
    <t>4/9,5/28,6/18,10/8,12/17,2/18</t>
  </si>
  <si>
    <t>B,B,A,A,C,B</t>
  </si>
  <si>
    <t>メルアドはこちらへgakuyuno1098@gmail.com</t>
  </si>
  <si>
    <t xml:space="preserve">二村　　 美怜　　</t>
  </si>
  <si>
    <t xml:space="preserve">藤田　　 虹南 </t>
  </si>
  <si>
    <t xml:space="preserve">藤田　　 虹光 </t>
  </si>
  <si>
    <t>8/5 (478)319-3212当番の連絡先変更</t>
  </si>
  <si>
    <t>ご主人の電話番号あり(470)361-3654</t>
  </si>
  <si>
    <t>-&gt; 11/12に変更(南條さんと）</t>
  </si>
  <si>
    <t>(678)276-6325</t>
  </si>
  <si>
    <t xml:space="preserve">紙森　　 智也　　</t>
  </si>
  <si>
    <t>拓弥</t>
  </si>
  <si>
    <t>mio.kamimori718@gmail.com</t>
  </si>
  <si>
    <t>紙森　　 大綺</t>
  </si>
  <si>
    <t>(678)416-3002</t>
  </si>
  <si>
    <t xml:space="preserve">砂廣　　 奏太　　</t>
  </si>
  <si>
    <t>一雄</t>
  </si>
  <si>
    <t>ysunahiro@gmail.com</t>
  </si>
  <si>
    <t>砂廣　　 凌空</t>
  </si>
  <si>
    <t xml:space="preserve">中井　　 志帆　　</t>
  </si>
  <si>
    <t>kanako.nk2525@gmail.com</t>
  </si>
  <si>
    <t>中井　　 航太郎</t>
  </si>
  <si>
    <t>9/9 事務局電話番号修正依頼</t>
  </si>
  <si>
    <t xml:space="preserve">滝田　　 莉子　　</t>
  </si>
  <si>
    <t>kouichi-nozomi@hotmail.co.jp</t>
  </si>
  <si>
    <t>(470)519-6385</t>
  </si>
  <si>
    <t xml:space="preserve">田中　　 杏奈　　</t>
  </si>
  <si>
    <t>康浩</t>
  </si>
  <si>
    <t>4/9,5/21,8/20,10/22,1/7,2/25</t>
  </si>
  <si>
    <t>A,C,B,A,B,C</t>
  </si>
  <si>
    <t>鈴木        煌生</t>
  </si>
  <si>
    <t>大嶋        七海</t>
  </si>
  <si>
    <t>(706)980-0019</t>
  </si>
  <si>
    <t xml:space="preserve">辻　　　 結人　　</t>
  </si>
  <si>
    <t>eritsuji1006@gmail.com</t>
  </si>
  <si>
    <t>事務局登録の電話番号に間違いありー＞修正しました5/3、12月17日で退学</t>
  </si>
  <si>
    <t>小２,中１ー１,高１</t>
  </si>
  <si>
    <t>中島　　 快</t>
  </si>
  <si>
    <t>yn37214@gmail.com</t>
  </si>
  <si>
    <t>中島　　 凜</t>
  </si>
  <si>
    <t>中１－１,中３－１</t>
  </si>
  <si>
    <t xml:space="preserve">原田　　 悠生　　</t>
  </si>
  <si>
    <t>ba088018@icloud.com</t>
  </si>
  <si>
    <t>原田　　 侑奈</t>
  </si>
  <si>
    <t>小２－２,小５－２</t>
  </si>
  <si>
    <t>(678)237-5982</t>
  </si>
  <si>
    <t xml:space="preserve">中山　　 心晴　　</t>
  </si>
  <si>
    <t>健二</t>
  </si>
  <si>
    <t>mayumi9141@gmail.com;knj0607@gmail.com</t>
  </si>
  <si>
    <t>mayumi9141@gmail.com</t>
  </si>
  <si>
    <t>6月は日本に帰国、後期まとめてやりたい</t>
  </si>
  <si>
    <t>(470)237-6469</t>
  </si>
  <si>
    <t xml:space="preserve">大野　　 陽莉　　</t>
  </si>
  <si>
    <t>孝之</t>
  </si>
  <si>
    <t>chie.ohno428@gmail.com</t>
  </si>
  <si>
    <t>大野　　 莉音</t>
  </si>
  <si>
    <t>(478)318-7120</t>
  </si>
  <si>
    <t xml:space="preserve">尾田　　 彩優希　</t>
  </si>
  <si>
    <t>shigeruoda@ykk.com;yuka-0811@hotomail.com</t>
  </si>
  <si>
    <t>尾田　　 稜晟</t>
  </si>
  <si>
    <t>(206)250-0962</t>
  </si>
  <si>
    <t xml:space="preserve">井口　　 悠真　　</t>
  </si>
  <si>
    <t>PHUA</t>
  </si>
  <si>
    <t>akiko.iguchi@gmail.com</t>
  </si>
  <si>
    <t>井口　　 健太郎</t>
  </si>
  <si>
    <t>5/21退学 当番を交代してくれる方を探すよう依頼済み
→6/26音信不通</t>
  </si>
  <si>
    <t>(470)461-3369</t>
  </si>
  <si>
    <t xml:space="preserve">宮田　　 海心　　</t>
  </si>
  <si>
    <t>繁明</t>
  </si>
  <si>
    <t>mickey_miyata@yamaha-motor.com;naoko0618@gmail.com</t>
  </si>
  <si>
    <t>宮田　　 一空</t>
  </si>
  <si>
    <t>宮田　　 天心</t>
  </si>
  <si>
    <t>mickey_miyata@yamaha-motor.com;Naoko0618@gmail.com</t>
  </si>
  <si>
    <t>4/16,5/21,9/3,10/22,1/7,2/25</t>
  </si>
  <si>
    <t>B,A,C,C,A,B</t>
  </si>
  <si>
    <t xml:space="preserve">栗山　　 郁史　　</t>
  </si>
  <si>
    <t>kaoring0601@gmail.com</t>
  </si>
  <si>
    <t>小２－３</t>
  </si>
  <si>
    <t>(310)961-7049</t>
  </si>
  <si>
    <t xml:space="preserve">丹治　　 開斗　　</t>
  </si>
  <si>
    <t>尚一</t>
  </si>
  <si>
    <t>aloha_20081130@yahoo.co.jp</t>
  </si>
  <si>
    <t>丹治　　 穂乃香</t>
  </si>
  <si>
    <t>(404)357-6861</t>
  </si>
  <si>
    <t xml:space="preserve">小澤　　 理央　　</t>
  </si>
  <si>
    <t>risanatsukozawa@gmail.com</t>
  </si>
  <si>
    <t>小澤　　 里沙</t>
  </si>
  <si>
    <t>小澤　　 佐奈</t>
  </si>
  <si>
    <r>
      <rPr>
        <rFont val="Arial"/>
        <color theme="1"/>
        <sz val="10.0"/>
      </rPr>
      <t>4/23.</t>
    </r>
    <r>
      <rPr>
        <rFont val="Arial"/>
        <strike/>
        <color theme="1"/>
        <sz val="10.0"/>
      </rPr>
      <t>8/20</t>
    </r>
  </si>
  <si>
    <t>5/28退学　4-1竹嶋さんと安全対策委員交代</t>
  </si>
  <si>
    <t xml:space="preserve">荒木　　 那月　　</t>
  </si>
  <si>
    <t>ryoko0703jp@gmail.com</t>
  </si>
  <si>
    <t xml:space="preserve">富岡　　 彩　　　</t>
  </si>
  <si>
    <t>yuko_tomioka116@yahoo.co.jp;kazumasa-tomioka@hotmail.co.jp</t>
  </si>
  <si>
    <t>富岡　　 希実</t>
  </si>
  <si>
    <t>4/9,5/28,8/20,10/1,12/10,2/11</t>
  </si>
  <si>
    <t>C,A,C,B,A,B</t>
  </si>
  <si>
    <t>yuko_tomioka116@yahoo.co.jp</t>
  </si>
  <si>
    <t>(770)235-6716</t>
  </si>
  <si>
    <t xml:space="preserve">小澤　　 里奈　　</t>
  </si>
  <si>
    <t>隆</t>
  </si>
  <si>
    <t>aiozawa51@gmail.com</t>
  </si>
  <si>
    <t>10/22,12/10,2/11</t>
  </si>
  <si>
    <t>B,C,A</t>
  </si>
  <si>
    <t>(478)550-1406</t>
  </si>
  <si>
    <t xml:space="preserve">上田　　 修平　　</t>
  </si>
  <si>
    <t>hironnn519@gmail.com</t>
  </si>
  <si>
    <t>上田　　 康介</t>
  </si>
  <si>
    <t>8/13,10/22,1/28</t>
  </si>
  <si>
    <t xml:space="preserve">豊田　　 はるひ　</t>
  </si>
  <si>
    <t>usa42usa@gmail.com</t>
  </si>
  <si>
    <t>豊田　　 ひなた</t>
  </si>
  <si>
    <t xml:space="preserve">久保田　 花　　　</t>
  </si>
  <si>
    <t>tkubota1214@gmail.com</t>
  </si>
  <si>
    <t>4/23,6/4,9/3,10/29,1/14,3/4</t>
  </si>
  <si>
    <t>B,C,B,A,C,B</t>
  </si>
  <si>
    <t>中1-1ジョーンズ泰成のみ5/14/2022入学</t>
  </si>
  <si>
    <t>(706)443-6642</t>
  </si>
  <si>
    <t>湯澤　　 寛樹</t>
  </si>
  <si>
    <t xml:space="preserve">孝道 </t>
  </si>
  <si>
    <t xml:space="preserve">(706)443-6642 </t>
  </si>
  <si>
    <t>takamichi.yuzawa@advics.com</t>
  </si>
  <si>
    <t>10/29→9/3に当番交代済</t>
  </si>
  <si>
    <t>takamichi.yuzawa@advics.com,kanakana.genkikana25@icloud.com</t>
  </si>
  <si>
    <t>11/12-&gt;12/17当番交代</t>
  </si>
  <si>
    <t>(478)718-0728</t>
  </si>
  <si>
    <t xml:space="preserve">大畑　　 理仁　　</t>
  </si>
  <si>
    <t>好史</t>
  </si>
  <si>
    <t>yoshifumiohata@ykk-usa.com;terumin0523@yahoo.co.jp</t>
  </si>
  <si>
    <t>5/7,8/6,9/17,11/12,1/21,3/11</t>
  </si>
  <si>
    <t>C,A,C,A,C,B</t>
  </si>
  <si>
    <t>12月17日で退学</t>
  </si>
  <si>
    <t>terumin0523@gmail.com</t>
  </si>
  <si>
    <t>(708)916-0062</t>
  </si>
  <si>
    <t>ベントリー アンジオ</t>
  </si>
  <si>
    <t>アルバート</t>
  </si>
  <si>
    <t>abzmaoi@gmail.com</t>
  </si>
  <si>
    <t>(404)989-7367</t>
  </si>
  <si>
    <t xml:space="preserve">長井　　 徳臣　　</t>
  </si>
  <si>
    <t>国威</t>
  </si>
  <si>
    <t>kntk.ngi@gmail.com</t>
  </si>
  <si>
    <t>(470)756-3312</t>
  </si>
  <si>
    <t xml:space="preserve">濱田　　 晴　　　</t>
  </si>
  <si>
    <t>龍一</t>
  </si>
  <si>
    <t>na.aemysticst.22@gmail.com</t>
  </si>
  <si>
    <t>今年度行事委員ですが、その前にアサインされた為保健当番有
11/19に退学</t>
  </si>
  <si>
    <t>(770)841-0227</t>
  </si>
  <si>
    <t xml:space="preserve">近藤　　 杏咲　　</t>
  </si>
  <si>
    <t>由典</t>
  </si>
  <si>
    <t>m.kondo1118@gmail.com</t>
  </si>
  <si>
    <t>近藤　　 有哩</t>
  </si>
  <si>
    <t>(678)936-8388</t>
  </si>
  <si>
    <t xml:space="preserve">永石　　 陽菜乃　</t>
  </si>
  <si>
    <t>祥一朗</t>
  </si>
  <si>
    <t>arika_n_1219@icloud.com</t>
  </si>
  <si>
    <t>永石　　 悠葵乃</t>
  </si>
  <si>
    <t>(770)540-7354</t>
  </si>
  <si>
    <t xml:space="preserve">一万田　 楓　　　</t>
  </si>
  <si>
    <t>勝大</t>
  </si>
  <si>
    <t>kumichiman@gmail.com</t>
  </si>
  <si>
    <t>一万田　 純平</t>
  </si>
  <si>
    <t>5月初新しい行事委員が任命される</t>
  </si>
  <si>
    <t>小5ー1</t>
  </si>
  <si>
    <t xml:space="preserve">永嶌　　 亨伍　　</t>
  </si>
  <si>
    <t>s.nagashima23@gmail.com;hirokororin65@gmail.com;y.nagashima412@gmail.com</t>
  </si>
  <si>
    <t>永嶌　　 諒也</t>
  </si>
  <si>
    <t>(470)449-9923</t>
  </si>
  <si>
    <t xml:space="preserve">佐々木　 晃仁　　</t>
  </si>
  <si>
    <t>英嗣</t>
  </si>
  <si>
    <t>e_sasaki@hirosaki-u.ac.jp</t>
  </si>
  <si>
    <t>安全対策委員(2022/12/8～) 土井さんと交代</t>
  </si>
  <si>
    <t>4/16,4/30,6/18,9/10,11/19,1/28</t>
  </si>
  <si>
    <t>A,B,B,A,C,B</t>
  </si>
  <si>
    <r>
      <rPr>
        <rFont val="Arial"/>
        <color rgb="FF000000"/>
        <sz val="8.0"/>
      </rPr>
      <t>9月から浅井さんに代り図書委員(9/10パトロールは交代前のアサインのためそのまま)</t>
    </r>
    <r>
      <rPr>
        <rFont val="Arial"/>
        <color rgb="FFFF0000"/>
        <sz val="8.0"/>
      </rPr>
      <t>赤字の日付は前任の浅井さんの実施日</t>
    </r>
  </si>
  <si>
    <t>(770)401-1603</t>
  </si>
  <si>
    <t xml:space="preserve">浅井　　 菜和美　</t>
  </si>
  <si>
    <t>デイヴィット</t>
  </si>
  <si>
    <t>motoeasai@gmail.com</t>
  </si>
  <si>
    <t>4/16,4/30,6/18,9/10</t>
  </si>
  <si>
    <t>A,B,B,A</t>
  </si>
  <si>
    <t>9/10当番は大竹さんと交代済み</t>
  </si>
  <si>
    <t>8/20,10/29,2/4</t>
  </si>
  <si>
    <t>6月より4−２小澤さんと交代で安全対策委員　メールアドレスはその際の連絡先として頂いたもの</t>
  </si>
  <si>
    <t xml:space="preserve">堀場　　 巧巳　　</t>
  </si>
  <si>
    <t>saorinopcc@icloud.com</t>
  </si>
  <si>
    <t>(404)825-6496</t>
  </si>
  <si>
    <t xml:space="preserve">菊地　　 巧翔　　</t>
  </si>
  <si>
    <t>雄介</t>
  </si>
  <si>
    <t>kurumin814@gmail.com</t>
  </si>
  <si>
    <t>(415)205-2796</t>
  </si>
  <si>
    <t xml:space="preserve">神山　　 大輝　　</t>
  </si>
  <si>
    <t>rie.kamiyama@gmail.com</t>
  </si>
  <si>
    <t xml:space="preserve">小林　　 拓真　　</t>
  </si>
  <si>
    <t>mkoba80mkoba80@gmail.com</t>
  </si>
  <si>
    <t>7月より下原さんと交代で学級委員</t>
  </si>
  <si>
    <t>(470)270-6875</t>
  </si>
  <si>
    <t xml:space="preserve">吉田　　 愛梨　　</t>
  </si>
  <si>
    <t>洋</t>
  </si>
  <si>
    <t>yuko73.y@icloud.com</t>
  </si>
  <si>
    <t>小４ー２</t>
  </si>
  <si>
    <t>5/7,6/18,9/24,11/19,1/28</t>
  </si>
  <si>
    <t>B,C,B,A,C</t>
  </si>
  <si>
    <t>事務所登録の電話番号に間違いあり</t>
  </si>
  <si>
    <t>前年の安全対策委員でしたが、手違いにより4/16分に21年度の振り替え。本人了承済みです。</t>
  </si>
  <si>
    <t>国分寺　 梨央</t>
  </si>
  <si>
    <t>国分寺　 祐衣</t>
  </si>
  <si>
    <t>新6/18に変更/9/16奥様の連絡先希望</t>
  </si>
  <si>
    <t xml:space="preserve">中島　　 玲耶　　</t>
  </si>
  <si>
    <t>5/21,9/24,12/17,3/18</t>
  </si>
  <si>
    <t>8/13 小4-2実玲編入</t>
  </si>
  <si>
    <t xml:space="preserve">王　　　 東隅　　</t>
  </si>
  <si>
    <t>xuda972@hotmail.com</t>
  </si>
  <si>
    <t>新5/28に変更</t>
  </si>
  <si>
    <t>5/14,9/10,12/3,3/4</t>
  </si>
  <si>
    <t>4/30,8/27,11/12,2/18</t>
  </si>
  <si>
    <t>4/30,6/11,9/10,10/29,1/14,3/4</t>
  </si>
  <si>
    <t>A,B,C,B,B,A</t>
  </si>
  <si>
    <t>平松さんと交代11月12日</t>
  </si>
  <si>
    <t>メルアドはこちらへkasuyaga@gmail.com</t>
  </si>
  <si>
    <t>三澤　　 ディエゴ嶺</t>
  </si>
  <si>
    <t>中3-1三澤茉埜 ルイサは引き続き在籍</t>
  </si>
  <si>
    <t>tak.hory@att.net;chiho_h212@hotmail.com</t>
  </si>
  <si>
    <t>堀内　　 菜那</t>
  </si>
  <si>
    <t>chiho_h212@hotmail.com;tak.hory@gmail.com</t>
  </si>
  <si>
    <t>藤岡さん退学(11/19)につき、期中に学級委員になる</t>
  </si>
  <si>
    <t>学級委員（11/19~)</t>
  </si>
  <si>
    <t xml:space="preserve">大川　　 真生　　</t>
  </si>
  <si>
    <t>ookawa.shiro@miuraz.com</t>
  </si>
  <si>
    <t>大川　　 詩生</t>
  </si>
  <si>
    <t>小５,高２</t>
  </si>
  <si>
    <t>(404)695-5569</t>
  </si>
  <si>
    <t xml:space="preserve">藤岡　　 葵羽　　</t>
  </si>
  <si>
    <t>真</t>
  </si>
  <si>
    <t>kompotti@outlook.com</t>
  </si>
  <si>
    <t>11月19日退学、学級委員は名和田さんへ引継ぎ</t>
  </si>
  <si>
    <t>4/16,6/11,8/27,10/15,12/17,2/11</t>
  </si>
  <si>
    <t>C,A,B,C,A,C</t>
  </si>
  <si>
    <t>4/11電話番号を奥様のものに変更</t>
  </si>
  <si>
    <t xml:space="preserve">切原　　 楓大　　</t>
  </si>
  <si>
    <t>yoshikiyofuta@gmail.com</t>
  </si>
  <si>
    <t>4/23,8/27,10/8,12/3,1/28</t>
  </si>
  <si>
    <t>A,C,C,B,A</t>
  </si>
  <si>
    <t>6月一時帰国予定</t>
  </si>
  <si>
    <t>莅戸　　 利緒</t>
  </si>
  <si>
    <t>利緒のみ22/5/28退学</t>
  </si>
  <si>
    <t>5/28,10/1,1/7</t>
  </si>
  <si>
    <t xml:space="preserve">メンツアー 杏　　　</t>
  </si>
  <si>
    <t>riementzer@gmail.com</t>
  </si>
  <si>
    <t>(678)677-1551</t>
  </si>
  <si>
    <t>平松　　 心和</t>
  </si>
  <si>
    <t>雅好</t>
  </si>
  <si>
    <t>sumner.avonside@gmail.com</t>
  </si>
  <si>
    <t>10/22で退学</t>
  </si>
  <si>
    <t xml:space="preserve">古橋　　 虎太郎　</t>
  </si>
  <si>
    <t>(678)890-9722</t>
  </si>
  <si>
    <t>kurumakota2243@gmail.com</t>
  </si>
  <si>
    <t>(762)201-0391</t>
  </si>
  <si>
    <t xml:space="preserve">三宅　　 悠斗　　</t>
  </si>
  <si>
    <t>博和</t>
  </si>
  <si>
    <t>h.miyake810@gmail.com;h.miyake@kobayashi.com</t>
  </si>
  <si>
    <t>三宅　　 莉央</t>
  </si>
  <si>
    <t>パトロール当番8/13へ変更実施済</t>
  </si>
  <si>
    <t>(404)493-8406</t>
  </si>
  <si>
    <t xml:space="preserve">荒井　　 祐美子　</t>
  </si>
  <si>
    <t>是憲</t>
  </si>
  <si>
    <t>tomino2007@yahoo.co.jp</t>
  </si>
  <si>
    <t>荒井　　 知憲</t>
  </si>
  <si>
    <t>4/30,6/11,9/24,11/19,2/4</t>
  </si>
  <si>
    <t>C,C,A,B,C</t>
  </si>
  <si>
    <t>(423)779-4689</t>
  </si>
  <si>
    <t xml:space="preserve">野口　　 煌生　　</t>
  </si>
  <si>
    <t>敬広</t>
  </si>
  <si>
    <t>noguchi0218@gmail.com;misayaco0218@gmail.com</t>
  </si>
  <si>
    <t>野口　　 未咲</t>
  </si>
  <si>
    <t>11月12日で退学</t>
  </si>
  <si>
    <t>misayaco0218@gmail.com</t>
  </si>
  <si>
    <t xml:space="preserve">加藤　　 優空　　</t>
  </si>
  <si>
    <t>mrsilverchildren@gmail.com</t>
  </si>
  <si>
    <t xml:space="preserve">竹本　　 航　　　</t>
  </si>
  <si>
    <t>2017waka.sara.koh@gmail.com</t>
  </si>
  <si>
    <t>竹本　　 さら</t>
  </si>
  <si>
    <t>6月より行事委員も担当</t>
  </si>
  <si>
    <t>行事委員・運営関係者</t>
  </si>
  <si>
    <t xml:space="preserve">ウィトキンズ 海登　　</t>
  </si>
  <si>
    <t>mitsuyo78@gmail.com</t>
  </si>
  <si>
    <t>5/21,5/28,9/10,10/15,12/17,2/18</t>
  </si>
  <si>
    <t>B,C,B,A,B,C</t>
  </si>
  <si>
    <t>(706)671-0343</t>
  </si>
  <si>
    <t xml:space="preserve">寺田　　 到真　　</t>
  </si>
  <si>
    <t>napo0704@hotmail.com</t>
  </si>
  <si>
    <t>寺田　　 明日香</t>
  </si>
  <si>
    <t>(678)756-3278</t>
  </si>
  <si>
    <t xml:space="preserve">オーシャン 咲百合　</t>
  </si>
  <si>
    <t>リー</t>
  </si>
  <si>
    <t>rie.ocean@gmail.com</t>
  </si>
  <si>
    <t>22年4/1退学家庭数より削除</t>
  </si>
  <si>
    <t>小山田　 茂利</t>
  </si>
  <si>
    <t>小山田　 茂政</t>
  </si>
  <si>
    <t>(256)749-2896</t>
  </si>
  <si>
    <t xml:space="preserve">別所　　 瑚都　　</t>
  </si>
  <si>
    <t>孝治</t>
  </si>
  <si>
    <t xml:space="preserve">non.kmk0619@gmail.com </t>
  </si>
  <si>
    <t xml:space="preserve">上ノ宮　 羽瑠　　</t>
  </si>
  <si>
    <t>sinong56@gmail.com</t>
  </si>
  <si>
    <t>6/11,10/15,1/21</t>
  </si>
  <si>
    <t>5/14,8/6,10/15,12/3,2/4</t>
  </si>
  <si>
    <t>A,C,B,C,A</t>
  </si>
  <si>
    <t xml:space="preserve">髙橋　　 繭衣　　</t>
  </si>
  <si>
    <t>micchy.michiko@gmail.com</t>
  </si>
  <si>
    <t>(562)569-2800</t>
  </si>
  <si>
    <t xml:space="preserve">山原　　 陽太　　</t>
  </si>
  <si>
    <t>智宏</t>
  </si>
  <si>
    <t>californiaplus@hotmail.com;y_harumi@outlook.jp</t>
  </si>
  <si>
    <t>8/13図書当番あり 保護者ボランティアきます</t>
  </si>
  <si>
    <t>y_harumi@outlook.jp</t>
  </si>
  <si>
    <t>(470)693-5593</t>
  </si>
  <si>
    <t xml:space="preserve">鈴木　　 彩未　　</t>
  </si>
  <si>
    <t>典幸</t>
  </si>
  <si>
    <t>emikosg706@gmail.com</t>
  </si>
  <si>
    <t>(770)307-8307</t>
  </si>
  <si>
    <t xml:space="preserve">土井　　 花　　　</t>
  </si>
  <si>
    <t>(770)307-8328</t>
  </si>
  <si>
    <t>kazuhiro.doi@mizunousa.com</t>
  </si>
  <si>
    <t>土井　　 心</t>
  </si>
  <si>
    <t>5/7,9/3,11/19,2/25</t>
  </si>
  <si>
    <t>連絡先をご主人のメールアドレスへ変更
当番の電話番号のみ7703078328(ご主人)</t>
  </si>
  <si>
    <t>(678)276-5872</t>
  </si>
  <si>
    <t>杉野　　 舞</t>
  </si>
  <si>
    <t>敦隆</t>
  </si>
  <si>
    <t>makotosugino511@gmail.com</t>
  </si>
  <si>
    <t>退学予定日5/28→6/18に変更</t>
  </si>
  <si>
    <t>hjgily@gmail.com</t>
  </si>
  <si>
    <t>(857)202-0810</t>
  </si>
  <si>
    <t>記井　　 葉名</t>
  </si>
  <si>
    <t>耕一</t>
  </si>
  <si>
    <t>kiisan@koichiandmaki.com</t>
  </si>
  <si>
    <t>9/17退学予定</t>
  </si>
  <si>
    <t>三澤茉埜 ルイサ</t>
  </si>
  <si>
    <t>5-2三澤ディエゴ嶺(妹)退学済み</t>
  </si>
  <si>
    <t xml:space="preserve">松木　　 雄登　　</t>
  </si>
  <si>
    <t>shatmatsuki1024@yahoo.co.jp</t>
  </si>
  <si>
    <t>mihokomorrison1020@gmail.com</t>
  </si>
  <si>
    <t>人見         龍芯</t>
  </si>
  <si>
    <t>菊地 　　啓太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</si>
</sst>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_);[Red]\(0\)"/>
  </numFmts>
  <fonts count="92">
    <font>
      <sz val="10.0"/>
      <color rgb="FF000000"/>
      <name val="Arial"/>
      <scheme val="minor"/>
    </font>
    <font>
      <sz val="10.0"/>
      <color rgb="FFFF0000"/>
      <name val="Meiryo"/>
    </font>
    <font>
      <sz val="10.0"/>
      <color rgb="FF000000"/>
      <name val="Meiryo"/>
    </font>
    <font>
      <sz val="8.0"/>
      <color theme="1"/>
      <name val="Meiryo"/>
    </font>
    <font>
      <sz val="10.0"/>
      <color theme="1"/>
      <name val="Meiryo"/>
    </font>
    <font>
      <sz val="7.0"/>
      <color theme="1"/>
      <name val="Meiryo"/>
    </font>
    <font>
      <sz val="10.0"/>
      <color rgb="FFD8D8D8"/>
      <name val="Meiryo"/>
    </font>
    <font>
      <sz val="9.0"/>
      <color rgb="FF000000"/>
      <name val="Meiryo"/>
    </font>
    <font>
      <b/>
      <sz val="10.0"/>
      <color rgb="FFFFFFFF"/>
      <name val="Meiryo"/>
    </font>
    <font>
      <b/>
      <sz val="10.0"/>
      <color rgb="FFFF0000"/>
      <name val="Meiryo"/>
    </font>
    <font/>
    <font>
      <sz val="10.0"/>
      <color rgb="FFFFFFFF"/>
      <name val="Meiryo"/>
    </font>
    <font>
      <sz val="8.0"/>
      <color rgb="FFFFFFFF"/>
      <name val="Meiryo"/>
    </font>
    <font>
      <sz val="9.0"/>
      <color theme="1"/>
      <name val="Meiryo"/>
    </font>
    <font>
      <u/>
      <sz val="10.0"/>
      <color rgb="FF000000"/>
      <name val="Meiryo"/>
    </font>
    <font>
      <u/>
      <sz val="10.0"/>
      <color rgb="FF000000"/>
      <name val="Meiryo"/>
    </font>
    <font>
      <sz val="9.0"/>
      <color rgb="FFFF0000"/>
      <name val="Meiryo"/>
    </font>
    <font>
      <u/>
      <sz val="10.0"/>
      <color rgb="FF000000"/>
      <name val="Meiryo"/>
    </font>
    <font>
      <u/>
      <sz val="10.0"/>
      <color rgb="FF000000"/>
      <name val="Meiryo"/>
    </font>
    <font>
      <u/>
      <sz val="9.0"/>
      <color theme="1"/>
      <name val="Meiryo"/>
    </font>
    <font>
      <sz val="8.0"/>
      <color rgb="FF222222"/>
      <name val="Arial"/>
    </font>
    <font>
      <u/>
      <sz val="10.0"/>
      <color theme="10"/>
      <name val="Arial"/>
    </font>
    <font>
      <sz val="12.0"/>
      <color rgb="FF222222"/>
      <name val="Arial"/>
    </font>
    <font>
      <u/>
      <sz val="9.0"/>
      <color rgb="FF0563C1"/>
      <name val="Meiryo"/>
    </font>
    <font>
      <u/>
      <sz val="9.0"/>
      <color rgb="FF0563C1"/>
      <name val="Meiryo"/>
    </font>
    <font>
      <u/>
      <sz val="10.0"/>
      <color rgb="FF000000"/>
      <name val="Meiryo"/>
    </font>
    <font>
      <sz val="9.0"/>
      <color rgb="FFA5A5A5"/>
      <name val="Meiryo"/>
    </font>
    <font>
      <u/>
      <sz val="10.0"/>
      <color rgb="FF000000"/>
      <name val="Meiryo"/>
    </font>
    <font>
      <sz val="11.0"/>
      <color theme="1"/>
      <name val="Calibri"/>
    </font>
    <font>
      <sz val="11.0"/>
      <color rgb="FF0000FF"/>
      <name val="Calibri"/>
    </font>
    <font>
      <u/>
      <sz val="10.0"/>
      <color rgb="FF000000"/>
      <name val="Meiryo"/>
    </font>
    <font>
      <sz val="11.0"/>
      <color theme="1"/>
      <name val="Meiryo"/>
    </font>
    <font>
      <u/>
      <sz val="10.0"/>
      <color rgb="FF000000"/>
      <name val="Meiryo"/>
    </font>
    <font>
      <sz val="10.0"/>
      <color rgb="FFA5A5A5"/>
      <name val="Meiryo"/>
    </font>
    <font>
      <b/>
      <sz val="9.0"/>
      <color theme="1"/>
      <name val="Meiryo"/>
    </font>
    <font>
      <sz val="9.0"/>
      <color theme="0"/>
      <name val="Meiryo"/>
    </font>
    <font>
      <u/>
      <sz val="10.0"/>
      <color theme="10"/>
      <name val="Meiryo"/>
    </font>
    <font>
      <sz val="9.0"/>
      <color rgb="FF222222"/>
      <name val="Meiryo"/>
    </font>
    <font>
      <sz val="9.0"/>
      <color rgb="FF1E1919"/>
      <name val="Meiryo"/>
    </font>
    <font>
      <sz val="8.0"/>
      <color rgb="FF000000"/>
      <name val="Meiryo"/>
    </font>
    <font>
      <sz val="10.0"/>
      <color rgb="FF000000"/>
      <name val="Arial"/>
    </font>
    <font>
      <strike/>
      <sz val="9.0"/>
      <color theme="1"/>
      <name val="Meiryo"/>
    </font>
    <font>
      <u/>
      <sz val="10.0"/>
      <color theme="10"/>
      <name val="Arial"/>
    </font>
    <font>
      <sz val="8.0"/>
      <color rgb="FF000000"/>
      <name val="Arial"/>
    </font>
    <font>
      <sz val="8.0"/>
      <color rgb="FFD8D8D8"/>
      <name val="Meiryo"/>
    </font>
    <font>
      <sz val="11.0"/>
      <color theme="1"/>
      <name val="Arial"/>
    </font>
    <font>
      <b/>
      <sz val="10.0"/>
      <color rgb="FF000000"/>
      <name val="MS PGothic"/>
    </font>
    <font>
      <sz val="9.0"/>
      <color theme="1"/>
      <name val="Arial"/>
    </font>
    <font>
      <sz val="10.0"/>
      <color rgb="FF000000"/>
      <name val="MS PGothic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sz val="9.0"/>
      <color rgb="FF000000"/>
      <name val="MS PGothic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0.0"/>
      <color theme="1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  <name val="Calibri"/>
    </font>
    <font>
      <sz val="7.0"/>
      <color rgb="FF000000"/>
      <name val="MS PGothic"/>
    </font>
    <font>
      <u/>
      <sz val="10.0"/>
      <color theme="10"/>
      <name val="Arial"/>
    </font>
    <font>
      <sz val="11.0"/>
      <color theme="0"/>
      <name val="Meiryo"/>
    </font>
    <font>
      <i/>
      <sz val="10.0"/>
      <color rgb="FFFF0000"/>
      <name val="Meiryo"/>
    </font>
    <font>
      <sz val="10.0"/>
      <color rgb="FF222222"/>
      <name val="Meiryo"/>
    </font>
    <font>
      <sz val="10.0"/>
      <color rgb="FF1E1919"/>
      <name val="Meiryo"/>
    </font>
    <font>
      <strike/>
      <sz val="10.0"/>
      <color theme="1"/>
      <name val="Meiryo"/>
    </font>
    <font>
      <u/>
      <sz val="10.0"/>
      <color theme="10"/>
      <name val="Arial"/>
    </font>
    <font>
      <sz val="10.0"/>
      <color rgb="FF000000"/>
      <name val="&quot;ｍｓ 明朝&quot;"/>
    </font>
    <font>
      <sz val="10.0"/>
      <color theme="1"/>
      <name val="Arial"/>
    </font>
    <font>
      <sz val="8.0"/>
      <color theme="1"/>
      <name val="&quot;ms p明朝&quot;"/>
    </font>
    <font>
      <i/>
      <sz val="10.0"/>
      <color rgb="FFFF0000"/>
      <name val="Arial"/>
    </font>
    <font>
      <sz val="10.0"/>
      <color rgb="FFFF0000"/>
      <name val="Arial"/>
    </font>
    <font>
      <sz val="8.0"/>
      <color theme="1"/>
      <name val="Arial"/>
    </font>
    <font>
      <sz val="7.0"/>
      <color theme="1"/>
      <name val="Arial"/>
    </font>
    <font>
      <b/>
      <sz val="10.0"/>
      <color theme="1"/>
      <name val="Arial"/>
    </font>
    <font>
      <sz val="9.0"/>
      <color rgb="FF000000"/>
      <name val="Arial"/>
    </font>
    <font>
      <b/>
      <sz val="10.0"/>
      <color theme="1"/>
      <name val="Meiryo"/>
    </font>
    <font>
      <sz val="10.0"/>
      <color rgb="FF222222"/>
      <name val="Arial"/>
    </font>
    <font>
      <strike/>
      <sz val="10.0"/>
      <color theme="1"/>
      <name val="Arial"/>
    </font>
    <font>
      <sz val="10.0"/>
      <color rgb="FF000000"/>
      <name val="MS Mincho"/>
    </font>
    <font>
      <sz val="10.0"/>
      <color rgb="FF1E1919"/>
      <name val="Arial"/>
    </font>
    <font>
      <sz val="10.0"/>
      <color rgb="FF000000"/>
      <name val="Roboto"/>
    </font>
    <font>
      <sz val="8.0"/>
      <color rgb="FFFF0000"/>
      <name val="Arial"/>
    </font>
    <font>
      <b/>
      <strike/>
      <sz val="10.0"/>
      <color theme="1"/>
      <name val="Arial"/>
    </font>
    <font>
      <strike/>
      <sz val="10.0"/>
      <color rgb="FF444444"/>
      <name val="Calibri"/>
    </font>
  </fonts>
  <fills count="4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4A86E8"/>
        <bgColor rgb="FF4A86E8"/>
      </patternFill>
    </fill>
    <fill>
      <patternFill patternType="solid">
        <fgColor rgb="FFCCC0D9"/>
        <bgColor rgb="FFCCC0D9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E5B8B7"/>
        <bgColor rgb="FFE5B8B7"/>
      </patternFill>
    </fill>
    <fill>
      <patternFill patternType="solid">
        <fgColor rgb="FF0C0C0C"/>
        <bgColor rgb="FF0C0C0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ABF8F"/>
        <bgColor rgb="FFFABF8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B6DDE8"/>
        <bgColor rgb="FFB6DDE8"/>
      </patternFill>
    </fill>
    <fill>
      <patternFill patternType="solid">
        <fgColor rgb="FF595959"/>
        <bgColor rgb="FF595959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CCCCFF"/>
        <bgColor rgb="FFCCCCFF"/>
      </patternFill>
    </fill>
    <fill>
      <patternFill patternType="solid">
        <fgColor rgb="FFBDBDBD"/>
        <bgColor rgb="FFBDBDBD"/>
      </patternFill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666666"/>
        <bgColor rgb="FF666666"/>
      </patternFill>
    </fill>
    <fill>
      <patternFill patternType="solid">
        <fgColor rgb="FF959595"/>
        <bgColor rgb="FF959595"/>
      </patternFill>
    </fill>
  </fills>
  <borders count="4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top style="thin">
        <color rgb="FF95B3D7"/>
      </top>
      <bottom style="thin">
        <color rgb="FF95B3D7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right/>
      <top style="thick">
        <color rgb="FF000000"/>
      </top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8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vertical="center"/>
    </xf>
    <xf borderId="0" fillId="0" fontId="2" numFmtId="0" xfId="0" applyFont="1"/>
    <xf borderId="1" fillId="5" fontId="2" numFmtId="0" xfId="0" applyAlignment="1" applyBorder="1" applyFill="1" applyFont="1">
      <alignment horizontal="left"/>
    </xf>
    <xf borderId="1" fillId="5" fontId="2" numFmtId="0" xfId="0" applyBorder="1" applyFont="1"/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2" fillId="6" fontId="8" numFmtId="0" xfId="0" applyAlignment="1" applyBorder="1" applyFill="1" applyFont="1">
      <alignment horizontal="center" shrinkToFit="0" vertical="center" wrapText="1"/>
    </xf>
    <xf borderId="2" fillId="6" fontId="9" numFmtId="0" xfId="0" applyAlignment="1" applyBorder="1" applyFont="1">
      <alignment horizontal="center" shrinkToFit="0" vertical="center" wrapText="1"/>
    </xf>
    <xf borderId="3" fillId="6" fontId="8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3" fillId="6" fontId="8" numFmtId="164" xfId="0" applyAlignment="1" applyBorder="1" applyFont="1" applyNumberFormat="1">
      <alignment horizontal="center" shrinkToFit="0" vertical="center" wrapText="1"/>
    </xf>
    <xf borderId="2" fillId="6" fontId="8" numFmtId="14" xfId="0" applyAlignment="1" applyBorder="1" applyFont="1" applyNumberFormat="1">
      <alignment horizontal="center" shrinkToFit="0" vertical="center" wrapText="1"/>
    </xf>
    <xf borderId="2" fillId="6" fontId="8" numFmtId="0" xfId="0" applyAlignment="1" applyBorder="1" applyFont="1">
      <alignment horizontal="center" vertical="center"/>
    </xf>
    <xf borderId="5" fillId="6" fontId="11" numFmtId="0" xfId="0" applyAlignment="1" applyBorder="1" applyFont="1">
      <alignment horizontal="center" vertical="center"/>
    </xf>
    <xf borderId="2" fillId="6" fontId="12" numFmtId="0" xfId="0" applyAlignment="1" applyBorder="1" applyFont="1">
      <alignment horizontal="center" shrinkToFit="0" vertical="center" wrapText="1"/>
    </xf>
    <xf borderId="2" fillId="6" fontId="12" numFmtId="0" xfId="0" applyAlignment="1" applyBorder="1" applyFont="1">
      <alignment horizontal="center" vertical="center"/>
    </xf>
    <xf borderId="6" fillId="6" fontId="12" numFmtId="0" xfId="0" applyAlignment="1" applyBorder="1" applyFont="1">
      <alignment horizontal="center" vertical="center"/>
    </xf>
    <xf borderId="1" fillId="6" fontId="12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" fillId="0" fontId="13" numFmtId="164" xfId="0" applyAlignment="1" applyBorder="1" applyFont="1" applyNumberFormat="1">
      <alignment horizontal="center" vertical="center"/>
    </xf>
    <xf borderId="2" fillId="0" fontId="13" numFmtId="0" xfId="0" applyAlignment="1" applyBorder="1" applyFont="1">
      <alignment horizontal="left" vertical="center"/>
    </xf>
    <xf borderId="2" fillId="0" fontId="7" numFmtId="14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2" fillId="0" fontId="14" numFmtId="0" xfId="0" applyBorder="1" applyFont="1"/>
    <xf borderId="2" fillId="7" fontId="13" numFmtId="0" xfId="0" applyAlignment="1" applyBorder="1" applyFill="1" applyFont="1">
      <alignment horizontal="left" shrinkToFit="0" vertical="center" wrapText="1"/>
    </xf>
    <xf borderId="2" fillId="7" fontId="13" numFmtId="0" xfId="0" applyAlignment="1" applyBorder="1" applyFont="1">
      <alignment horizontal="center" vertical="center"/>
    </xf>
    <xf borderId="2" fillId="7" fontId="7" numFmtId="0" xfId="0" applyBorder="1" applyFont="1"/>
    <xf borderId="2" fillId="7" fontId="13" numFmtId="0" xfId="0" applyAlignment="1" applyBorder="1" applyFont="1">
      <alignment horizontal="center" shrinkToFit="0" vertical="center" wrapText="1"/>
    </xf>
    <xf borderId="2" fillId="7" fontId="7" numFmtId="0" xfId="0" applyAlignment="1" applyBorder="1" applyFont="1">
      <alignment shrinkToFit="0" vertical="center" wrapText="1"/>
    </xf>
    <xf borderId="2" fillId="7" fontId="7" numFmtId="0" xfId="0" applyAlignment="1" applyBorder="1" applyFont="1">
      <alignment horizontal="center" vertical="center"/>
    </xf>
    <xf borderId="2" fillId="4" fontId="13" numFmtId="164" xfId="0" applyAlignment="1" applyBorder="1" applyFont="1" applyNumberFormat="1">
      <alignment horizontal="center" vertical="center"/>
    </xf>
    <xf borderId="2" fillId="4" fontId="13" numFmtId="0" xfId="0" applyAlignment="1" applyBorder="1" applyFont="1">
      <alignment horizontal="center" vertical="center"/>
    </xf>
    <xf borderId="2" fillId="8" fontId="13" numFmtId="164" xfId="0" applyAlignment="1" applyBorder="1" applyFill="1" applyFont="1" applyNumberFormat="1">
      <alignment horizontal="center" vertical="center"/>
    </xf>
    <xf borderId="2" fillId="7" fontId="13" numFmtId="0" xfId="0" applyAlignment="1" applyBorder="1" applyFont="1">
      <alignment horizontal="left" vertical="center"/>
    </xf>
    <xf borderId="2" fillId="7" fontId="7" numFmtId="14" xfId="0" applyAlignment="1" applyBorder="1" applyFont="1" applyNumberFormat="1">
      <alignment horizontal="center" vertical="center"/>
    </xf>
    <xf borderId="6" fillId="7" fontId="13" numFmtId="0" xfId="0" applyAlignment="1" applyBorder="1" applyFont="1">
      <alignment horizontal="center" vertical="center"/>
    </xf>
    <xf borderId="2" fillId="7" fontId="7" numFmtId="0" xfId="0" applyAlignment="1" applyBorder="1" applyFont="1">
      <alignment vertical="center"/>
    </xf>
    <xf borderId="6" fillId="7" fontId="13" numFmtId="0" xfId="0" applyAlignment="1" applyBorder="1" applyFont="1">
      <alignment horizontal="center" shrinkToFit="0" vertical="center" wrapText="1"/>
    </xf>
    <xf borderId="2" fillId="7" fontId="2" numFmtId="0" xfId="0" applyBorder="1" applyFont="1"/>
    <xf borderId="2" fillId="7" fontId="15" numFmtId="0" xfId="0" applyBorder="1" applyFont="1"/>
    <xf borderId="2" fillId="0" fontId="7" numFmtId="0" xfId="0" applyAlignment="1" applyBorder="1" applyFont="1">
      <alignment horizontal="left" shrinkToFit="0" vertical="center" wrapText="1"/>
    </xf>
    <xf borderId="2" fillId="0" fontId="16" numFmtId="164" xfId="0" applyAlignment="1" applyBorder="1" applyFont="1" applyNumberFormat="1">
      <alignment horizontal="center" vertical="center"/>
    </xf>
    <xf borderId="2" fillId="0" fontId="16" numFmtId="0" xfId="0" applyAlignment="1" applyBorder="1" applyFont="1">
      <alignment horizontal="center" vertical="center"/>
    </xf>
    <xf borderId="2" fillId="9" fontId="13" numFmtId="0" xfId="0" applyAlignment="1" applyBorder="1" applyFill="1" applyFont="1">
      <alignment horizontal="left" shrinkToFit="0" vertical="center" wrapText="1"/>
    </xf>
    <xf borderId="2" fillId="9" fontId="13" numFmtId="0" xfId="0" applyAlignment="1" applyBorder="1" applyFont="1">
      <alignment horizontal="center" vertical="center"/>
    </xf>
    <xf borderId="2" fillId="9" fontId="13" numFmtId="0" xfId="0" applyAlignment="1" applyBorder="1" applyFont="1">
      <alignment horizontal="center" shrinkToFit="0" vertical="center" wrapText="1"/>
    </xf>
    <xf borderId="2" fillId="9" fontId="7" numFmtId="0" xfId="0" applyAlignment="1" applyBorder="1" applyFont="1">
      <alignment shrinkToFit="0" vertical="center" wrapText="1"/>
    </xf>
    <xf borderId="1" fillId="9" fontId="13" numFmtId="0" xfId="0" applyAlignment="1" applyBorder="1" applyFont="1">
      <alignment horizontal="center" vertical="center"/>
    </xf>
    <xf borderId="2" fillId="9" fontId="13" numFmtId="0" xfId="0" applyAlignment="1" applyBorder="1" applyFont="1">
      <alignment horizontal="left" vertical="center"/>
    </xf>
    <xf borderId="2" fillId="9" fontId="13" numFmtId="14" xfId="0" applyAlignment="1" applyBorder="1" applyFont="1" applyNumberFormat="1">
      <alignment horizontal="center" vertical="center"/>
    </xf>
    <xf borderId="6" fillId="9" fontId="13" numFmtId="0" xfId="0" applyAlignment="1" applyBorder="1" applyFont="1">
      <alignment horizontal="center" vertical="center"/>
    </xf>
    <xf borderId="2" fillId="9" fontId="13" numFmtId="0" xfId="0" applyAlignment="1" applyBorder="1" applyFont="1">
      <alignment shrinkToFit="0" vertical="center" wrapText="1"/>
    </xf>
    <xf borderId="2" fillId="9" fontId="2" numFmtId="0" xfId="0" applyBorder="1" applyFont="1"/>
    <xf borderId="2" fillId="9" fontId="17" numFmtId="0" xfId="0" applyBorder="1" applyFont="1"/>
    <xf borderId="2" fillId="10" fontId="7" numFmtId="0" xfId="0" applyAlignment="1" applyBorder="1" applyFill="1" applyFont="1">
      <alignment horizontal="left" shrinkToFit="0" vertical="center" wrapText="1"/>
    </xf>
    <xf borderId="2" fillId="10" fontId="13" numFmtId="0" xfId="0" applyAlignment="1" applyBorder="1" applyFont="1">
      <alignment horizontal="center" vertical="center"/>
    </xf>
    <xf borderId="2" fillId="10" fontId="7" numFmtId="0" xfId="0" applyAlignment="1" applyBorder="1" applyFont="1">
      <alignment horizontal="center" vertical="center"/>
    </xf>
    <xf borderId="2" fillId="10" fontId="7" numFmtId="0" xfId="0" applyAlignment="1" applyBorder="1" applyFont="1">
      <alignment horizontal="center" shrinkToFit="0" vertical="center" wrapText="1"/>
    </xf>
    <xf borderId="2" fillId="10" fontId="7" numFmtId="0" xfId="0" applyAlignment="1" applyBorder="1" applyFont="1">
      <alignment shrinkToFit="0" vertical="center" wrapText="1"/>
    </xf>
    <xf borderId="2" fillId="8" fontId="13" numFmtId="0" xfId="0" applyAlignment="1" applyBorder="1" applyFont="1">
      <alignment horizontal="center" vertical="center"/>
    </xf>
    <xf borderId="2" fillId="10" fontId="7" numFmtId="14" xfId="0" applyAlignment="1" applyBorder="1" applyFont="1" applyNumberFormat="1">
      <alignment horizontal="center" vertical="center"/>
    </xf>
    <xf borderId="7" fillId="10" fontId="2" numFmtId="0" xfId="0" applyAlignment="1" applyBorder="1" applyFont="1">
      <alignment shrinkToFit="0" vertical="center" wrapText="1"/>
    </xf>
    <xf borderId="2" fillId="10" fontId="7" numFmtId="0" xfId="0" applyAlignment="1" applyBorder="1" applyFont="1">
      <alignment vertical="center"/>
    </xf>
    <xf borderId="2" fillId="10" fontId="13" numFmtId="0" xfId="0" applyAlignment="1" applyBorder="1" applyFont="1">
      <alignment horizontal="center" shrinkToFit="0" vertical="center" wrapText="1"/>
    </xf>
    <xf borderId="6" fillId="10" fontId="13" numFmtId="0" xfId="0" applyAlignment="1" applyBorder="1" applyFont="1">
      <alignment horizontal="center" shrinkToFit="0" vertical="center" wrapText="1"/>
    </xf>
    <xf borderId="2" fillId="10" fontId="2" numFmtId="0" xfId="0" applyBorder="1" applyFont="1"/>
    <xf borderId="2" fillId="10" fontId="18" numFmtId="0" xfId="0" applyBorder="1" applyFont="1"/>
    <xf borderId="2" fillId="9" fontId="7" numFmtId="0" xfId="0" applyAlignment="1" applyBorder="1" applyFont="1">
      <alignment horizontal="center" vertical="center"/>
    </xf>
    <xf borderId="2" fillId="9" fontId="7" numFmtId="0" xfId="0" applyAlignment="1" applyBorder="1" applyFont="1">
      <alignment horizontal="center" shrinkToFit="0" vertical="center" wrapText="1"/>
    </xf>
    <xf borderId="2" fillId="9" fontId="7" numFmtId="0" xfId="0" applyAlignment="1" applyBorder="1" applyFont="1">
      <alignment shrinkToFit="0" wrapText="1"/>
    </xf>
    <xf borderId="2" fillId="9" fontId="7" numFmtId="14" xfId="0" applyAlignment="1" applyBorder="1" applyFont="1" applyNumberFormat="1">
      <alignment horizontal="center" vertical="center"/>
    </xf>
    <xf borderId="6" fillId="9" fontId="7" numFmtId="0" xfId="0" applyAlignment="1" applyBorder="1" applyFont="1">
      <alignment horizontal="center" vertical="center"/>
    </xf>
    <xf borderId="6" fillId="9" fontId="13" numFmtId="0" xfId="0" applyAlignment="1" applyBorder="1" applyFont="1">
      <alignment horizontal="center" shrinkToFit="0" vertical="center" wrapText="1"/>
    </xf>
    <xf borderId="2" fillId="9" fontId="7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2" fillId="0" fontId="19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20" numFmtId="0" xfId="0" applyFont="1"/>
    <xf borderId="0" fillId="0" fontId="21" numFmtId="0" xfId="0" applyFont="1"/>
    <xf borderId="0" fillId="0" fontId="22" numFmtId="0" xfId="0" applyFont="1"/>
    <xf borderId="9" fillId="0" fontId="4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2" fillId="11" fontId="2" numFmtId="164" xfId="0" applyAlignment="1" applyBorder="1" applyFill="1" applyFont="1" applyNumberFormat="1">
      <alignment horizontal="center" vertical="center"/>
    </xf>
    <xf borderId="2" fillId="11" fontId="4" numFmtId="0" xfId="0" applyAlignment="1" applyBorder="1" applyFont="1">
      <alignment horizontal="center" vertical="center"/>
    </xf>
    <xf borderId="2" fillId="11" fontId="1" numFmtId="164" xfId="0" applyAlignment="1" applyBorder="1" applyFont="1" applyNumberFormat="1">
      <alignment horizontal="center" vertical="center"/>
    </xf>
    <xf borderId="2" fillId="11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vertical="center"/>
    </xf>
    <xf borderId="2" fillId="7" fontId="4" numFmtId="0" xfId="0" applyAlignment="1" applyBorder="1" applyFont="1">
      <alignment horizontal="center" vertical="center"/>
    </xf>
    <xf borderId="2" fillId="0" fontId="23" numFmtId="0" xfId="0" applyBorder="1" applyFont="1"/>
    <xf borderId="2" fillId="7" fontId="2" numFmtId="0" xfId="0" applyAlignment="1" applyBorder="1" applyFont="1">
      <alignment horizontal="center" vertical="center"/>
    </xf>
    <xf borderId="2" fillId="8" fontId="2" numFmtId="164" xfId="0" applyAlignment="1" applyBorder="1" applyFont="1" applyNumberFormat="1">
      <alignment horizontal="center" vertical="center"/>
    </xf>
    <xf borderId="2" fillId="8" fontId="4" numFmtId="0" xfId="0" applyAlignment="1" applyBorder="1" applyFont="1">
      <alignment horizontal="center" vertical="center"/>
    </xf>
    <xf borderId="2" fillId="7" fontId="2" numFmtId="14" xfId="0" applyAlignment="1" applyBorder="1" applyFont="1" applyNumberFormat="1">
      <alignment horizontal="center" vertical="center"/>
    </xf>
    <xf borderId="6" fillId="7" fontId="3" numFmtId="0" xfId="0" applyAlignment="1" applyBorder="1" applyFont="1">
      <alignment horizontal="center" shrinkToFit="0" vertical="center" wrapText="1"/>
    </xf>
    <xf borderId="6" fillId="7" fontId="2" numFmtId="0" xfId="0" applyAlignment="1" applyBorder="1" applyFont="1">
      <alignment horizontal="center" vertical="center"/>
    </xf>
    <xf borderId="2" fillId="12" fontId="13" numFmtId="0" xfId="0" applyAlignment="1" applyBorder="1" applyFill="1" applyFont="1">
      <alignment horizontal="center" vertical="center"/>
    </xf>
    <xf borderId="2" fillId="12" fontId="7" numFmtId="0" xfId="0" applyAlignment="1" applyBorder="1" applyFont="1">
      <alignment horizontal="center" vertical="center"/>
    </xf>
    <xf borderId="2" fillId="12" fontId="4" numFmtId="0" xfId="0" applyAlignment="1" applyBorder="1" applyFont="1">
      <alignment horizontal="center" vertical="center"/>
    </xf>
    <xf borderId="0" fillId="0" fontId="24" numFmtId="0" xfId="0" applyFont="1"/>
    <xf borderId="2" fillId="12" fontId="2" numFmtId="0" xfId="0" applyAlignment="1" applyBorder="1" applyFont="1">
      <alignment horizontal="center" vertical="center"/>
    </xf>
    <xf borderId="2" fillId="12" fontId="7" numFmtId="14" xfId="0" applyAlignment="1" applyBorder="1" applyFont="1" applyNumberFormat="1">
      <alignment horizontal="center" vertical="center"/>
    </xf>
    <xf borderId="2" fillId="12" fontId="2" numFmtId="14" xfId="0" applyAlignment="1" applyBorder="1" applyFont="1" applyNumberFormat="1">
      <alignment horizontal="center" vertical="center"/>
    </xf>
    <xf borderId="6" fillId="12" fontId="3" numFmtId="0" xfId="0" applyAlignment="1" applyBorder="1" applyFont="1">
      <alignment horizontal="center" shrinkToFit="0" vertical="center" wrapText="1"/>
    </xf>
    <xf borderId="2" fillId="12" fontId="2" numFmtId="0" xfId="0" applyBorder="1" applyFont="1"/>
    <xf borderId="2" fillId="12" fontId="13" numFmtId="0" xfId="0" applyAlignment="1" applyBorder="1" applyFont="1">
      <alignment horizontal="center" shrinkToFit="0" vertical="center" wrapText="1"/>
    </xf>
    <xf borderId="6" fillId="12" fontId="2" numFmtId="0" xfId="0" applyAlignment="1" applyBorder="1" applyFont="1">
      <alignment horizontal="center" vertical="center"/>
    </xf>
    <xf borderId="2" fillId="12" fontId="25" numFmtId="0" xfId="0" applyBorder="1" applyFont="1"/>
    <xf borderId="2" fillId="13" fontId="13" numFmtId="0" xfId="0" applyAlignment="1" applyBorder="1" applyFill="1" applyFont="1">
      <alignment horizontal="center" vertical="center"/>
    </xf>
    <xf borderId="2" fillId="13" fontId="7" numFmtId="0" xfId="0" applyAlignment="1" applyBorder="1" applyFont="1">
      <alignment horizontal="center" vertical="center"/>
    </xf>
    <xf borderId="2" fillId="13" fontId="13" numFmtId="0" xfId="0" applyAlignment="1" applyBorder="1" applyFont="1">
      <alignment horizontal="center" shrinkToFit="0" vertical="center" wrapText="1"/>
    </xf>
    <xf borderId="2" fillId="13" fontId="26" numFmtId="0" xfId="0" applyAlignment="1" applyBorder="1" applyFont="1">
      <alignment horizontal="center" vertical="center"/>
    </xf>
    <xf borderId="2" fillId="8" fontId="16" numFmtId="164" xfId="0" applyAlignment="1" applyBorder="1" applyFont="1" applyNumberFormat="1">
      <alignment horizontal="center" vertical="center"/>
    </xf>
    <xf borderId="2" fillId="8" fontId="16" numFmtId="0" xfId="0" applyAlignment="1" applyBorder="1" applyFont="1">
      <alignment horizontal="center" vertical="center"/>
    </xf>
    <xf borderId="2" fillId="8" fontId="26" numFmtId="164" xfId="0" applyAlignment="1" applyBorder="1" applyFont="1" applyNumberFormat="1">
      <alignment horizontal="center" vertical="center"/>
    </xf>
    <xf borderId="2" fillId="0" fontId="26" numFmtId="164" xfId="0" applyAlignment="1" applyBorder="1" applyFont="1" applyNumberFormat="1">
      <alignment horizontal="center" vertical="center"/>
    </xf>
    <xf borderId="2" fillId="0" fontId="26" numFmtId="0" xfId="0" applyAlignment="1" applyBorder="1" applyFont="1">
      <alignment horizontal="center" vertical="center"/>
    </xf>
    <xf borderId="2" fillId="13" fontId="7" numFmtId="14" xfId="0" applyAlignment="1" applyBorder="1" applyFont="1" applyNumberFormat="1">
      <alignment horizontal="center" vertical="center"/>
    </xf>
    <xf borderId="2" fillId="13" fontId="26" numFmtId="14" xfId="0" applyAlignment="1" applyBorder="1" applyFont="1" applyNumberFormat="1">
      <alignment horizontal="center" vertical="center"/>
    </xf>
    <xf borderId="6" fillId="13" fontId="3" numFmtId="0" xfId="0" applyAlignment="1" applyBorder="1" applyFont="1">
      <alignment horizontal="center" shrinkToFit="0" vertical="center" wrapText="1"/>
    </xf>
    <xf borderId="2" fillId="13" fontId="2" numFmtId="0" xfId="0" applyBorder="1" applyFont="1"/>
    <xf borderId="4" fillId="0" fontId="13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6" fillId="13" fontId="13" numFmtId="0" xfId="0" applyAlignment="1" applyBorder="1" applyFont="1">
      <alignment horizontal="center" shrinkToFit="0" vertical="center" wrapText="1"/>
    </xf>
    <xf borderId="2" fillId="13" fontId="7" numFmtId="0" xfId="0" applyBorder="1" applyFont="1"/>
    <xf borderId="2" fillId="13" fontId="27" numFmtId="0" xfId="0" applyBorder="1" applyFont="1"/>
    <xf borderId="2" fillId="0" fontId="26" numFmtId="14" xfId="0" applyAlignment="1" applyBorder="1" applyFont="1" applyNumberFormat="1">
      <alignment horizontal="center" vertical="center"/>
    </xf>
    <xf borderId="2" fillId="0" fontId="7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0" fillId="0" fontId="28" numFmtId="0" xfId="0" applyFont="1"/>
    <xf borderId="0" fillId="0" fontId="29" numFmtId="0" xfId="0" applyFont="1"/>
    <xf borderId="0" fillId="0" fontId="7" numFmtId="0" xfId="0" applyAlignment="1" applyFont="1">
      <alignment shrinkToFit="0" vertical="center" wrapText="1"/>
    </xf>
    <xf borderId="2" fillId="10" fontId="13" numFmtId="0" xfId="0" applyAlignment="1" applyBorder="1" applyFont="1">
      <alignment horizontal="left" vertical="center"/>
    </xf>
    <xf borderId="6" fillId="10" fontId="7" numFmtId="0" xfId="0" applyAlignment="1" applyBorder="1" applyFont="1">
      <alignment horizontal="center" vertical="center"/>
    </xf>
    <xf borderId="2" fillId="10" fontId="13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horizontal="center" vertical="center"/>
    </xf>
    <xf borderId="2" fillId="0" fontId="7" numFmtId="0" xfId="0" applyAlignment="1" applyBorder="1" applyFont="1">
      <alignment shrinkToFit="0" vertical="center" wrapText="1"/>
    </xf>
    <xf borderId="2" fillId="14" fontId="13" numFmtId="164" xfId="0" applyAlignment="1" applyBorder="1" applyFill="1" applyFont="1" applyNumberFormat="1">
      <alignment horizontal="center" vertical="center"/>
    </xf>
    <xf borderId="2" fillId="14" fontId="13" numFmtId="0" xfId="0" applyAlignment="1" applyBorder="1" applyFont="1">
      <alignment horizontal="center" vertical="center"/>
    </xf>
    <xf borderId="2" fillId="15" fontId="7" numFmtId="0" xfId="0" applyAlignment="1" applyBorder="1" applyFill="1" applyFont="1">
      <alignment horizontal="left" shrinkToFit="0" vertical="center" wrapText="1"/>
    </xf>
    <xf borderId="2" fillId="15" fontId="13" numFmtId="0" xfId="0" applyAlignment="1" applyBorder="1" applyFont="1">
      <alignment horizontal="center" vertical="center"/>
    </xf>
    <xf borderId="2" fillId="15" fontId="13" numFmtId="0" xfId="0" applyAlignment="1" applyBorder="1" applyFont="1">
      <alignment horizontal="center" shrinkToFit="0" vertical="center" wrapText="1"/>
    </xf>
    <xf borderId="2" fillId="15" fontId="7" numFmtId="0" xfId="0" applyAlignment="1" applyBorder="1" applyFont="1">
      <alignment horizontal="center" vertical="center"/>
    </xf>
    <xf borderId="2" fillId="16" fontId="16" numFmtId="164" xfId="0" applyAlignment="1" applyBorder="1" applyFill="1" applyFont="1" applyNumberFormat="1">
      <alignment horizontal="center"/>
    </xf>
    <xf borderId="10" fillId="16" fontId="16" numFmtId="0" xfId="0" applyAlignment="1" applyBorder="1" applyFont="1">
      <alignment horizontal="center"/>
    </xf>
    <xf borderId="2" fillId="15" fontId="13" numFmtId="0" xfId="0" applyAlignment="1" applyBorder="1" applyFont="1">
      <alignment horizontal="left" vertical="center"/>
    </xf>
    <xf borderId="2" fillId="15" fontId="7" numFmtId="14" xfId="0" applyAlignment="1" applyBorder="1" applyFont="1" applyNumberFormat="1">
      <alignment horizontal="center" vertical="center"/>
    </xf>
    <xf borderId="6" fillId="15" fontId="7" numFmtId="0" xfId="0" applyAlignment="1" applyBorder="1" applyFont="1">
      <alignment horizontal="center" vertical="center"/>
    </xf>
    <xf borderId="2" fillId="15" fontId="13" numFmtId="0" xfId="0" applyAlignment="1" applyBorder="1" applyFont="1">
      <alignment shrinkToFit="0" vertical="center" wrapText="1"/>
    </xf>
    <xf borderId="2" fillId="15" fontId="2" numFmtId="0" xfId="0" applyBorder="1" applyFont="1"/>
    <xf borderId="2" fillId="15" fontId="30" numFmtId="0" xfId="0" applyBorder="1" applyFont="1"/>
    <xf borderId="1" fillId="5" fontId="31" numFmtId="0" xfId="0" applyAlignment="1" applyBorder="1" applyFont="1">
      <alignment horizontal="left"/>
    </xf>
    <xf borderId="1" fillId="17" fontId="2" numFmtId="0" xfId="0" applyBorder="1" applyFill="1" applyFont="1"/>
    <xf borderId="2" fillId="7" fontId="7" numFmtId="0" xfId="0" applyAlignment="1" applyBorder="1" applyFont="1">
      <alignment shrinkToFit="0" wrapText="1"/>
    </xf>
    <xf borderId="2" fillId="7" fontId="7" numFmtId="0" xfId="0" applyAlignment="1" applyBorder="1" applyFont="1">
      <alignment horizontal="left" vertical="center"/>
    </xf>
    <xf borderId="2" fillId="7" fontId="13" numFmtId="14" xfId="0" applyAlignment="1" applyBorder="1" applyFont="1" applyNumberFormat="1">
      <alignment horizontal="center" vertical="center"/>
    </xf>
    <xf borderId="2" fillId="18" fontId="13" numFmtId="0" xfId="0" applyAlignment="1" applyBorder="1" applyFill="1" applyFont="1">
      <alignment horizontal="left" shrinkToFit="0" vertical="center" wrapText="1"/>
    </xf>
    <xf borderId="2" fillId="18" fontId="13" numFmtId="0" xfId="0" applyAlignment="1" applyBorder="1" applyFont="1">
      <alignment horizontal="center" vertical="center"/>
    </xf>
    <xf borderId="2" fillId="18" fontId="7" numFmtId="0" xfId="0" applyAlignment="1" applyBorder="1" applyFont="1">
      <alignment horizontal="center" vertical="center"/>
    </xf>
    <xf borderId="2" fillId="18" fontId="13" numFmtId="0" xfId="0" applyAlignment="1" applyBorder="1" applyFont="1">
      <alignment horizontal="center" shrinkToFit="0" vertical="center" wrapText="1"/>
    </xf>
    <xf borderId="2" fillId="18" fontId="7" numFmtId="0" xfId="0" applyAlignment="1" applyBorder="1" applyFont="1">
      <alignment shrinkToFit="0" wrapText="1"/>
    </xf>
    <xf borderId="2" fillId="18" fontId="13" numFmtId="0" xfId="0" applyAlignment="1" applyBorder="1" applyFont="1">
      <alignment horizontal="left" vertical="center"/>
    </xf>
    <xf borderId="2" fillId="18" fontId="13" numFmtId="14" xfId="0" applyAlignment="1" applyBorder="1" applyFont="1" applyNumberFormat="1">
      <alignment horizontal="center" vertical="center"/>
    </xf>
    <xf borderId="6" fillId="18" fontId="13" numFmtId="0" xfId="0" applyAlignment="1" applyBorder="1" applyFont="1">
      <alignment horizontal="center" vertical="center"/>
    </xf>
    <xf borderId="2" fillId="18" fontId="7" numFmtId="0" xfId="0" applyBorder="1" applyFont="1"/>
    <xf borderId="6" fillId="18" fontId="13" numFmtId="0" xfId="0" applyAlignment="1" applyBorder="1" applyFont="1">
      <alignment horizontal="center" shrinkToFit="0" vertical="center" wrapText="1"/>
    </xf>
    <xf borderId="2" fillId="18" fontId="2" numFmtId="0" xfId="0" applyBorder="1" applyFont="1"/>
    <xf borderId="2" fillId="18" fontId="32" numFmtId="0" xfId="0" applyBorder="1" applyFont="1"/>
    <xf borderId="2" fillId="7" fontId="13" numFmtId="0" xfId="0" applyAlignment="1" applyBorder="1" applyFont="1">
      <alignment shrinkToFit="0" vertical="center" wrapText="1"/>
    </xf>
    <xf borderId="2" fillId="0" fontId="7" numFmtId="164" xfId="0" applyAlignment="1" applyBorder="1" applyFont="1" applyNumberFormat="1">
      <alignment horizontal="center" vertical="center"/>
    </xf>
    <xf borderId="6" fillId="13" fontId="13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vertical="center"/>
    </xf>
    <xf borderId="2" fillId="0" fontId="33" numFmtId="164" xfId="0" applyAlignment="1" applyBorder="1" applyFont="1" applyNumberFormat="1">
      <alignment horizontal="center" vertical="center"/>
    </xf>
    <xf borderId="2" fillId="0" fontId="33" numFmtId="1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2" fillId="12" fontId="33" numFmtId="0" xfId="0" applyAlignment="1" applyBorder="1" applyFont="1">
      <alignment horizontal="center" vertical="center"/>
    </xf>
    <xf borderId="2" fillId="8" fontId="33" numFmtId="164" xfId="0" applyAlignment="1" applyBorder="1" applyFont="1" applyNumberFormat="1">
      <alignment horizontal="center" vertical="center"/>
    </xf>
    <xf borderId="2" fillId="8" fontId="33" numFmtId="0" xfId="0" applyAlignment="1" applyBorder="1" applyFont="1">
      <alignment horizontal="center" vertical="center"/>
    </xf>
    <xf borderId="2" fillId="12" fontId="33" numFmtId="14" xfId="0" applyAlignment="1" applyBorder="1" applyFont="1" applyNumberFormat="1">
      <alignment horizontal="center" vertical="center"/>
    </xf>
    <xf borderId="6" fillId="12" fontId="4" numFmtId="0" xfId="0" applyAlignment="1" applyBorder="1" applyFont="1">
      <alignment horizontal="center" vertical="center"/>
    </xf>
    <xf borderId="4" fillId="0" fontId="33" numFmtId="0" xfId="0" applyAlignment="1" applyBorder="1" applyFont="1">
      <alignment horizontal="center" vertical="center"/>
    </xf>
    <xf borderId="2" fillId="0" fontId="33" numFmtId="0" xfId="0" applyAlignment="1" applyBorder="1" applyFont="1">
      <alignment vertical="center"/>
    </xf>
    <xf borderId="3" fillId="0" fontId="33" numFmtId="0" xfId="0" applyAlignment="1" applyBorder="1" applyFont="1">
      <alignment vertical="center"/>
    </xf>
    <xf borderId="6" fillId="12" fontId="13" numFmtId="0" xfId="0" applyAlignment="1" applyBorder="1" applyFont="1">
      <alignment horizontal="center" shrinkToFit="0" vertical="center" wrapText="1"/>
    </xf>
    <xf borderId="1" fillId="19" fontId="28" numFmtId="0" xfId="0" applyBorder="1" applyFill="1" applyFont="1"/>
    <xf borderId="1" fillId="19" fontId="29" numFmtId="0" xfId="0" applyBorder="1" applyFont="1"/>
    <xf borderId="2" fillId="0" fontId="7" numFmtId="0" xfId="0" applyAlignment="1" applyBorder="1" applyFont="1">
      <alignment horizontal="left" vertical="center"/>
    </xf>
    <xf borderId="2" fillId="0" fontId="13" numFmtId="14" xfId="0" applyAlignment="1" applyBorder="1" applyFont="1" applyNumberFormat="1">
      <alignment horizontal="center" vertical="center"/>
    </xf>
    <xf borderId="2" fillId="13" fontId="13" numFmtId="0" xfId="0" applyAlignment="1" applyBorder="1" applyFont="1">
      <alignment horizontal="left" shrinkToFit="0" vertical="center" wrapText="1"/>
    </xf>
    <xf borderId="2" fillId="13" fontId="7" numFmtId="0" xfId="0" applyAlignment="1" applyBorder="1" applyFont="1">
      <alignment horizontal="left" vertical="center"/>
    </xf>
    <xf borderId="6" fillId="13" fontId="7" numFmtId="0" xfId="0" applyAlignment="1" applyBorder="1" applyFont="1">
      <alignment horizontal="center" vertical="center"/>
    </xf>
    <xf borderId="2" fillId="13" fontId="7" numFmtId="0" xfId="0" applyAlignment="1" applyBorder="1" applyFont="1">
      <alignment vertical="center"/>
    </xf>
    <xf borderId="2" fillId="12" fontId="13" numFmtId="0" xfId="0" applyAlignment="1" applyBorder="1" applyFont="1">
      <alignment horizontal="left" shrinkToFit="0" vertical="center" wrapText="1"/>
    </xf>
    <xf borderId="2" fillId="12" fontId="7" numFmtId="0" xfId="0" applyAlignment="1" applyBorder="1" applyFont="1">
      <alignment shrinkToFit="0" vertical="center" wrapText="1"/>
    </xf>
    <xf borderId="2" fillId="12" fontId="13" numFmtId="0" xfId="0" applyAlignment="1" applyBorder="1" applyFont="1">
      <alignment horizontal="left" vertical="center"/>
    </xf>
    <xf borderId="6" fillId="12" fontId="13" numFmtId="0" xfId="0" applyAlignment="1" applyBorder="1" applyFont="1">
      <alignment horizontal="center" vertical="center"/>
    </xf>
    <xf borderId="2" fillId="12" fontId="13" numFmtId="0" xfId="0" applyAlignment="1" applyBorder="1" applyFont="1">
      <alignment shrinkToFit="0" vertical="center" wrapText="1"/>
    </xf>
    <xf borderId="2" fillId="10" fontId="13" numFmtId="0" xfId="0" applyAlignment="1" applyBorder="1" applyFont="1">
      <alignment horizontal="left" shrinkToFit="0" vertical="center" wrapText="1"/>
    </xf>
    <xf borderId="2" fillId="10" fontId="7" numFmtId="0" xfId="0" applyAlignment="1" applyBorder="1" applyFont="1">
      <alignment shrinkToFit="0" wrapText="1"/>
    </xf>
    <xf borderId="2" fillId="4" fontId="34" numFmtId="0" xfId="0" applyAlignment="1" applyBorder="1" applyFont="1">
      <alignment horizontal="center" vertical="center"/>
    </xf>
    <xf borderId="6" fillId="10" fontId="13" numFmtId="0" xfId="0" applyAlignment="1" applyBorder="1" applyFont="1">
      <alignment horizontal="center" vertical="center"/>
    </xf>
    <xf borderId="2" fillId="12" fontId="13" numFmtId="14" xfId="0" applyAlignment="1" applyBorder="1" applyFont="1" applyNumberFormat="1">
      <alignment horizontal="center" vertical="center"/>
    </xf>
    <xf borderId="6" fillId="15" fontId="13" numFmtId="0" xfId="0" applyAlignment="1" applyBorder="1" applyFont="1">
      <alignment horizontal="center" vertical="center"/>
    </xf>
    <xf borderId="6" fillId="15" fontId="13" numFmtId="0" xfId="0" applyAlignment="1" applyBorder="1" applyFont="1">
      <alignment horizontal="center" shrinkToFit="0" vertical="center" wrapText="1"/>
    </xf>
    <xf borderId="2" fillId="12" fontId="7" numFmtId="0" xfId="0" applyAlignment="1" applyBorder="1" applyFont="1">
      <alignment horizontal="left" shrinkToFit="0" vertical="center" wrapText="1"/>
    </xf>
    <xf borderId="2" fillId="0" fontId="4" numFmtId="164" xfId="0" applyAlignment="1" applyBorder="1" applyFont="1" applyNumberFormat="1">
      <alignment horizontal="center" vertical="center"/>
    </xf>
    <xf borderId="2" fillId="0" fontId="4" numFmtId="14" xfId="0" applyAlignment="1" applyBorder="1" applyFont="1" applyNumberFormat="1">
      <alignment horizontal="center" vertical="center"/>
    </xf>
    <xf borderId="3" fillId="0" fontId="7" numFmtId="0" xfId="0" applyBorder="1" applyFont="1"/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33" numFmtId="0" xfId="0" applyAlignment="1" applyBorder="1" applyFont="1">
      <alignment horizontal="center" vertical="center"/>
    </xf>
    <xf borderId="2" fillId="12" fontId="13" numFmtId="1" xfId="0" applyAlignment="1" applyBorder="1" applyFont="1" applyNumberFormat="1">
      <alignment horizontal="center" vertical="center"/>
    </xf>
    <xf borderId="6" fillId="7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2" fillId="11" fontId="35" numFmtId="164" xfId="0" applyAlignment="1" applyBorder="1" applyFont="1" applyNumberFormat="1">
      <alignment horizontal="center" vertical="center"/>
    </xf>
    <xf borderId="2" fillId="11" fontId="35" numFmtId="0" xfId="0" applyAlignment="1" applyBorder="1" applyFont="1">
      <alignment horizontal="center" vertical="center"/>
    </xf>
    <xf borderId="2" fillId="7" fontId="7" numFmtId="0" xfId="0" applyAlignment="1" applyBorder="1" applyFont="1">
      <alignment horizontal="left" shrinkToFit="0" vertical="center" wrapText="1"/>
    </xf>
    <xf borderId="5" fillId="12" fontId="7" numFmtId="0" xfId="0" applyAlignment="1" applyBorder="1" applyFont="1">
      <alignment shrinkToFit="0" vertical="center" wrapText="1"/>
    </xf>
    <xf borderId="2" fillId="13" fontId="7" numFmtId="0" xfId="0" applyAlignment="1" applyBorder="1" applyFont="1">
      <alignment horizontal="left" shrinkToFit="0" vertical="center" wrapText="1"/>
    </xf>
    <xf borderId="2" fillId="13" fontId="13" numFmtId="0" xfId="0" applyAlignment="1" applyBorder="1" applyFont="1">
      <alignment horizontal="left" vertical="center"/>
    </xf>
    <xf borderId="2" fillId="13" fontId="13" numFmtId="0" xfId="0" applyAlignment="1" applyBorder="1" applyFont="1">
      <alignment shrinkToFit="0" vertical="center" wrapText="1"/>
    </xf>
    <xf borderId="2" fillId="10" fontId="7" numFmtId="0" xfId="0" applyAlignment="1" applyBorder="1" applyFont="1">
      <alignment horizontal="left" vertical="center"/>
    </xf>
    <xf borderId="2" fillId="10" fontId="13" numFmtId="14" xfId="0" applyAlignment="1" applyBorder="1" applyFont="1" applyNumberFormat="1">
      <alignment horizontal="center" vertical="center"/>
    </xf>
    <xf borderId="2" fillId="10" fontId="7" numFmtId="0" xfId="0" applyBorder="1" applyFont="1"/>
    <xf borderId="11" fillId="7" fontId="7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horizontal="center" vertical="center"/>
    </xf>
    <xf borderId="2" fillId="0" fontId="4" numFmtId="0" xfId="0" applyBorder="1" applyFont="1"/>
    <xf borderId="2" fillId="17" fontId="4" numFmtId="0" xfId="0" applyBorder="1" applyFont="1"/>
    <xf borderId="2" fillId="17" fontId="4" numFmtId="0" xfId="0" applyAlignment="1" applyBorder="1" applyFont="1">
      <alignment horizontal="center" vertical="center"/>
    </xf>
    <xf borderId="2" fillId="13" fontId="36" numFmtId="0" xfId="0" applyAlignment="1" applyBorder="1" applyFont="1">
      <alignment shrinkToFit="0" vertical="center" wrapText="1"/>
    </xf>
    <xf borderId="2" fillId="10" fontId="37" numFmtId="0" xfId="0" applyAlignment="1" applyBorder="1" applyFont="1">
      <alignment horizontal="left" shrinkToFit="0" vertical="center" wrapText="1"/>
    </xf>
    <xf borderId="2" fillId="8" fontId="16" numFmtId="49" xfId="0" applyAlignment="1" applyBorder="1" applyFont="1" applyNumberFormat="1">
      <alignment horizontal="center" vertical="center"/>
    </xf>
    <xf borderId="2" fillId="15" fontId="13" numFmtId="0" xfId="0" applyAlignment="1" applyBorder="1" applyFont="1">
      <alignment vertical="center"/>
    </xf>
    <xf borderId="2" fillId="15" fontId="13" numFmtId="14" xfId="0" applyAlignment="1" applyBorder="1" applyFont="1" applyNumberFormat="1">
      <alignment horizontal="center" vertical="center"/>
    </xf>
    <xf borderId="5" fillId="10" fontId="13" numFmtId="0" xfId="0" applyAlignment="1" applyBorder="1" applyFont="1">
      <alignment shrinkToFit="0" vertical="center" wrapText="1"/>
    </xf>
    <xf borderId="6" fillId="10" fontId="13" numFmtId="0" xfId="0" applyAlignment="1" applyBorder="1" applyFont="1">
      <alignment horizontal="left" shrinkToFit="0" vertical="center" wrapText="1"/>
    </xf>
    <xf borderId="2" fillId="10" fontId="13" numFmtId="0" xfId="0" applyAlignment="1" applyBorder="1" applyFont="1">
      <alignment vertical="center"/>
    </xf>
    <xf borderId="2" fillId="0" fontId="31" numFmtId="0" xfId="0" applyBorder="1" applyFont="1"/>
    <xf borderId="1" fillId="10" fontId="13" numFmtId="0" xfId="0" applyAlignment="1" applyBorder="1" applyFont="1">
      <alignment horizontal="center" vertical="center"/>
    </xf>
    <xf borderId="2" fillId="15" fontId="13" numFmtId="0" xfId="0" applyAlignment="1" applyBorder="1" applyFont="1">
      <alignment horizontal="left" shrinkToFit="0" vertical="center" wrapText="1"/>
    </xf>
    <xf borderId="2" fillId="8" fontId="7" numFmtId="49" xfId="0" applyAlignment="1" applyBorder="1" applyFont="1" applyNumberFormat="1">
      <alignment horizontal="center" vertical="center"/>
    </xf>
    <xf borderId="2" fillId="8" fontId="7" numFmtId="164" xfId="0" applyAlignment="1" applyBorder="1" applyFont="1" applyNumberFormat="1">
      <alignment horizontal="center" vertical="center"/>
    </xf>
    <xf borderId="2" fillId="9" fontId="7" numFmtId="0" xfId="0" applyAlignment="1" applyBorder="1" applyFont="1">
      <alignment horizontal="left" shrinkToFit="0" vertical="center" wrapText="1"/>
    </xf>
    <xf borderId="1" fillId="13" fontId="13" numFmtId="0" xfId="0" applyAlignment="1" applyBorder="1" applyFont="1">
      <alignment horizontal="center" vertical="center"/>
    </xf>
    <xf borderId="2" fillId="13" fontId="13" numFmtId="14" xfId="0" applyAlignment="1" applyBorder="1" applyFont="1" applyNumberFormat="1">
      <alignment horizontal="center" vertical="center"/>
    </xf>
    <xf borderId="2" fillId="0" fontId="7" numFmtId="14" xfId="0" applyAlignment="1" applyBorder="1" applyFont="1" applyNumberFormat="1">
      <alignment horizontal="left" vertical="center"/>
    </xf>
    <xf borderId="3" fillId="0" fontId="13" numFmtId="0" xfId="0" applyAlignment="1" applyBorder="1" applyFont="1">
      <alignment horizontal="left" shrinkToFit="0" vertical="center" wrapText="1"/>
    </xf>
    <xf borderId="2" fillId="0" fontId="13" numFmtId="14" xfId="0" applyAlignment="1" applyBorder="1" applyFont="1" applyNumberFormat="1">
      <alignment horizontal="left" vertical="center"/>
    </xf>
    <xf borderId="2" fillId="0" fontId="13" numFmtId="0" xfId="0" applyBorder="1" applyFont="1"/>
    <xf borderId="6" fillId="13" fontId="13" numFmtId="0" xfId="0" applyAlignment="1" applyBorder="1" applyFont="1">
      <alignment horizontal="left" shrinkToFit="0" vertical="center" wrapText="1"/>
    </xf>
    <xf borderId="6" fillId="12" fontId="13" numFmtId="0" xfId="0" applyAlignment="1" applyBorder="1" applyFont="1">
      <alignment horizontal="left" shrinkToFit="0" vertical="center" wrapText="1"/>
    </xf>
    <xf borderId="11" fillId="12" fontId="7" numFmtId="0" xfId="0" applyAlignment="1" applyBorder="1" applyFont="1">
      <alignment shrinkToFit="0" vertical="center" wrapText="1"/>
    </xf>
    <xf borderId="11" fillId="9" fontId="7" numFmtId="0" xfId="0" applyAlignment="1" applyBorder="1" applyFont="1">
      <alignment shrinkToFit="0" vertical="center" wrapText="1"/>
    </xf>
    <xf borderId="6" fillId="12" fontId="7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10" fillId="7" fontId="7" numFmtId="0" xfId="0" applyAlignment="1" applyBorder="1" applyFont="1">
      <alignment horizontal="center" vertical="center"/>
    </xf>
    <xf borderId="2" fillId="12" fontId="13" numFmtId="0" xfId="0" applyAlignment="1" applyBorder="1" applyFont="1">
      <alignment vertical="center"/>
    </xf>
    <xf borderId="13" fillId="9" fontId="7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vertical="center"/>
    </xf>
    <xf borderId="11" fillId="13" fontId="7" numFmtId="0" xfId="0" applyAlignment="1" applyBorder="1" applyFont="1">
      <alignment horizontal="center" vertical="center"/>
    </xf>
    <xf borderId="10" fillId="13" fontId="7" numFmtId="0" xfId="0" applyAlignment="1" applyBorder="1" applyFont="1">
      <alignment horizontal="center" vertical="center"/>
    </xf>
    <xf borderId="1" fillId="10" fontId="7" numFmtId="0" xfId="0" applyAlignment="1" applyBorder="1" applyFont="1">
      <alignment shrinkToFit="0" wrapText="1"/>
    </xf>
    <xf borderId="5" fillId="10" fontId="7" numFmtId="0" xfId="0" applyAlignment="1" applyBorder="1" applyFont="1">
      <alignment horizontal="center" vertical="center"/>
    </xf>
    <xf borderId="10" fillId="10" fontId="7" numFmtId="0" xfId="0" applyAlignment="1" applyBorder="1" applyFont="1">
      <alignment horizontal="center" vertical="center"/>
    </xf>
    <xf borderId="2" fillId="11" fontId="13" numFmtId="164" xfId="0" applyAlignment="1" applyBorder="1" applyFont="1" applyNumberFormat="1">
      <alignment horizontal="center" vertical="center"/>
    </xf>
    <xf borderId="2" fillId="11" fontId="13" numFmtId="0" xfId="0" applyAlignment="1" applyBorder="1" applyFont="1">
      <alignment horizontal="center" vertical="center"/>
    </xf>
    <xf borderId="3" fillId="0" fontId="37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1" fillId="9" fontId="7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left" shrinkToFit="0" vertical="center" wrapText="1"/>
    </xf>
    <xf borderId="2" fillId="12" fontId="7" numFmtId="0" xfId="0" applyAlignment="1" applyBorder="1" applyFont="1">
      <alignment shrinkToFit="0" wrapText="1"/>
    </xf>
    <xf borderId="2" fillId="12" fontId="7" numFmtId="0" xfId="0" applyAlignment="1" applyBorder="1" applyFont="1">
      <alignment horizontal="left" vertical="center"/>
    </xf>
    <xf borderId="2" fillId="12" fontId="7" numFmtId="0" xfId="0" applyBorder="1" applyFont="1"/>
    <xf borderId="1" fillId="7" fontId="7" numFmtId="0" xfId="0" applyAlignment="1" applyBorder="1" applyFont="1">
      <alignment shrinkToFit="0" vertical="center" wrapText="1"/>
    </xf>
    <xf borderId="2" fillId="0" fontId="38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5" fillId="12" fontId="7" numFmtId="0" xfId="0" applyAlignment="1" applyBorder="1" applyFont="1">
      <alignment horizontal="center" vertical="center"/>
    </xf>
    <xf borderId="11" fillId="9" fontId="13" numFmtId="0" xfId="0" applyAlignment="1" applyBorder="1" applyFont="1">
      <alignment horizontal="center" vertical="center"/>
    </xf>
    <xf borderId="11" fillId="7" fontId="7" numFmtId="0" xfId="0" applyAlignment="1" applyBorder="1" applyFont="1">
      <alignment shrinkToFit="0" wrapText="1"/>
    </xf>
    <xf borderId="11" fillId="12" fontId="7" numFmtId="0" xfId="0" applyAlignment="1" applyBorder="1" applyFont="1">
      <alignment shrinkToFit="0" wrapText="1"/>
    </xf>
    <xf borderId="2" fillId="7" fontId="7" numFmtId="0" xfId="0" applyAlignment="1" applyBorder="1" applyFont="1">
      <alignment horizontal="center" shrinkToFit="0" vertical="center" wrapText="1"/>
    </xf>
    <xf borderId="1" fillId="7" fontId="13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center" vertical="center"/>
    </xf>
    <xf borderId="2" fillId="9" fontId="7" numFmtId="0" xfId="0" applyAlignment="1" applyBorder="1" applyFont="1">
      <alignment horizontal="left" vertical="center"/>
    </xf>
    <xf borderId="2" fillId="9" fontId="7" numFmtId="0" xfId="0" applyBorder="1" applyFont="1"/>
    <xf borderId="2" fillId="12" fontId="38" numFmtId="0" xfId="0" applyAlignment="1" applyBorder="1" applyFont="1">
      <alignment horizontal="center" vertical="center"/>
    </xf>
    <xf borderId="10" fillId="4" fontId="13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6" fillId="4" fontId="13" numFmtId="0" xfId="0" applyAlignment="1" applyBorder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4" numFmtId="0" xfId="0" applyAlignment="1" applyFont="1">
      <alignment vertical="center"/>
    </xf>
    <xf borderId="2" fillId="13" fontId="39" numFmtId="0" xfId="0" applyAlignment="1" applyBorder="1" applyFont="1">
      <alignment horizontal="left" vertical="center"/>
    </xf>
    <xf borderId="2" fillId="13" fontId="13" numFmtId="0" xfId="0" applyAlignment="1" applyBorder="1" applyFont="1">
      <alignment vertical="center"/>
    </xf>
    <xf borderId="2" fillId="18" fontId="7" numFmtId="0" xfId="0" applyAlignment="1" applyBorder="1" applyFont="1">
      <alignment horizontal="left" vertical="center"/>
    </xf>
    <xf borderId="2" fillId="18" fontId="7" numFmtId="14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shrinkToFit="0" wrapText="1"/>
    </xf>
    <xf borderId="2" fillId="10" fontId="2" numFmtId="0" xfId="0" applyAlignment="1" applyBorder="1" applyFont="1">
      <alignment shrinkToFit="0" vertical="center" wrapText="1"/>
    </xf>
    <xf borderId="1" fillId="9" fontId="7" numFmtId="0" xfId="0" applyAlignment="1" applyBorder="1" applyFont="1">
      <alignment shrinkToFit="0" vertical="center" wrapText="1"/>
    </xf>
    <xf borderId="2" fillId="9" fontId="7" numFmtId="14" xfId="0" applyAlignment="1" applyBorder="1" applyFont="1" applyNumberFormat="1">
      <alignment horizontal="center" shrinkToFit="0" vertical="center" wrapText="1"/>
    </xf>
    <xf borderId="2" fillId="9" fontId="13" numFmtId="0" xfId="0" applyAlignment="1" applyBorder="1" applyFont="1">
      <alignment vertical="center"/>
    </xf>
    <xf borderId="3" fillId="0" fontId="7" numFmtId="0" xfId="0" applyAlignment="1" applyBorder="1" applyFont="1">
      <alignment horizontal="left" shrinkToFit="0" vertical="center" wrapText="1"/>
    </xf>
    <xf borderId="14" fillId="0" fontId="13" numFmtId="0" xfId="0" applyAlignment="1" applyBorder="1" applyFont="1">
      <alignment horizontal="center" vertical="center"/>
    </xf>
    <xf borderId="5" fillId="10" fontId="7" numFmtId="0" xfId="0" applyAlignment="1" applyBorder="1" applyFont="1">
      <alignment shrinkToFit="0" vertical="center" wrapText="1"/>
    </xf>
    <xf borderId="6" fillId="13" fontId="7" numFmtId="0" xfId="0" applyAlignment="1" applyBorder="1" applyFont="1">
      <alignment horizontal="left" shrinkToFit="0" vertical="center" wrapText="1"/>
    </xf>
    <xf borderId="11" fillId="7" fontId="2" numFmtId="0" xfId="0" applyAlignment="1" applyBorder="1" applyFont="1">
      <alignment shrinkToFit="0" wrapText="1"/>
    </xf>
    <xf borderId="2" fillId="9" fontId="31" numFmtId="0" xfId="0" applyBorder="1" applyFont="1"/>
    <xf borderId="2" fillId="12" fontId="7" numFmtId="0" xfId="0" applyAlignment="1" applyBorder="1" applyFont="1">
      <alignment horizontal="center" shrinkToFit="0" vertical="center" wrapText="1"/>
    </xf>
    <xf borderId="2" fillId="12" fontId="7" numFmtId="0" xfId="0" applyAlignment="1" applyBorder="1" applyFont="1">
      <alignment vertical="center"/>
    </xf>
    <xf borderId="5" fillId="13" fontId="7" numFmtId="0" xfId="0" applyAlignment="1" applyBorder="1" applyFont="1">
      <alignment horizontal="center" vertical="center"/>
    </xf>
    <xf borderId="0" fillId="0" fontId="40" numFmtId="0" xfId="0" applyFont="1"/>
    <xf borderId="8" fillId="0" fontId="7" numFmtId="0" xfId="0" applyAlignment="1" applyBorder="1" applyFont="1">
      <alignment horizontal="center" vertical="center"/>
    </xf>
    <xf borderId="11" fillId="10" fontId="7" numFmtId="0" xfId="0" applyAlignment="1" applyBorder="1" applyFont="1">
      <alignment shrinkToFit="0" vertical="center" wrapText="1"/>
    </xf>
    <xf borderId="2" fillId="15" fontId="13" numFmtId="0" xfId="0" applyBorder="1" applyFont="1"/>
    <xf borderId="6" fillId="15" fontId="7" numFmtId="0" xfId="0" applyAlignment="1" applyBorder="1" applyFont="1">
      <alignment horizontal="left" vertical="center"/>
    </xf>
    <xf borderId="10" fillId="15" fontId="7" numFmtId="0" xfId="0" applyAlignment="1" applyBorder="1" applyFont="1">
      <alignment horizontal="center" vertical="center"/>
    </xf>
    <xf borderId="2" fillId="15" fontId="7" numFmtId="0" xfId="0" applyBorder="1" applyFont="1"/>
    <xf borderId="5" fillId="9" fontId="7" numFmtId="0" xfId="0" applyAlignment="1" applyBorder="1" applyFont="1">
      <alignment shrinkToFit="0" vertical="center" wrapText="1"/>
    </xf>
    <xf borderId="2" fillId="12" fontId="16" numFmtId="14" xfId="0" applyAlignment="1" applyBorder="1" applyFont="1" applyNumberFormat="1">
      <alignment horizontal="center" vertical="center"/>
    </xf>
    <xf borderId="5" fillId="9" fontId="13" numFmtId="0" xfId="0" applyAlignment="1" applyBorder="1" applyFont="1">
      <alignment horizontal="center" vertical="center"/>
    </xf>
    <xf borderId="10" fillId="13" fontId="13" numFmtId="0" xfId="0" applyAlignment="1" applyBorder="1" applyFont="1">
      <alignment horizontal="center" vertical="center"/>
    </xf>
    <xf borderId="1" fillId="4" fontId="2" numFmtId="0" xfId="0" applyBorder="1" applyFont="1"/>
    <xf borderId="2" fillId="13" fontId="13" numFmtId="0" xfId="0" applyBorder="1" applyFont="1"/>
    <xf borderId="1" fillId="5" fontId="2" numFmtId="0" xfId="0" applyAlignment="1" applyBorder="1" applyFont="1">
      <alignment horizontal="left" vertical="center"/>
    </xf>
    <xf borderId="1" fillId="5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" fillId="18" fontId="7" numFmtId="0" xfId="0" applyAlignment="1" applyBorder="1" applyFont="1">
      <alignment horizontal="center" shrinkToFit="0" vertical="center" wrapText="1"/>
    </xf>
    <xf borderId="2" fillId="18" fontId="7" numFmtId="0" xfId="0" applyAlignment="1" applyBorder="1" applyFont="1">
      <alignment shrinkToFit="0" vertical="center" wrapText="1"/>
    </xf>
    <xf borderId="6" fillId="18" fontId="7" numFmtId="0" xfId="0" applyAlignment="1" applyBorder="1" applyFont="1">
      <alignment horizontal="center" vertical="center"/>
    </xf>
    <xf borderId="2" fillId="15" fontId="7" numFmtId="0" xfId="0" applyAlignment="1" applyBorder="1" applyFont="1">
      <alignment horizontal="left" vertical="center"/>
    </xf>
    <xf borderId="2" fillId="7" fontId="41" numFmtId="0" xfId="0" applyAlignment="1" applyBorder="1" applyFont="1">
      <alignment horizontal="center" vertical="center"/>
    </xf>
    <xf borderId="2" fillId="8" fontId="13" numFmtId="164" xfId="0" applyAlignment="1" applyBorder="1" applyFont="1" applyNumberFormat="1">
      <alignment horizontal="center" shrinkToFit="0" vertical="center" wrapText="1"/>
    </xf>
    <xf borderId="2" fillId="9" fontId="41" numFmtId="0" xfId="0" applyAlignment="1" applyBorder="1" applyFont="1">
      <alignment horizontal="center" vertical="center"/>
    </xf>
    <xf borderId="2" fillId="0" fontId="42" numFmtId="0" xfId="0" applyAlignment="1" applyBorder="1" applyFont="1">
      <alignment vertical="center"/>
    </xf>
    <xf borderId="5" fillId="15" fontId="13" numFmtId="0" xfId="0" applyAlignment="1" applyBorder="1" applyFont="1">
      <alignment horizontal="left" shrinkToFit="0" vertical="center" wrapText="1"/>
    </xf>
    <xf borderId="5" fillId="15" fontId="13" numFmtId="0" xfId="0" applyAlignment="1" applyBorder="1" applyFont="1">
      <alignment horizontal="center" vertical="center"/>
    </xf>
    <xf borderId="5" fillId="15" fontId="7" numFmtId="0" xfId="0" applyAlignment="1" applyBorder="1" applyFont="1">
      <alignment horizontal="center" vertical="center"/>
    </xf>
    <xf borderId="5" fillId="8" fontId="13" numFmtId="164" xfId="0" applyAlignment="1" applyBorder="1" applyFont="1" applyNumberFormat="1">
      <alignment horizontal="center" vertical="center"/>
    </xf>
    <xf borderId="5" fillId="8" fontId="13" numFmtId="0" xfId="0" applyAlignment="1" applyBorder="1" applyFont="1">
      <alignment horizontal="center" vertical="center"/>
    </xf>
    <xf borderId="5" fillId="8" fontId="16" numFmtId="164" xfId="0" applyAlignment="1" applyBorder="1" applyFont="1" applyNumberFormat="1">
      <alignment horizontal="center" vertical="center"/>
    </xf>
    <xf borderId="5" fillId="8" fontId="16" numFmtId="0" xfId="0" applyAlignment="1" applyBorder="1" applyFont="1">
      <alignment horizontal="center" vertical="center"/>
    </xf>
    <xf borderId="5" fillId="15" fontId="7" numFmtId="14" xfId="0" applyAlignment="1" applyBorder="1" applyFont="1" applyNumberFormat="1">
      <alignment horizontal="center" vertical="center"/>
    </xf>
    <xf borderId="7" fillId="15" fontId="13" numFmtId="0" xfId="0" applyAlignment="1" applyBorder="1" applyFont="1">
      <alignment horizontal="center" vertical="center"/>
    </xf>
    <xf borderId="15" fillId="0" fontId="13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16" fillId="0" fontId="13" numFmtId="0" xfId="0" applyAlignment="1" applyBorder="1" applyFont="1">
      <alignment horizontal="center" shrinkToFit="0" vertical="center" wrapText="1"/>
    </xf>
    <xf borderId="5" fillId="15" fontId="13" numFmtId="0" xfId="0" applyAlignment="1" applyBorder="1" applyFont="1">
      <alignment horizontal="center" shrinkToFit="0" vertical="center" wrapText="1"/>
    </xf>
    <xf borderId="7" fillId="15" fontId="1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18" fontId="2" numFmtId="0" xfId="0" applyAlignment="1" applyBorder="1" applyFont="1">
      <alignment shrinkToFit="0" vertical="center" wrapText="1"/>
    </xf>
    <xf borderId="2" fillId="18" fontId="7" numFmtId="0" xfId="0" applyAlignment="1" applyBorder="1" applyFont="1">
      <alignment vertical="center"/>
    </xf>
    <xf borderId="2" fillId="9" fontId="2" numFmtId="0" xfId="0" applyAlignment="1" applyBorder="1" applyFont="1">
      <alignment shrinkToFit="0" vertical="center" wrapText="1"/>
    </xf>
    <xf borderId="2" fillId="0" fontId="39" numFmtId="164" xfId="0" applyAlignment="1" applyBorder="1" applyFont="1" applyNumberFormat="1">
      <alignment horizontal="center" vertical="center"/>
    </xf>
    <xf borderId="8" fillId="0" fontId="16" numFmtId="164" xfId="0" applyAlignment="1" applyBorder="1" applyFont="1" applyNumberFormat="1">
      <alignment horizontal="center" vertical="center"/>
    </xf>
    <xf borderId="8" fillId="0" fontId="16" numFmtId="0" xfId="0" applyAlignment="1" applyBorder="1" applyFont="1">
      <alignment horizontal="center" vertical="center"/>
    </xf>
    <xf borderId="2" fillId="12" fontId="2" numFmtId="0" xfId="0" applyAlignment="1" applyBorder="1" applyFont="1">
      <alignment shrinkToFit="0" vertical="center" wrapText="1"/>
    </xf>
    <xf borderId="5" fillId="4" fontId="13" numFmtId="164" xfId="0" applyAlignment="1" applyBorder="1" applyFont="1" applyNumberFormat="1">
      <alignment horizontal="center" vertical="center"/>
    </xf>
    <xf borderId="3" fillId="0" fontId="16" numFmtId="0" xfId="0" applyAlignment="1" applyBorder="1" applyFont="1">
      <alignment horizontal="center" vertical="center"/>
    </xf>
    <xf borderId="2" fillId="0" fontId="2" numFmtId="164" xfId="0" applyBorder="1" applyFont="1" applyNumberFormat="1"/>
    <xf borderId="4" fillId="0" fontId="13" numFmtId="164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left" vertical="center"/>
    </xf>
    <xf borderId="1" fillId="5" fontId="7" numFmtId="0" xfId="0" applyAlignment="1" applyBorder="1" applyFont="1">
      <alignment horizontal="left"/>
    </xf>
    <xf borderId="1" fillId="5" fontId="7" numFmtId="0" xfId="0" applyBorder="1" applyFont="1"/>
    <xf borderId="0" fillId="0" fontId="7" numFmtId="0" xfId="0" applyFont="1"/>
    <xf borderId="9" fillId="0" fontId="16" numFmtId="164" xfId="0" applyAlignment="1" applyBorder="1" applyFont="1" applyNumberFormat="1">
      <alignment horizontal="center" vertical="center"/>
    </xf>
    <xf borderId="1" fillId="10" fontId="7" numFmtId="0" xfId="0" applyAlignment="1" applyBorder="1" applyFont="1">
      <alignment shrinkToFit="0" vertical="center" wrapText="1"/>
    </xf>
    <xf borderId="2" fillId="15" fontId="7" numFmtId="0" xfId="0" applyAlignment="1" applyBorder="1" applyFont="1">
      <alignment shrinkToFit="0" vertical="center" wrapText="1"/>
    </xf>
    <xf borderId="2" fillId="13" fontId="2" numFmtId="0" xfId="0" applyAlignment="1" applyBorder="1" applyFont="1">
      <alignment shrinkToFit="0" vertical="center" wrapText="1"/>
    </xf>
    <xf borderId="2" fillId="9" fontId="3" numFmtId="0" xfId="0" applyAlignment="1" applyBorder="1" applyFont="1">
      <alignment shrinkToFit="0" vertical="center" wrapText="1"/>
    </xf>
    <xf borderId="2" fillId="15" fontId="2" numFmtId="0" xfId="0" applyAlignment="1" applyBorder="1" applyFont="1">
      <alignment shrinkToFit="0" vertical="center" wrapText="1"/>
    </xf>
    <xf borderId="2" fillId="7" fontId="2" numFmtId="0" xfId="0" applyAlignment="1" applyBorder="1" applyFont="1">
      <alignment shrinkToFit="0" vertical="center" wrapText="1"/>
    </xf>
    <xf borderId="13" fillId="9" fontId="13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1" fillId="20" fontId="13" numFmtId="0" xfId="0" applyAlignment="1" applyBorder="1" applyFill="1" applyFont="1">
      <alignment horizontal="center" vertical="center"/>
    </xf>
    <xf borderId="2" fillId="20" fontId="1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21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22" fontId="2" numFmtId="0" xfId="0" applyAlignment="1" applyBorder="1" applyFill="1" applyFont="1">
      <alignment horizontal="center" vertical="center"/>
    </xf>
    <xf borderId="1" fillId="23" fontId="2" numFmtId="0" xfId="0" applyAlignment="1" applyBorder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vertical="center"/>
    </xf>
    <xf borderId="0" fillId="0" fontId="43" numFmtId="0" xfId="0" applyAlignment="1" applyFont="1">
      <alignment vertical="center"/>
    </xf>
    <xf borderId="2" fillId="15" fontId="3" numFmtId="0" xfId="0" applyAlignment="1" applyBorder="1" applyFont="1">
      <alignment horizontal="center" vertical="center"/>
    </xf>
    <xf borderId="2" fillId="23" fontId="3" numFmtId="0" xfId="0" applyAlignment="1" applyBorder="1" applyFont="1">
      <alignment horizontal="center" shrinkToFit="0" vertical="center" wrapText="1"/>
    </xf>
    <xf borderId="2" fillId="15" fontId="3" numFmtId="165" xfId="0" applyAlignment="1" applyBorder="1" applyFont="1" applyNumberFormat="1">
      <alignment horizontal="center" vertical="center"/>
    </xf>
    <xf borderId="1" fillId="23" fontId="43" numFmtId="0" xfId="0" applyAlignment="1" applyBorder="1" applyFont="1">
      <alignment vertical="center"/>
    </xf>
    <xf borderId="2" fillId="15" fontId="3" numFmtId="0" xfId="0" applyAlignment="1" applyBorder="1" applyFont="1">
      <alignment horizontal="center" shrinkToFit="0" vertical="center" wrapText="1"/>
    </xf>
    <xf borderId="2" fillId="0" fontId="43" numFmtId="0" xfId="0" applyAlignment="1" applyBorder="1" applyFont="1">
      <alignment horizontal="center" vertical="center"/>
    </xf>
    <xf borderId="2" fillId="0" fontId="43" numFmtId="0" xfId="0" applyAlignment="1" applyBorder="1" applyFont="1">
      <alignment vertical="center"/>
    </xf>
    <xf borderId="2" fillId="0" fontId="40" numFmtId="0" xfId="0" applyBorder="1" applyFont="1"/>
    <xf borderId="2" fillId="0" fontId="39" numFmtId="0" xfId="0" applyAlignment="1" applyBorder="1" applyFont="1">
      <alignment horizontal="center" vertical="center"/>
    </xf>
    <xf borderId="2" fillId="0" fontId="3" numFmtId="165" xfId="0" applyAlignment="1" applyBorder="1" applyFont="1" applyNumberFormat="1">
      <alignment horizontal="center" vertical="center"/>
    </xf>
    <xf borderId="2" fillId="22" fontId="3" numFmtId="0" xfId="0" applyAlignment="1" applyBorder="1" applyFont="1">
      <alignment horizontal="center" vertical="center"/>
    </xf>
    <xf borderId="1" fillId="22" fontId="43" numFmtId="0" xfId="0" applyAlignment="1" applyBorder="1" applyFont="1">
      <alignment vertical="center"/>
    </xf>
    <xf borderId="2" fillId="15" fontId="39" numFmtId="0" xfId="0" applyAlignment="1" applyBorder="1" applyFont="1">
      <alignment horizontal="center" vertical="center"/>
    </xf>
    <xf borderId="2" fillId="23" fontId="39" numFmtId="0" xfId="0" applyAlignment="1" applyBorder="1" applyFont="1">
      <alignment horizontal="center" vertical="center"/>
    </xf>
    <xf borderId="5" fillId="15" fontId="3" numFmtId="0" xfId="0" applyAlignment="1" applyBorder="1" applyFont="1">
      <alignment horizontal="center" vertical="center"/>
    </xf>
    <xf borderId="0" fillId="0" fontId="4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4" numFmtId="0" xfId="0" applyAlignment="1" applyFont="1">
      <alignment horizontal="center" vertical="center"/>
    </xf>
    <xf borderId="0" fillId="0" fontId="45" numFmtId="0" xfId="0" applyFont="1"/>
    <xf borderId="2" fillId="0" fontId="46" numFmtId="0" xfId="0" applyAlignment="1" applyBorder="1" applyFont="1">
      <alignment horizontal="center" shrinkToFit="0" vertical="center" wrapText="1"/>
    </xf>
    <xf borderId="18" fillId="0" fontId="47" numFmtId="0" xfId="0" applyAlignment="1" applyBorder="1" applyFont="1">
      <alignment horizontal="center" vertical="center"/>
    </xf>
    <xf borderId="5" fillId="23" fontId="48" numFmtId="0" xfId="0" applyAlignment="1" applyBorder="1" applyFont="1">
      <alignment shrinkToFit="0" vertical="center" wrapText="1"/>
    </xf>
    <xf borderId="8" fillId="0" fontId="48" numFmtId="0" xfId="0" applyAlignment="1" applyBorder="1" applyFont="1">
      <alignment shrinkToFit="0" vertical="center" wrapText="1"/>
    </xf>
    <xf borderId="8" fillId="0" fontId="48" numFmtId="0" xfId="0" applyAlignment="1" applyBorder="1" applyFont="1">
      <alignment horizontal="center" shrinkToFit="0" vertical="center" wrapText="1"/>
    </xf>
    <xf borderId="8" fillId="0" fontId="48" numFmtId="14" xfId="0" applyAlignment="1" applyBorder="1" applyFont="1" applyNumberFormat="1">
      <alignment shrinkToFit="0" vertical="center" wrapText="1"/>
    </xf>
    <xf borderId="8" fillId="0" fontId="49" numFmtId="0" xfId="0" applyAlignment="1" applyBorder="1" applyFont="1">
      <alignment horizontal="center" shrinkToFit="0" vertical="center" wrapText="1"/>
    </xf>
    <xf borderId="13" fillId="23" fontId="28" numFmtId="0" xfId="0" applyBorder="1" applyFont="1"/>
    <xf borderId="12" fillId="0" fontId="28" numFmtId="0" xfId="0" applyBorder="1" applyFont="1"/>
    <xf borderId="12" fillId="0" fontId="48" numFmtId="0" xfId="0" applyAlignment="1" applyBorder="1" applyFont="1">
      <alignment horizontal="center" shrinkToFit="0" vertical="center" wrapText="1"/>
    </xf>
    <xf borderId="12" fillId="0" fontId="48" numFmtId="0" xfId="0" applyAlignment="1" applyBorder="1" applyFont="1">
      <alignment shrinkToFit="0" vertical="center" wrapText="1"/>
    </xf>
    <xf borderId="12" fillId="0" fontId="48" numFmtId="14" xfId="0" applyAlignment="1" applyBorder="1" applyFont="1" applyNumberFormat="1">
      <alignment shrinkToFit="0" vertical="center" wrapText="1"/>
    </xf>
    <xf borderId="12" fillId="0" fontId="50" numFmtId="0" xfId="0" applyAlignment="1" applyBorder="1" applyFont="1">
      <alignment horizontal="center" shrinkToFit="0" vertical="center" wrapText="1"/>
    </xf>
    <xf borderId="11" fillId="23" fontId="28" numFmtId="0" xfId="0" applyBorder="1" applyFont="1"/>
    <xf borderId="9" fillId="0" fontId="28" numFmtId="0" xfId="0" applyBorder="1" applyFont="1"/>
    <xf borderId="9" fillId="0" fontId="48" numFmtId="0" xfId="0" applyAlignment="1" applyBorder="1" applyFont="1">
      <alignment horizontal="center" shrinkToFit="0" vertical="center" wrapText="1"/>
    </xf>
    <xf borderId="9" fillId="0" fontId="48" numFmtId="0" xfId="0" applyAlignment="1" applyBorder="1" applyFont="1">
      <alignment shrinkToFit="0" vertical="center" wrapText="1"/>
    </xf>
    <xf borderId="9" fillId="0" fontId="48" numFmtId="14" xfId="0" applyAlignment="1" applyBorder="1" applyFont="1" applyNumberFormat="1">
      <alignment shrinkToFit="0" vertical="center" wrapText="1"/>
    </xf>
    <xf borderId="9" fillId="0" fontId="51" numFmtId="0" xfId="0" applyAlignment="1" applyBorder="1" applyFont="1">
      <alignment horizontal="center" shrinkToFit="0" vertical="center" wrapText="1"/>
    </xf>
    <xf borderId="8" fillId="0" fontId="52" numFmtId="0" xfId="0" applyAlignment="1" applyBorder="1" applyFont="1">
      <alignment shrinkToFit="0" vertical="center" wrapText="1"/>
    </xf>
    <xf borderId="12" fillId="0" fontId="53" numFmtId="0" xfId="0" applyAlignment="1" applyBorder="1" applyFont="1">
      <alignment shrinkToFit="0" vertical="center" wrapText="1"/>
    </xf>
    <xf borderId="9" fillId="0" fontId="54" numFmtId="0" xfId="0" applyAlignment="1" applyBorder="1" applyFont="1">
      <alignment shrinkToFit="0" vertical="center" wrapText="1"/>
    </xf>
    <xf borderId="8" fillId="0" fontId="55" numFmtId="0" xfId="0" applyAlignment="1" applyBorder="1" applyFont="1">
      <alignment shrinkToFit="0" vertical="center" wrapText="1"/>
    </xf>
    <xf borderId="12" fillId="0" fontId="56" numFmtId="0" xfId="0" applyAlignment="1" applyBorder="1" applyFont="1">
      <alignment shrinkToFit="0" vertical="center" wrapText="1"/>
    </xf>
    <xf borderId="9" fillId="0" fontId="57" numFmtId="0" xfId="0" applyAlignment="1" applyBorder="1" applyFont="1">
      <alignment shrinkToFit="0" vertical="center" wrapText="1"/>
    </xf>
    <xf borderId="8" fillId="0" fontId="58" numFmtId="0" xfId="0" applyAlignment="1" applyBorder="1" applyFont="1">
      <alignment shrinkToFit="0" vertical="center" wrapText="1"/>
    </xf>
    <xf borderId="9" fillId="0" fontId="58" numFmtId="0" xfId="0" applyAlignment="1" applyBorder="1" applyFont="1">
      <alignment shrinkToFit="0" vertical="center" wrapText="1"/>
    </xf>
    <xf borderId="13" fillId="23" fontId="48" numFmtId="0" xfId="0" applyAlignment="1" applyBorder="1" applyFont="1">
      <alignment shrinkToFit="0" vertical="center" wrapText="1"/>
    </xf>
    <xf borderId="12" fillId="0" fontId="58" numFmtId="0" xfId="0" applyAlignment="1" applyBorder="1" applyFont="1">
      <alignment shrinkToFit="0" vertical="center" wrapText="1"/>
    </xf>
    <xf borderId="19" fillId="24" fontId="47" numFmtId="0" xfId="0" applyAlignment="1" applyBorder="1" applyFill="1" applyFont="1">
      <alignment horizontal="center" vertical="center"/>
    </xf>
    <xf borderId="19" fillId="5" fontId="47" numFmtId="0" xfId="0" applyAlignment="1" applyBorder="1" applyFont="1">
      <alignment horizontal="center" vertical="center"/>
    </xf>
    <xf borderId="16" fillId="0" fontId="48" numFmtId="0" xfId="0" applyAlignment="1" applyBorder="1" applyFont="1">
      <alignment shrinkToFit="0" vertical="center" wrapText="1"/>
    </xf>
    <xf borderId="16" fillId="0" fontId="48" numFmtId="14" xfId="0" applyAlignment="1" applyBorder="1" applyFont="1" applyNumberFormat="1">
      <alignment shrinkToFit="0" vertical="center" wrapText="1"/>
    </xf>
    <xf borderId="20" fillId="0" fontId="48" numFmtId="14" xfId="0" applyAlignment="1" applyBorder="1" applyFont="1" applyNumberFormat="1">
      <alignment shrinkToFit="0" vertical="center" wrapText="1"/>
    </xf>
    <xf borderId="17" fillId="0" fontId="48" numFmtId="14" xfId="0" applyAlignment="1" applyBorder="1" applyFont="1" applyNumberFormat="1">
      <alignment shrinkToFit="0" vertical="center" wrapText="1"/>
    </xf>
    <xf borderId="19" fillId="17" fontId="47" numFmtId="0" xfId="0" applyAlignment="1" applyBorder="1" applyFont="1">
      <alignment horizontal="center" vertical="center"/>
    </xf>
    <xf borderId="5" fillId="17" fontId="48" numFmtId="0" xfId="0" applyAlignment="1" applyBorder="1" applyFont="1">
      <alignment horizontal="center" shrinkToFit="0" vertical="center" wrapText="1"/>
    </xf>
    <xf borderId="8" fillId="0" fontId="48" numFmtId="14" xfId="0" applyAlignment="1" applyBorder="1" applyFont="1" applyNumberFormat="1">
      <alignment horizontal="center" shrinkToFit="0" vertical="center" wrapText="1"/>
    </xf>
    <xf borderId="16" fillId="0" fontId="48" numFmtId="0" xfId="0" applyAlignment="1" applyBorder="1" applyFont="1">
      <alignment horizontal="center" shrinkToFit="0" vertical="center" wrapText="1"/>
    </xf>
    <xf borderId="21" fillId="0" fontId="59" numFmtId="0" xfId="0" applyAlignment="1" applyBorder="1" applyFont="1">
      <alignment horizontal="center" shrinkToFit="0" vertical="center" wrapText="1"/>
    </xf>
    <xf borderId="12" fillId="0" fontId="48" numFmtId="14" xfId="0" applyAlignment="1" applyBorder="1" applyFont="1" applyNumberFormat="1">
      <alignment horizontal="center" shrinkToFit="0" vertical="center" wrapText="1"/>
    </xf>
    <xf borderId="20" fillId="0" fontId="48" numFmtId="0" xfId="0" applyAlignment="1" applyBorder="1" applyFont="1">
      <alignment horizontal="center" shrinkToFit="0" vertical="center" wrapText="1"/>
    </xf>
    <xf borderId="0" fillId="0" fontId="60" numFmtId="0" xfId="0" applyAlignment="1" applyFont="1">
      <alignment horizontal="center" shrinkToFit="0" vertical="center" wrapText="1"/>
    </xf>
    <xf borderId="9" fillId="0" fontId="48" numFmtId="14" xfId="0" applyAlignment="1" applyBorder="1" applyFont="1" applyNumberFormat="1">
      <alignment horizontal="center" shrinkToFit="0" vertical="center" wrapText="1"/>
    </xf>
    <xf borderId="17" fillId="0" fontId="48" numFmtId="0" xfId="0" applyAlignment="1" applyBorder="1" applyFont="1">
      <alignment horizontal="center" shrinkToFit="0" vertical="center" wrapText="1"/>
    </xf>
    <xf borderId="22" fillId="0" fontId="61" numFmtId="0" xfId="0" applyAlignment="1" applyBorder="1" applyFont="1">
      <alignment horizontal="center" shrinkToFit="0" vertical="center" wrapText="1"/>
    </xf>
    <xf borderId="5" fillId="17" fontId="48" numFmtId="0" xfId="0" applyAlignment="1" applyBorder="1" applyFont="1">
      <alignment shrinkToFit="0" vertical="center" wrapText="1"/>
    </xf>
    <xf borderId="20" fillId="0" fontId="28" numFmtId="0" xfId="0" applyBorder="1" applyFont="1"/>
    <xf borderId="17" fillId="0" fontId="28" numFmtId="0" xfId="0" applyBorder="1" applyFont="1"/>
    <xf borderId="8" fillId="0" fontId="62" numFmtId="0" xfId="0" applyAlignment="1" applyBorder="1" applyFont="1">
      <alignment horizontal="center"/>
    </xf>
    <xf borderId="8" fillId="0" fontId="63" numFmtId="0" xfId="0" applyAlignment="1" applyBorder="1" applyFont="1">
      <alignment horizontal="center"/>
    </xf>
    <xf borderId="12" fillId="0" fontId="62" numFmtId="0" xfId="0" applyAlignment="1" applyBorder="1" applyFont="1">
      <alignment horizontal="center"/>
    </xf>
    <xf borderId="12" fillId="0" fontId="64" numFmtId="0" xfId="0" applyAlignment="1" applyBorder="1" applyFont="1">
      <alignment horizontal="center"/>
    </xf>
    <xf borderId="9" fillId="0" fontId="62" numFmtId="0" xfId="0" applyAlignment="1" applyBorder="1" applyFont="1">
      <alignment horizontal="center"/>
    </xf>
    <xf borderId="9" fillId="0" fontId="65" numFmtId="0" xfId="0" applyAlignment="1" applyBorder="1" applyFont="1">
      <alignment horizontal="center"/>
    </xf>
    <xf borderId="11" fillId="23" fontId="48" numFmtId="0" xfId="0" applyAlignment="1" applyBorder="1" applyFont="1">
      <alignment shrinkToFit="0" vertical="center" wrapText="1"/>
    </xf>
    <xf borderId="13" fillId="25" fontId="48" numFmtId="0" xfId="0" applyAlignment="1" applyBorder="1" applyFill="1" applyFont="1">
      <alignment shrinkToFit="0" vertical="center" wrapText="1"/>
    </xf>
    <xf borderId="23" fillId="23" fontId="48" numFmtId="0" xfId="0" applyAlignment="1" applyBorder="1" applyFont="1">
      <alignment shrinkToFit="0" vertical="center" wrapText="1"/>
    </xf>
    <xf borderId="15" fillId="0" fontId="48" numFmtId="0" xfId="0" applyAlignment="1" applyBorder="1" applyFont="1">
      <alignment shrinkToFit="0" vertical="center" wrapText="1"/>
    </xf>
    <xf borderId="18" fillId="0" fontId="28" numFmtId="0" xfId="0" applyBorder="1" applyFont="1"/>
    <xf borderId="24" fillId="0" fontId="28" numFmtId="0" xfId="0" applyBorder="1" applyFont="1"/>
    <xf borderId="20" fillId="0" fontId="48" numFmtId="0" xfId="0" applyAlignment="1" applyBorder="1" applyFont="1">
      <alignment shrinkToFit="0" vertical="center" wrapText="1"/>
    </xf>
    <xf borderId="5" fillId="9" fontId="48" numFmtId="0" xfId="0" applyAlignment="1" applyBorder="1" applyFont="1">
      <alignment shrinkToFit="0" vertical="center" wrapText="1"/>
    </xf>
    <xf borderId="5" fillId="26" fontId="48" numFmtId="0" xfId="0" applyAlignment="1" applyBorder="1" applyFill="1" applyFont="1">
      <alignment shrinkToFit="0" vertical="center" wrapText="1"/>
    </xf>
    <xf borderId="5" fillId="25" fontId="48" numFmtId="0" xfId="0" applyAlignment="1" applyBorder="1" applyFont="1">
      <alignment shrinkToFit="0" vertical="center" wrapText="1"/>
    </xf>
    <xf borderId="13" fillId="17" fontId="48" numFmtId="0" xfId="0" applyAlignment="1" applyBorder="1" applyFont="1">
      <alignment shrinkToFit="0" vertical="center" wrapText="1"/>
    </xf>
    <xf borderId="5" fillId="23" fontId="66" numFmtId="0" xfId="0" applyAlignment="1" applyBorder="1" applyFont="1">
      <alignment shrinkToFit="0" vertical="center" wrapText="1"/>
    </xf>
    <xf borderId="18" fillId="0" fontId="45" numFmtId="0" xfId="0" applyAlignment="1" applyBorder="1" applyFont="1">
      <alignment horizontal="center"/>
    </xf>
    <xf borderId="2" fillId="27" fontId="40" numFmtId="0" xfId="0" applyBorder="1" applyFill="1" applyFont="1"/>
    <xf borderId="25" fillId="15" fontId="40" numFmtId="0" xfId="0" applyAlignment="1" applyBorder="1" applyFont="1">
      <alignment horizontal="center"/>
    </xf>
    <xf borderId="26" fillId="0" fontId="10" numFmtId="0" xfId="0" applyBorder="1" applyFont="1"/>
    <xf borderId="27" fillId="0" fontId="10" numFmtId="0" xfId="0" applyBorder="1" applyFont="1"/>
    <xf borderId="2" fillId="15" fontId="40" numFmtId="0" xfId="0" applyBorder="1" applyFont="1"/>
    <xf borderId="10" fillId="15" fontId="40" numFmtId="0" xfId="0" applyBorder="1" applyFont="1"/>
    <xf borderId="2" fillId="28" fontId="40" numFmtId="0" xfId="0" applyBorder="1" applyFill="1" applyFont="1"/>
    <xf borderId="6" fillId="27" fontId="40" numFmtId="0" xfId="0" applyBorder="1" applyFont="1"/>
    <xf borderId="0" fillId="0" fontId="48" numFmtId="0" xfId="0" applyAlignment="1" applyFont="1">
      <alignment shrinkToFit="0" vertical="center" wrapText="1"/>
    </xf>
    <xf borderId="28" fillId="0" fontId="7" numFmtId="0" xfId="0" applyAlignment="1" applyBorder="1" applyFont="1">
      <alignment vertical="center"/>
    </xf>
    <xf borderId="28" fillId="0" fontId="7" numFmtId="14" xfId="0" applyAlignment="1" applyBorder="1" applyFont="1" applyNumberFormat="1">
      <alignment vertical="center"/>
    </xf>
    <xf borderId="2" fillId="4" fontId="7" numFmtId="0" xfId="0" applyAlignment="1" applyBorder="1" applyFont="1">
      <alignment shrinkToFit="0" vertical="center" wrapText="1"/>
    </xf>
    <xf borderId="2" fillId="4" fontId="7" numFmtId="0" xfId="0" applyAlignment="1" applyBorder="1" applyFont="1">
      <alignment horizontal="center" vertical="center"/>
    </xf>
    <xf borderId="2" fillId="4" fontId="13" numFmtId="0" xfId="0" applyAlignment="1" applyBorder="1" applyFont="1">
      <alignment horizontal="left" vertical="center"/>
    </xf>
    <xf borderId="2" fillId="4" fontId="7" numFmtId="14" xfId="0" applyAlignment="1" applyBorder="1" applyFont="1" applyNumberFormat="1">
      <alignment horizontal="center" vertical="center"/>
    </xf>
    <xf borderId="2" fillId="4" fontId="13" numFmtId="0" xfId="0" applyAlignment="1" applyBorder="1" applyFont="1">
      <alignment shrinkToFit="0" vertical="center" wrapText="1"/>
    </xf>
    <xf borderId="2" fillId="4" fontId="13" numFmtId="14" xfId="0" applyAlignment="1" applyBorder="1" applyFont="1" applyNumberFormat="1">
      <alignment horizontal="center" vertical="center"/>
    </xf>
    <xf borderId="11" fillId="4" fontId="7" numFmtId="0" xfId="0" applyAlignment="1" applyBorder="1" applyFont="1">
      <alignment shrinkToFit="0" vertical="center" wrapText="1"/>
    </xf>
    <xf borderId="2" fillId="18" fontId="13" numFmtId="0" xfId="0" applyAlignment="1" applyBorder="1" applyFont="1">
      <alignment shrinkToFit="0" vertical="center" wrapText="1"/>
    </xf>
    <xf borderId="2" fillId="4" fontId="7" numFmtId="0" xfId="0" applyAlignment="1" applyBorder="1" applyFont="1">
      <alignment horizontal="left" vertical="center"/>
    </xf>
    <xf borderId="11" fillId="4" fontId="7" numFmtId="0" xfId="0" applyAlignment="1" applyBorder="1" applyFont="1">
      <alignment horizontal="center" vertical="center"/>
    </xf>
    <xf borderId="10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1" fillId="4" fontId="7" numFmtId="0" xfId="0" applyAlignment="1" applyBorder="1" applyFont="1">
      <alignment vertical="center"/>
    </xf>
    <xf borderId="2" fillId="4" fontId="7" numFmtId="0" xfId="0" applyAlignment="1" applyBorder="1" applyFont="1">
      <alignment vertical="center"/>
    </xf>
    <xf borderId="2" fillId="4" fontId="7" numFmtId="0" xfId="0" applyAlignment="1" applyBorder="1" applyFont="1">
      <alignment horizontal="center" shrinkToFit="0" vertical="center" wrapText="1"/>
    </xf>
    <xf borderId="2" fillId="13" fontId="7" numFmtId="0" xfId="0" applyAlignment="1" applyBorder="1" applyFont="1">
      <alignment horizontal="center" shrinkToFit="0" vertical="center" wrapText="1"/>
    </xf>
    <xf borderId="2" fillId="13" fontId="7" numFmtId="0" xfId="0" applyAlignment="1" applyBorder="1" applyFont="1">
      <alignment shrinkToFit="0" vertical="center" wrapText="1"/>
    </xf>
    <xf borderId="2" fillId="29" fontId="13" numFmtId="0" xfId="0" applyAlignment="1" applyBorder="1" applyFill="1" applyFont="1">
      <alignment horizontal="center" vertical="center"/>
    </xf>
    <xf borderId="2" fillId="29" fontId="13" numFmtId="0" xfId="0" applyAlignment="1" applyBorder="1" applyFont="1">
      <alignment horizontal="center" shrinkToFit="0" vertical="center" wrapText="1"/>
    </xf>
    <xf borderId="11" fillId="29" fontId="7" numFmtId="0" xfId="0" applyAlignment="1" applyBorder="1" applyFont="1">
      <alignment shrinkToFit="0" vertical="center" wrapText="1"/>
    </xf>
    <xf borderId="2" fillId="29" fontId="13" numFmtId="14" xfId="0" applyAlignment="1" applyBorder="1" applyFont="1" applyNumberFormat="1">
      <alignment horizontal="center" vertical="center"/>
    </xf>
    <xf borderId="2" fillId="29" fontId="7" numFmtId="0" xfId="0" applyAlignment="1" applyBorder="1" applyFont="1">
      <alignment horizontal="center" vertical="center"/>
    </xf>
    <xf borderId="2" fillId="29" fontId="13" numFmtId="0" xfId="0" applyAlignment="1" applyBorder="1" applyFont="1">
      <alignment shrinkToFit="0" vertical="center" wrapText="1"/>
    </xf>
    <xf borderId="2" fillId="9" fontId="67" numFmtId="0" xfId="0" applyAlignment="1" applyBorder="1" applyFont="1">
      <alignment shrinkToFit="0" vertical="center" wrapText="1"/>
    </xf>
    <xf borderId="29" fillId="30" fontId="35" numFmtId="0" xfId="0" applyAlignment="1" applyBorder="1" applyFill="1" applyFont="1">
      <alignment horizontal="center" shrinkToFit="0" vertical="center" wrapText="1"/>
    </xf>
    <xf borderId="29" fillId="30" fontId="35" numFmtId="0" xfId="0" applyAlignment="1" applyBorder="1" applyFont="1">
      <alignment horizontal="center" vertical="center"/>
    </xf>
    <xf borderId="29" fillId="30" fontId="68" numFmtId="0" xfId="0" applyAlignment="1" applyBorder="1" applyFont="1">
      <alignment vertical="center"/>
    </xf>
    <xf borderId="29" fillId="0" fontId="7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shrinkToFit="0" vertical="center" wrapText="1"/>
    </xf>
    <xf borderId="29" fillId="0" fontId="13" numFmtId="0" xfId="0" applyAlignment="1" applyBorder="1" applyFont="1">
      <alignment horizontal="center" vertical="center"/>
    </xf>
    <xf borderId="29" fillId="0" fontId="31" numFmtId="0" xfId="0" applyAlignment="1" applyBorder="1" applyFont="1">
      <alignment vertical="center"/>
    </xf>
    <xf borderId="29" fillId="0" fontId="13" numFmtId="0" xfId="0" applyAlignment="1" applyBorder="1" applyFont="1">
      <alignment horizontal="center"/>
    </xf>
    <xf borderId="29" fillId="0" fontId="31" numFmtId="0" xfId="0" applyBorder="1" applyFont="1"/>
    <xf borderId="29" fillId="0" fontId="13" numFmtId="0" xfId="0" applyBorder="1" applyFont="1"/>
    <xf borderId="0" fillId="0" fontId="69" numFmtId="0" xfId="0" applyFont="1"/>
    <xf borderId="0" fillId="0" fontId="1" numFmtId="0" xfId="0" applyFont="1"/>
    <xf borderId="1" fillId="2" fontId="3" numFmtId="0" xfId="0" applyBorder="1" applyFont="1"/>
    <xf borderId="1" fillId="2" fontId="4" numFmtId="0" xfId="0" applyBorder="1" applyFont="1"/>
    <xf borderId="1" fillId="3" fontId="5" numFmtId="0" xfId="0" applyBorder="1" applyFont="1"/>
    <xf borderId="0" fillId="0" fontId="4" numFmtId="0" xfId="0" applyFont="1"/>
    <xf borderId="0" fillId="0" fontId="2" numFmtId="14" xfId="0" applyFont="1" applyNumberFormat="1"/>
    <xf borderId="1" fillId="4" fontId="3" numFmtId="0" xfId="0" applyBorder="1" applyFont="1"/>
    <xf borderId="2" fillId="6" fontId="8" numFmtId="0" xfId="0" applyAlignment="1" applyBorder="1" applyFont="1">
      <alignment shrinkToFit="0" vertical="center" wrapText="1"/>
    </xf>
    <xf borderId="2" fillId="6" fontId="9" numFmtId="0" xfId="0" applyAlignment="1" applyBorder="1" applyFont="1">
      <alignment shrinkToFit="0" vertical="center" wrapText="1"/>
    </xf>
    <xf borderId="3" fillId="6" fontId="8" numFmtId="0" xfId="0" applyAlignment="1" applyBorder="1" applyFont="1">
      <alignment shrinkToFit="0" vertical="center" wrapText="1"/>
    </xf>
    <xf borderId="2" fillId="6" fontId="8" numFmtId="14" xfId="0" applyAlignment="1" applyBorder="1" applyFont="1" applyNumberFormat="1">
      <alignment shrinkToFit="0" vertical="center" wrapText="1"/>
    </xf>
    <xf borderId="2" fillId="6" fontId="11" numFmtId="0" xfId="0" applyBorder="1" applyFont="1"/>
    <xf borderId="2" fillId="6" fontId="12" numFmtId="0" xfId="0" applyBorder="1" applyFont="1"/>
    <xf borderId="1" fillId="6" fontId="12" numFmtId="0" xfId="0" applyBorder="1" applyFont="1"/>
    <xf borderId="2" fillId="31" fontId="4" numFmtId="0" xfId="0" applyBorder="1" applyFill="1" applyFont="1"/>
    <xf borderId="2" fillId="31" fontId="2" numFmtId="0" xfId="0" applyBorder="1" applyFont="1"/>
    <xf borderId="2" fillId="31" fontId="4" numFmtId="164" xfId="0" applyBorder="1" applyFont="1" applyNumberFormat="1"/>
    <xf borderId="2" fillId="32" fontId="4" numFmtId="164" xfId="0" applyBorder="1" applyFill="1" applyFont="1" applyNumberFormat="1"/>
    <xf borderId="2" fillId="31" fontId="3" numFmtId="0" xfId="0" applyBorder="1" applyFont="1"/>
    <xf borderId="2" fillId="31" fontId="2" numFmtId="14" xfId="0" applyBorder="1" applyFont="1" applyNumberFormat="1"/>
    <xf borderId="2" fillId="31" fontId="4" numFmtId="0" xfId="0" applyAlignment="1" applyBorder="1" applyFont="1">
      <alignment shrinkToFit="0" wrapText="1"/>
    </xf>
    <xf borderId="1" fillId="31" fontId="4" numFmtId="0" xfId="0" applyAlignment="1" applyBorder="1" applyFont="1">
      <alignment shrinkToFit="0" wrapText="1"/>
    </xf>
    <xf borderId="2" fillId="0" fontId="4" numFmtId="164" xfId="0" applyBorder="1" applyFont="1" applyNumberFormat="1"/>
    <xf borderId="2" fillId="0" fontId="3" numFmtId="0" xfId="0" applyBorder="1" applyFont="1"/>
    <xf borderId="2" fillId="0" fontId="2" numFmtId="14" xfId="0" applyBorder="1" applyFont="1" applyNumberFormat="1"/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2" fillId="12" fontId="4" numFmtId="0" xfId="0" applyBorder="1" applyFont="1"/>
    <xf borderId="2" fillId="12" fontId="4" numFmtId="164" xfId="0" applyBorder="1" applyFont="1" applyNumberFormat="1"/>
    <xf borderId="2" fillId="12" fontId="3" numFmtId="0" xfId="0" applyBorder="1" applyFont="1"/>
    <xf borderId="2" fillId="12" fontId="2" numFmtId="14" xfId="0" applyBorder="1" applyFont="1" applyNumberFormat="1"/>
    <xf borderId="2" fillId="12" fontId="4" numFmtId="0" xfId="0" applyAlignment="1" applyBorder="1" applyFont="1">
      <alignment shrinkToFit="0" wrapText="1"/>
    </xf>
    <xf borderId="1" fillId="12" fontId="4" numFmtId="0" xfId="0" applyAlignment="1" applyBorder="1" applyFont="1">
      <alignment shrinkToFit="0" wrapText="1"/>
    </xf>
    <xf borderId="2" fillId="33" fontId="4" numFmtId="0" xfId="0" applyBorder="1" applyFill="1" applyFont="1"/>
    <xf borderId="2" fillId="33" fontId="2" numFmtId="0" xfId="0" applyBorder="1" applyFont="1"/>
    <xf borderId="2" fillId="33" fontId="4" numFmtId="164" xfId="0" applyBorder="1" applyFont="1" applyNumberFormat="1"/>
    <xf borderId="2" fillId="33" fontId="3" numFmtId="0" xfId="0" applyBorder="1" applyFont="1"/>
    <xf borderId="2" fillId="33" fontId="4" numFmtId="14" xfId="0" applyBorder="1" applyFont="1" applyNumberFormat="1"/>
    <xf borderId="2" fillId="33" fontId="4" numFmtId="0" xfId="0" applyAlignment="1" applyBorder="1" applyFont="1">
      <alignment shrinkToFit="0" wrapText="1"/>
    </xf>
    <xf borderId="1" fillId="33" fontId="4" numFmtId="0" xfId="0" applyAlignment="1" applyBorder="1" applyFont="1">
      <alignment shrinkToFit="0" wrapText="1"/>
    </xf>
    <xf borderId="2" fillId="32" fontId="4" numFmtId="0" xfId="0" applyBorder="1" applyFont="1"/>
    <xf borderId="2" fillId="32" fontId="2" numFmtId="0" xfId="0" applyBorder="1" applyFont="1"/>
    <xf borderId="2" fillId="32" fontId="3" numFmtId="0" xfId="0" applyBorder="1" applyFont="1"/>
    <xf borderId="2" fillId="32" fontId="4" numFmtId="14" xfId="0" applyBorder="1" applyFont="1" applyNumberFormat="1"/>
    <xf borderId="2" fillId="32" fontId="4" numFmtId="0" xfId="0" applyAlignment="1" applyBorder="1" applyFont="1">
      <alignment shrinkToFit="0" wrapText="1"/>
    </xf>
    <xf borderId="1" fillId="32" fontId="4" numFmtId="0" xfId="0" applyAlignment="1" applyBorder="1" applyFont="1">
      <alignment shrinkToFit="0" wrapText="1"/>
    </xf>
    <xf borderId="2" fillId="12" fontId="70" numFmtId="0" xfId="0" applyBorder="1" applyFont="1"/>
    <xf borderId="2" fillId="12" fontId="3" numFmtId="0" xfId="0" applyAlignment="1" applyBorder="1" applyFont="1">
      <alignment shrinkToFit="0" wrapText="1"/>
    </xf>
    <xf borderId="2" fillId="12" fontId="4" numFmtId="14" xfId="0" applyBorder="1" applyFont="1" applyNumberFormat="1"/>
    <xf borderId="1" fillId="24" fontId="40" numFmtId="0" xfId="0" applyBorder="1" applyFont="1"/>
    <xf borderId="2" fillId="0" fontId="3" numFmtId="0" xfId="0" applyAlignment="1" applyBorder="1" applyFont="1">
      <alignment shrinkToFit="0" wrapText="1"/>
    </xf>
    <xf borderId="2" fillId="31" fontId="4" numFmtId="14" xfId="0" applyBorder="1" applyFont="1" applyNumberFormat="1"/>
    <xf borderId="2" fillId="32" fontId="2" numFmtId="14" xfId="0" applyBorder="1" applyFont="1" applyNumberFormat="1"/>
    <xf borderId="2" fillId="33" fontId="2" numFmtId="14" xfId="0" applyBorder="1" applyFont="1" applyNumberFormat="1"/>
    <xf borderId="2" fillId="34" fontId="4" numFmtId="0" xfId="0" applyBorder="1" applyFill="1" applyFont="1"/>
    <xf borderId="2" fillId="34" fontId="2" numFmtId="0" xfId="0" applyBorder="1" applyFont="1"/>
    <xf borderId="2" fillId="34" fontId="4" numFmtId="164" xfId="0" applyBorder="1" applyFont="1" applyNumberFormat="1"/>
    <xf borderId="2" fillId="34" fontId="3" numFmtId="0" xfId="0" applyBorder="1" applyFont="1"/>
    <xf borderId="2" fillId="34" fontId="4" numFmtId="14" xfId="0" applyBorder="1" applyFont="1" applyNumberFormat="1"/>
    <xf borderId="2" fillId="34" fontId="4" numFmtId="0" xfId="0" applyAlignment="1" applyBorder="1" applyFont="1">
      <alignment shrinkToFit="0" wrapText="1"/>
    </xf>
    <xf borderId="1" fillId="34" fontId="4" numFmtId="0" xfId="0" applyAlignment="1" applyBorder="1" applyFont="1">
      <alignment shrinkToFit="0" wrapText="1"/>
    </xf>
    <xf borderId="2" fillId="0" fontId="1" numFmtId="0" xfId="0" applyBorder="1" applyFont="1"/>
    <xf borderId="3" fillId="31" fontId="2" numFmtId="0" xfId="0" applyBorder="1" applyFont="1"/>
    <xf borderId="2" fillId="0" fontId="2" numFmtId="0" xfId="0" applyAlignment="1" applyBorder="1" applyFont="1">
      <alignment shrinkToFit="0" wrapText="1"/>
    </xf>
    <xf borderId="1" fillId="12" fontId="4" numFmtId="0" xfId="0" applyBorder="1" applyFont="1"/>
    <xf borderId="2" fillId="33" fontId="2" numFmtId="0" xfId="0" applyAlignment="1" applyBorder="1" applyFont="1">
      <alignment shrinkToFit="0" wrapText="1"/>
    </xf>
    <xf borderId="2" fillId="34" fontId="2" numFmtId="14" xfId="0" applyBorder="1" applyFont="1" applyNumberFormat="1"/>
    <xf borderId="1" fillId="12" fontId="2" numFmtId="0" xfId="0" applyBorder="1" applyFont="1"/>
    <xf borderId="2" fillId="0" fontId="4" numFmtId="14" xfId="0" applyBorder="1" applyFont="1" applyNumberFormat="1"/>
    <xf borderId="2" fillId="0" fontId="71" numFmtId="0" xfId="0" applyBorder="1" applyFont="1"/>
    <xf borderId="2" fillId="18" fontId="4" numFmtId="0" xfId="0" applyBorder="1" applyFont="1"/>
    <xf borderId="2" fillId="18" fontId="4" numFmtId="164" xfId="0" applyBorder="1" applyFont="1" applyNumberFormat="1"/>
    <xf borderId="2" fillId="18" fontId="3" numFmtId="0" xfId="0" applyBorder="1" applyFont="1"/>
    <xf borderId="2" fillId="18" fontId="2" numFmtId="14" xfId="0" applyBorder="1" applyFont="1" applyNumberFormat="1"/>
    <xf borderId="2" fillId="18" fontId="4" numFmtId="0" xfId="0" applyAlignment="1" applyBorder="1" applyFont="1">
      <alignment shrinkToFit="0" wrapText="1"/>
    </xf>
    <xf borderId="1" fillId="18" fontId="4" numFmtId="0" xfId="0" applyAlignment="1" applyBorder="1" applyFont="1">
      <alignment shrinkToFit="0" wrapText="1"/>
    </xf>
    <xf borderId="2" fillId="18" fontId="4" numFmtId="14" xfId="0" applyBorder="1" applyFont="1" applyNumberFormat="1"/>
    <xf borderId="3" fillId="12" fontId="2" numFmtId="0" xfId="0" applyBorder="1" applyFont="1"/>
    <xf borderId="2" fillId="31" fontId="3" numFmtId="0" xfId="0" applyAlignment="1" applyBorder="1" applyFont="1">
      <alignment shrinkToFit="0" wrapText="1"/>
    </xf>
    <xf borderId="1" fillId="31" fontId="4" numFmtId="0" xfId="0" applyBorder="1" applyFont="1"/>
    <xf borderId="2" fillId="12" fontId="39" numFmtId="0" xfId="0" applyBorder="1" applyFont="1"/>
    <xf borderId="2" fillId="0" fontId="39" numFmtId="0" xfId="0" applyBorder="1" applyFont="1"/>
    <xf borderId="2" fillId="12" fontId="2" numFmtId="14" xfId="0" applyAlignment="1" applyBorder="1" applyFont="1" applyNumberFormat="1">
      <alignment shrinkToFit="0" wrapText="1"/>
    </xf>
    <xf borderId="1" fillId="32" fontId="4" numFmtId="0" xfId="0" applyBorder="1" applyFont="1"/>
    <xf borderId="1" fillId="32" fontId="2" numFmtId="0" xfId="0" applyBorder="1" applyFont="1"/>
    <xf borderId="2" fillId="0" fontId="1" numFmtId="14" xfId="0" applyBorder="1" applyFont="1" applyNumberFormat="1"/>
    <xf borderId="2" fillId="0" fontId="72" numFmtId="0" xfId="0" applyBorder="1" applyFont="1"/>
    <xf borderId="2" fillId="12" fontId="72" numFmtId="0" xfId="0" applyBorder="1" applyFont="1"/>
    <xf borderId="2" fillId="32" fontId="4" numFmtId="164" xfId="0" applyAlignment="1" applyBorder="1" applyFont="1" applyNumberFormat="1">
      <alignment shrinkToFit="0" wrapText="1"/>
    </xf>
    <xf borderId="2" fillId="32" fontId="72" numFmtId="0" xfId="0" applyBorder="1" applyFont="1"/>
    <xf borderId="1" fillId="33" fontId="2" numFmtId="0" xfId="0" applyBorder="1" applyFont="1"/>
    <xf borderId="2" fillId="35" fontId="2" numFmtId="0" xfId="0" applyBorder="1" applyFill="1" applyFont="1"/>
    <xf borderId="2" fillId="35" fontId="4" numFmtId="0" xfId="0" applyBorder="1" applyFont="1"/>
    <xf borderId="2" fillId="35" fontId="2" numFmtId="14" xfId="0" applyBorder="1" applyFont="1" applyNumberFormat="1"/>
    <xf borderId="2" fillId="35" fontId="4" numFmtId="0" xfId="0" applyAlignment="1" applyBorder="1" applyFont="1">
      <alignment shrinkToFit="0" wrapText="1"/>
    </xf>
    <xf borderId="1" fillId="35" fontId="4" numFmtId="0" xfId="0" applyAlignment="1" applyBorder="1" applyFont="1">
      <alignment shrinkToFit="0" wrapText="1"/>
    </xf>
    <xf borderId="2" fillId="12" fontId="73" numFmtId="0" xfId="0" applyBorder="1" applyFont="1"/>
    <xf borderId="2" fillId="36" fontId="4" numFmtId="0" xfId="0" applyBorder="1" applyFill="1" applyFont="1"/>
    <xf borderId="2" fillId="36" fontId="2" numFmtId="0" xfId="0" applyBorder="1" applyFont="1"/>
    <xf borderId="2" fillId="36" fontId="4" numFmtId="164" xfId="0" applyBorder="1" applyFont="1" applyNumberFormat="1"/>
    <xf borderId="2" fillId="36" fontId="3" numFmtId="0" xfId="0" applyBorder="1" applyFont="1"/>
    <xf borderId="2" fillId="36" fontId="2" numFmtId="14" xfId="0" applyBorder="1" applyFont="1" applyNumberFormat="1"/>
    <xf borderId="2" fillId="36" fontId="4" numFmtId="0" xfId="0" applyAlignment="1" applyBorder="1" applyFont="1">
      <alignment shrinkToFit="0" wrapText="1"/>
    </xf>
    <xf borderId="1" fillId="36" fontId="4" numFmtId="0" xfId="0" applyAlignment="1" applyBorder="1" applyFont="1">
      <alignment shrinkToFit="0" wrapText="1"/>
    </xf>
    <xf borderId="2" fillId="34" fontId="39" numFmtId="0" xfId="0" applyBorder="1" applyFont="1"/>
    <xf borderId="0" fillId="0" fontId="74" numFmtId="0" xfId="0" applyAlignment="1" applyFont="1">
      <alignment horizontal="center"/>
    </xf>
    <xf borderId="0" fillId="0" fontId="75" numFmtId="0" xfId="0" applyFont="1"/>
    <xf borderId="0" fillId="0" fontId="74" numFmtId="0" xfId="0" applyAlignment="1" applyFont="1">
      <alignment horizontal="right"/>
    </xf>
    <xf borderId="0" fillId="0" fontId="76" numFmtId="0" xfId="0" applyAlignment="1" applyFont="1">
      <alignment horizontal="right"/>
    </xf>
    <xf borderId="2" fillId="0" fontId="75" numFmtId="0" xfId="0" applyBorder="1" applyFont="1"/>
    <xf borderId="0" fillId="0" fontId="77" numFmtId="0" xfId="0" applyFont="1"/>
    <xf borderId="0" fillId="0" fontId="78" numFmtId="0" xfId="0" applyFont="1"/>
    <xf borderId="1" fillId="2" fontId="79" numFmtId="0" xfId="0" applyBorder="1" applyFont="1"/>
    <xf borderId="1" fillId="2" fontId="75" numFmtId="0" xfId="0" applyBorder="1" applyFont="1"/>
    <xf borderId="1" fillId="2" fontId="75" numFmtId="0" xfId="0" applyAlignment="1" applyBorder="1" applyFont="1">
      <alignment horizontal="right"/>
    </xf>
    <xf borderId="1" fillId="3" fontId="80" numFmtId="0" xfId="0" applyAlignment="1" applyBorder="1" applyFont="1">
      <alignment horizontal="left"/>
    </xf>
    <xf borderId="1" fillId="3" fontId="80" numFmtId="0" xfId="0" applyAlignment="1" applyBorder="1" applyFont="1">
      <alignment horizontal="right"/>
    </xf>
    <xf borderId="0" fillId="0" fontId="75" numFmtId="0" xfId="0" applyAlignment="1" applyFont="1">
      <alignment horizontal="right"/>
    </xf>
    <xf borderId="0" fillId="0" fontId="40" numFmtId="14" xfId="0" applyFont="1" applyNumberFormat="1"/>
    <xf borderId="0" fillId="0" fontId="81" numFmtId="0" xfId="0" applyFont="1"/>
    <xf borderId="0" fillId="0" fontId="82" numFmtId="0" xfId="0" applyFont="1"/>
    <xf borderId="30" fillId="37" fontId="83" numFmtId="0" xfId="0" applyAlignment="1" applyBorder="1" applyFill="1" applyFont="1">
      <alignment horizontal="center" shrinkToFit="0" vertical="center" wrapText="1"/>
    </xf>
    <xf borderId="31" fillId="37" fontId="83" numFmtId="0" xfId="0" applyAlignment="1" applyBorder="1" applyFont="1">
      <alignment horizontal="center" shrinkToFit="0" vertical="center" wrapText="1"/>
    </xf>
    <xf borderId="30" fillId="37" fontId="9" numFmtId="0" xfId="0" applyAlignment="1" applyBorder="1" applyFont="1">
      <alignment horizontal="center" shrinkToFit="0" vertical="center" wrapText="1"/>
    </xf>
    <xf borderId="32" fillId="37" fontId="83" numFmtId="0" xfId="0" applyAlignment="1" applyBorder="1" applyFont="1">
      <alignment horizontal="center" shrinkToFit="0" vertical="center" wrapText="1"/>
    </xf>
    <xf borderId="33" fillId="0" fontId="10" numFmtId="0" xfId="0" applyBorder="1" applyFont="1"/>
    <xf borderId="34" fillId="37" fontId="83" numFmtId="0" xfId="0" applyAlignment="1" applyBorder="1" applyFont="1">
      <alignment horizontal="center" shrinkToFit="0" vertical="center" wrapText="1"/>
    </xf>
    <xf borderId="35" fillId="0" fontId="10" numFmtId="0" xfId="0" applyBorder="1" applyFont="1"/>
    <xf borderId="36" fillId="37" fontId="83" numFmtId="14" xfId="0" applyAlignment="1" applyBorder="1" applyFont="1" applyNumberFormat="1">
      <alignment horizontal="center" shrinkToFit="0" vertical="center" wrapText="1"/>
    </xf>
    <xf borderId="37" fillId="37" fontId="83" numFmtId="14" xfId="0" applyAlignment="1" applyBorder="1" applyFont="1" applyNumberFormat="1">
      <alignment horizontal="center" shrinkToFit="0" vertical="center" wrapText="1"/>
    </xf>
    <xf borderId="38" fillId="37" fontId="83" numFmtId="0" xfId="0" applyAlignment="1" applyBorder="1" applyFont="1">
      <alignment horizontal="center" shrinkToFit="0" vertical="center" wrapText="1"/>
    </xf>
    <xf borderId="1" fillId="13" fontId="75" numFmtId="0" xfId="0" applyBorder="1" applyFont="1"/>
    <xf borderId="1" fillId="13" fontId="40" numFmtId="0" xfId="0" applyBorder="1" applyFont="1"/>
    <xf borderId="1" fillId="13" fontId="75" numFmtId="0" xfId="0" applyAlignment="1" applyBorder="1" applyFont="1">
      <alignment horizontal="right"/>
    </xf>
    <xf borderId="1" fillId="38" fontId="75" numFmtId="164" xfId="0" applyAlignment="1" applyBorder="1" applyFill="1" applyFont="1" applyNumberFormat="1">
      <alignment horizontal="right"/>
    </xf>
    <xf borderId="1" fillId="13" fontId="75" numFmtId="164" xfId="0" applyAlignment="1" applyBorder="1" applyFont="1" applyNumberFormat="1">
      <alignment horizontal="right"/>
    </xf>
    <xf borderId="1" fillId="13" fontId="79" numFmtId="0" xfId="0" applyBorder="1" applyFont="1"/>
    <xf borderId="1" fillId="13" fontId="40" numFmtId="14" xfId="0" applyBorder="1" applyFont="1" applyNumberFormat="1"/>
    <xf borderId="1" fillId="13" fontId="81" numFmtId="0" xfId="0" applyBorder="1" applyFont="1"/>
    <xf borderId="39" fillId="0" fontId="75" numFmtId="0" xfId="0" applyAlignment="1" applyBorder="1" applyFont="1">
      <alignment horizontal="center" shrinkToFit="0" wrapText="1"/>
    </xf>
    <xf borderId="1" fillId="39" fontId="75" numFmtId="0" xfId="0" applyBorder="1" applyFill="1" applyFont="1"/>
    <xf borderId="1" fillId="39" fontId="40" numFmtId="0" xfId="0" applyBorder="1" applyFont="1"/>
    <xf borderId="1" fillId="39" fontId="75" numFmtId="164" xfId="0" applyAlignment="1" applyBorder="1" applyFont="1" applyNumberFormat="1">
      <alignment horizontal="right"/>
    </xf>
    <xf borderId="1" fillId="39" fontId="79" numFmtId="0" xfId="0" applyBorder="1" applyFont="1"/>
    <xf borderId="1" fillId="39" fontId="40" numFmtId="14" xfId="0" applyBorder="1" applyFont="1" applyNumberFormat="1"/>
    <xf borderId="1" fillId="39" fontId="81" numFmtId="0" xfId="0" applyBorder="1" applyFont="1"/>
    <xf borderId="40" fillId="39" fontId="75" numFmtId="0" xfId="0" applyAlignment="1" applyBorder="1" applyFont="1">
      <alignment horizontal="center" shrinkToFit="0" wrapText="1"/>
    </xf>
    <xf borderId="0" fillId="0" fontId="75" numFmtId="164" xfId="0" applyAlignment="1" applyFont="1" applyNumberFormat="1">
      <alignment horizontal="right"/>
    </xf>
    <xf borderId="0" fillId="0" fontId="79" numFmtId="0" xfId="0" applyFont="1"/>
    <xf borderId="1" fillId="33" fontId="75" numFmtId="0" xfId="0" applyBorder="1" applyFont="1"/>
    <xf borderId="1" fillId="33" fontId="40" numFmtId="0" xfId="0" applyBorder="1" applyFont="1"/>
    <xf borderId="1" fillId="2" fontId="75" numFmtId="164" xfId="0" applyAlignment="1" applyBorder="1" applyFont="1" applyNumberFormat="1">
      <alignment horizontal="right"/>
    </xf>
    <xf borderId="1" fillId="33" fontId="75" numFmtId="164" xfId="0" applyAlignment="1" applyBorder="1" applyFont="1" applyNumberFormat="1">
      <alignment horizontal="right"/>
    </xf>
    <xf borderId="1" fillId="33" fontId="79" numFmtId="0" xfId="0" applyBorder="1" applyFont="1"/>
    <xf borderId="1" fillId="33" fontId="75" numFmtId="14" xfId="0" applyBorder="1" applyFont="1" applyNumberFormat="1"/>
    <xf borderId="1" fillId="33" fontId="81" numFmtId="0" xfId="0" applyBorder="1" applyFont="1"/>
    <xf borderId="1" fillId="39" fontId="75" numFmtId="0" xfId="0" applyAlignment="1" applyBorder="1" applyFont="1">
      <alignment horizontal="right"/>
    </xf>
    <xf borderId="1" fillId="40" fontId="75" numFmtId="0" xfId="0" applyBorder="1" applyFill="1" applyFont="1"/>
    <xf borderId="1" fillId="40" fontId="40" numFmtId="0" xfId="0" applyBorder="1" applyFont="1"/>
    <xf borderId="1" fillId="40" fontId="75" numFmtId="164" xfId="0" applyAlignment="1" applyBorder="1" applyFont="1" applyNumberFormat="1">
      <alignment horizontal="right"/>
    </xf>
    <xf borderId="1" fillId="40" fontId="79" numFmtId="0" xfId="0" applyBorder="1" applyFont="1"/>
    <xf borderId="1" fillId="40" fontId="75" numFmtId="14" xfId="0" applyBorder="1" applyFont="1" applyNumberFormat="1"/>
    <xf borderId="1" fillId="40" fontId="81" numFmtId="0" xfId="0" applyBorder="1" applyFont="1"/>
    <xf borderId="1" fillId="20" fontId="84" numFmtId="0" xfId="0" applyBorder="1" applyFont="1"/>
    <xf borderId="1" fillId="12" fontId="75" numFmtId="0" xfId="0" applyBorder="1" applyFont="1"/>
    <xf borderId="1" fillId="12" fontId="40" numFmtId="0" xfId="0" applyBorder="1" applyFont="1"/>
    <xf borderId="1" fillId="12" fontId="75" numFmtId="164" xfId="0" applyAlignment="1" applyBorder="1" applyFont="1" applyNumberFormat="1">
      <alignment horizontal="right"/>
    </xf>
    <xf borderId="1" fillId="12" fontId="79" numFmtId="0" xfId="0" applyAlignment="1" applyBorder="1" applyFont="1">
      <alignment shrinkToFit="0" wrapText="1"/>
    </xf>
    <xf borderId="1" fillId="12" fontId="75" numFmtId="14" xfId="0" applyBorder="1" applyFont="1" applyNumberFormat="1"/>
    <xf borderId="1" fillId="12" fontId="81" numFmtId="0" xfId="0" applyBorder="1" applyFont="1"/>
    <xf borderId="0" fillId="0" fontId="79" numFmtId="0" xfId="0" applyAlignment="1" applyFont="1">
      <alignment shrinkToFit="0" wrapText="1"/>
    </xf>
    <xf borderId="1" fillId="34" fontId="75" numFmtId="0" xfId="0" applyBorder="1" applyFont="1"/>
    <xf borderId="1" fillId="34" fontId="40" numFmtId="0" xfId="0" applyBorder="1" applyFont="1"/>
    <xf borderId="1" fillId="34" fontId="75" numFmtId="0" xfId="0" applyAlignment="1" applyBorder="1" applyFont="1">
      <alignment horizontal="right"/>
    </xf>
    <xf borderId="1" fillId="34" fontId="75" numFmtId="164" xfId="0" applyAlignment="1" applyBorder="1" applyFont="1" applyNumberFormat="1">
      <alignment horizontal="right"/>
    </xf>
    <xf borderId="1" fillId="34" fontId="79" numFmtId="0" xfId="0" applyBorder="1" applyFont="1"/>
    <xf borderId="1" fillId="34" fontId="75" numFmtId="14" xfId="0" applyBorder="1" applyFont="1" applyNumberFormat="1"/>
    <xf borderId="1" fillId="34" fontId="81" numFmtId="0" xfId="0" applyBorder="1" applyFont="1"/>
    <xf borderId="1" fillId="39" fontId="75" numFmtId="14" xfId="0" applyBorder="1" applyFont="1" applyNumberFormat="1"/>
    <xf borderId="40" fillId="13" fontId="75" numFmtId="0" xfId="0" applyAlignment="1" applyBorder="1" applyFont="1">
      <alignment horizontal="center" shrinkToFit="0" wrapText="1"/>
    </xf>
    <xf borderId="41" fillId="0" fontId="75" numFmtId="0" xfId="0" applyAlignment="1" applyBorder="1" applyFont="1">
      <alignment horizontal="center" shrinkToFit="0" wrapText="1"/>
    </xf>
    <xf borderId="1" fillId="13" fontId="75" numFmtId="14" xfId="0" applyBorder="1" applyFont="1" applyNumberFormat="1"/>
    <xf borderId="42" fillId="0" fontId="75" numFmtId="0" xfId="0" applyAlignment="1" applyBorder="1" applyFont="1">
      <alignment horizontal="center" shrinkToFit="0" wrapText="1"/>
    </xf>
    <xf borderId="43" fillId="39" fontId="75" numFmtId="0" xfId="0" applyAlignment="1" applyBorder="1" applyFont="1">
      <alignment horizontal="center" shrinkToFit="0" wrapText="1"/>
    </xf>
    <xf borderId="1" fillId="12" fontId="79" numFmtId="0" xfId="0" applyBorder="1" applyFont="1"/>
    <xf borderId="44" fillId="0" fontId="75" numFmtId="0" xfId="0" applyAlignment="1" applyBorder="1" applyFont="1">
      <alignment horizontal="center" shrinkToFit="0" wrapText="1"/>
    </xf>
    <xf borderId="41" fillId="0" fontId="75" numFmtId="0" xfId="0" applyAlignment="1" applyBorder="1" applyFont="1">
      <alignment horizontal="center"/>
    </xf>
    <xf borderId="1" fillId="39" fontId="85" numFmtId="0" xfId="0" applyBorder="1" applyFont="1"/>
    <xf borderId="1" fillId="39" fontId="40" numFmtId="14" xfId="0" applyAlignment="1" applyBorder="1" applyFont="1" applyNumberFormat="1">
      <alignment horizontal="right"/>
    </xf>
    <xf borderId="1" fillId="40" fontId="40" numFmtId="14" xfId="0" applyBorder="1" applyFont="1" applyNumberFormat="1"/>
    <xf borderId="0" fillId="0" fontId="86" numFmtId="0" xfId="0" applyFont="1"/>
    <xf borderId="0" fillId="0" fontId="40" numFmtId="0" xfId="0" applyAlignment="1" applyFont="1">
      <alignment horizontal="left"/>
    </xf>
    <xf borderId="1" fillId="3" fontId="75" numFmtId="164" xfId="0" applyAlignment="1" applyBorder="1" applyFont="1" applyNumberFormat="1">
      <alignment horizontal="right"/>
    </xf>
    <xf borderId="1" fillId="3" fontId="75" numFmtId="0" xfId="0" applyAlignment="1" applyBorder="1" applyFont="1">
      <alignment horizontal="right"/>
    </xf>
    <xf borderId="0" fillId="0" fontId="40" numFmtId="0" xfId="0" applyAlignment="1" applyFont="1">
      <alignment shrinkToFit="0" wrapText="1"/>
    </xf>
    <xf borderId="41" fillId="0" fontId="75" numFmtId="0" xfId="0" applyAlignment="1" applyBorder="1" applyFont="1">
      <alignment horizontal="left" shrinkToFit="0" wrapText="1"/>
    </xf>
    <xf borderId="45" fillId="39" fontId="75" numFmtId="0" xfId="0" applyAlignment="1" applyBorder="1" applyFont="1">
      <alignment horizontal="center" shrinkToFit="0" wrapText="1"/>
    </xf>
    <xf borderId="1" fillId="39" fontId="75" numFmtId="0" xfId="0" applyAlignment="1" applyBorder="1" applyFont="1">
      <alignment shrinkToFit="0" wrapText="1"/>
    </xf>
    <xf borderId="0" fillId="0" fontId="87" numFmtId="0" xfId="0" applyAlignment="1" applyFont="1">
      <alignment horizontal="left"/>
    </xf>
    <xf borderId="1" fillId="39" fontId="75" numFmtId="0" xfId="0" applyAlignment="1" applyBorder="1" applyFont="1">
      <alignment horizontal="right" shrinkToFit="0" wrapText="1"/>
    </xf>
    <xf borderId="1" fillId="39" fontId="79" numFmtId="0" xfId="0" applyAlignment="1" applyBorder="1" applyFont="1">
      <alignment shrinkToFit="0" wrapText="1"/>
    </xf>
    <xf borderId="1" fillId="20" fontId="88" numFmtId="0" xfId="0" applyBorder="1" applyFont="1"/>
    <xf borderId="1" fillId="39" fontId="89" numFmtId="0" xfId="0" applyBorder="1" applyFont="1"/>
    <xf borderId="0" fillId="0" fontId="75" numFmtId="0" xfId="0" applyAlignment="1" applyFont="1">
      <alignment shrinkToFit="0" wrapText="1"/>
    </xf>
    <xf borderId="1" fillId="39" fontId="85" numFmtId="164" xfId="0" applyAlignment="1" applyBorder="1" applyFont="1" applyNumberFormat="1">
      <alignment horizontal="right"/>
    </xf>
    <xf borderId="1" fillId="13" fontId="79" numFmtId="0" xfId="0" applyAlignment="1" applyBorder="1" applyFont="1">
      <alignment shrinkToFit="0" wrapText="1"/>
    </xf>
    <xf borderId="1" fillId="20" fontId="75" numFmtId="0" xfId="0" applyBorder="1" applyFont="1"/>
    <xf borderId="41" fillId="0" fontId="75" numFmtId="0" xfId="0" applyAlignment="1" applyBorder="1" applyFont="1">
      <alignment shrinkToFit="0" wrapText="1"/>
    </xf>
    <xf borderId="1" fillId="39" fontId="75" numFmtId="164" xfId="0" applyAlignment="1" applyBorder="1" applyFont="1" applyNumberFormat="1">
      <alignment horizontal="right" shrinkToFit="0" wrapText="1"/>
    </xf>
    <xf borderId="1" fillId="39" fontId="75" numFmtId="14" xfId="0" applyAlignment="1" applyBorder="1" applyFont="1" applyNumberFormat="1">
      <alignment horizontal="right"/>
    </xf>
    <xf borderId="1" fillId="39" fontId="90" numFmtId="0" xfId="0" applyBorder="1" applyFont="1"/>
    <xf borderId="0" fillId="0" fontId="43" numFmtId="0" xfId="0" applyFont="1"/>
    <xf borderId="0" fillId="0" fontId="40" numFmtId="14" xfId="0" applyAlignment="1" applyFont="1" applyNumberFormat="1">
      <alignment shrinkToFit="0" wrapText="1"/>
    </xf>
    <xf borderId="1" fillId="39" fontId="85" numFmtId="14" xfId="0" applyBorder="1" applyFont="1" applyNumberFormat="1"/>
    <xf borderId="46" fillId="0" fontId="75" numFmtId="0" xfId="0" applyAlignment="1" applyBorder="1" applyFont="1">
      <alignment horizontal="center" shrinkToFit="0" wrapText="1"/>
    </xf>
    <xf borderId="39" fillId="0" fontId="75" numFmtId="0" xfId="0" applyAlignment="1" applyBorder="1" applyFont="1">
      <alignment shrinkToFit="0" wrapText="1"/>
    </xf>
    <xf borderId="46" fillId="0" fontId="75" numFmtId="0" xfId="0" applyAlignment="1" applyBorder="1" applyFont="1">
      <alignment shrinkToFit="0" wrapText="1"/>
    </xf>
    <xf borderId="1" fillId="39" fontId="75" numFmtId="164" xfId="0" applyAlignment="1" applyBorder="1" applyFont="1" applyNumberFormat="1">
      <alignment horizontal="right" vertical="center"/>
    </xf>
    <xf borderId="1" fillId="2" fontId="85" numFmtId="164" xfId="0" applyAlignment="1" applyBorder="1" applyFont="1" applyNumberFormat="1">
      <alignment horizontal="right"/>
    </xf>
    <xf borderId="1" fillId="33" fontId="78" numFmtId="14" xfId="0" applyBorder="1" applyFont="1" applyNumberFormat="1"/>
    <xf borderId="1" fillId="39" fontId="43" numFmtId="0" xfId="0" applyBorder="1" applyFont="1"/>
    <xf borderId="0" fillId="0" fontId="75" numFmtId="14" xfId="0" applyFont="1" applyNumberFormat="1"/>
    <xf borderId="47" fillId="39" fontId="75" numFmtId="0" xfId="0" applyAlignment="1" applyBorder="1" applyFont="1">
      <alignment shrinkToFit="0" wrapText="1"/>
    </xf>
    <xf borderId="1" fillId="39" fontId="75" numFmtId="14" xfId="0" applyAlignment="1" applyBorder="1" applyFont="1" applyNumberFormat="1">
      <alignment shrinkToFit="0" wrapText="1"/>
    </xf>
    <xf borderId="1" fillId="36" fontId="75" numFmtId="164" xfId="0" applyAlignment="1" applyBorder="1" applyFont="1" applyNumberFormat="1">
      <alignment horizontal="right"/>
    </xf>
    <xf borderId="1" fillId="34" fontId="79" numFmtId="0" xfId="0" applyAlignment="1" applyBorder="1" applyFont="1">
      <alignment shrinkToFit="0" wrapText="1"/>
    </xf>
    <xf borderId="1" fillId="33" fontId="40" numFmtId="14" xfId="0" applyBorder="1" applyFont="1" applyNumberFormat="1"/>
    <xf borderId="1" fillId="33" fontId="79" numFmtId="0" xfId="0" applyAlignment="1" applyBorder="1" applyFont="1">
      <alignment shrinkToFit="0" wrapText="1"/>
    </xf>
    <xf borderId="0" fillId="0" fontId="85" numFmtId="0" xfId="0" applyFont="1"/>
    <xf borderId="0" fillId="0" fontId="75" numFmtId="164" xfId="0" applyAlignment="1" applyFont="1" applyNumberFormat="1">
      <alignment horizontal="right" shrinkToFit="0" wrapText="1"/>
    </xf>
    <xf borderId="1" fillId="34" fontId="86" numFmtId="0" xfId="0" applyBorder="1" applyFont="1"/>
    <xf borderId="1" fillId="34" fontId="85" numFmtId="0" xfId="0" applyBorder="1" applyFont="1"/>
    <xf borderId="40" fillId="39" fontId="75" numFmtId="0" xfId="0" applyAlignment="1" applyBorder="1" applyFont="1">
      <alignment shrinkToFit="0" wrapText="1"/>
    </xf>
    <xf borderId="1" fillId="41" fontId="79" numFmtId="0" xfId="0" applyBorder="1" applyFill="1" applyFont="1"/>
    <xf borderId="1" fillId="42" fontId="75" numFmtId="0" xfId="0" applyBorder="1" applyFill="1" applyFont="1"/>
    <xf borderId="1" fillId="42" fontId="40" numFmtId="0" xfId="0" applyAlignment="1" applyBorder="1" applyFont="1">
      <alignment shrinkToFit="0" wrapText="1"/>
    </xf>
    <xf borderId="1" fillId="42" fontId="40" numFmtId="0" xfId="0" applyBorder="1" applyFont="1"/>
    <xf borderId="1" fillId="42" fontId="75" numFmtId="164" xfId="0" applyAlignment="1" applyBorder="1" applyFont="1" applyNumberFormat="1">
      <alignment horizontal="right"/>
    </xf>
    <xf borderId="1" fillId="42" fontId="79" numFmtId="0" xfId="0" applyBorder="1" applyFont="1"/>
    <xf borderId="1" fillId="42" fontId="40" numFmtId="14" xfId="0" applyBorder="1" applyFont="1" applyNumberFormat="1"/>
    <xf borderId="1" fillId="42" fontId="81" numFmtId="0" xfId="0" applyBorder="1" applyFont="1"/>
    <xf borderId="43" fillId="42" fontId="75" numFmtId="0" xfId="0" applyAlignment="1" applyBorder="1" applyFont="1">
      <alignment horizontal="center" shrinkToFit="0" wrapText="1"/>
    </xf>
    <xf borderId="48" fillId="0" fontId="75" numFmtId="0" xfId="0" applyAlignment="1" applyBorder="1" applyFont="1">
      <alignment horizontal="center" shrinkToFit="0" wrapText="1"/>
    </xf>
    <xf borderId="1" fillId="39" fontId="86" numFmtId="0" xfId="0" applyAlignment="1" applyBorder="1" applyFont="1">
      <alignment horizontal="left"/>
    </xf>
    <xf borderId="1" fillId="39" fontId="40" numFmtId="0" xfId="0" applyAlignment="1" applyBorder="1" applyFont="1">
      <alignment shrinkToFit="0" wrapText="1"/>
    </xf>
    <xf borderId="1" fillId="39" fontId="78" numFmtId="0" xfId="0" applyBorder="1" applyFont="1"/>
    <xf borderId="0" fillId="0" fontId="86" numFmtId="0" xfId="0" applyAlignment="1" applyFont="1">
      <alignment horizontal="left"/>
    </xf>
    <xf borderId="1" fillId="39" fontId="91" numFmtId="0" xfId="0" applyBorder="1" applyFont="1"/>
    <xf borderId="1" fillId="40" fontId="75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solid">
          <fgColor rgb="FFFF00FF"/>
          <bgColor rgb="FFFF00FF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69696"/>
          <bgColor rgb="FF96969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ovi@me.com" TargetMode="External"/><Relationship Id="rId3" Type="http://schemas.openxmlformats.org/officeDocument/2006/relationships/hyperlink" Target="mailto:anna.n.stark88@gmail.com" TargetMode="External"/><Relationship Id="rId4" Type="http://schemas.openxmlformats.org/officeDocument/2006/relationships/hyperlink" Target="mailto:hiro4nishida@gmail.com" TargetMode="External"/><Relationship Id="rId5" Type="http://schemas.openxmlformats.org/officeDocument/2006/relationships/hyperlink" Target="mailto:takuyao715730@gmail.com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mailto:morikawa.koichi@miuraz.com" TargetMode="External"/><Relationship Id="rId194" Type="http://schemas.openxmlformats.org/officeDocument/2006/relationships/hyperlink" Target="mailto:qiuzi1012@yahoo.co.jp" TargetMode="External"/><Relationship Id="rId193" Type="http://schemas.openxmlformats.org/officeDocument/2006/relationships/hyperlink" Target="mailto:suki1030616@gmail.com" TargetMode="External"/><Relationship Id="rId192" Type="http://schemas.openxmlformats.org/officeDocument/2006/relationships/hyperlink" Target="mailto:manao.ka77@gmail.com" TargetMode="External"/><Relationship Id="rId191" Type="http://schemas.openxmlformats.org/officeDocument/2006/relationships/hyperlink" Target="mailto:ichi840603@gmail.com" TargetMode="External"/><Relationship Id="rId187" Type="http://schemas.openxmlformats.org/officeDocument/2006/relationships/hyperlink" Target="mailto:miyo.heiman@gmail.com" TargetMode="External"/><Relationship Id="rId186" Type="http://schemas.openxmlformats.org/officeDocument/2006/relationships/hyperlink" Target="mailto:aloha72nobue@gmail.com" TargetMode="External"/><Relationship Id="rId185" Type="http://schemas.openxmlformats.org/officeDocument/2006/relationships/hyperlink" Target="mailto:maikosargent@gmail.com" TargetMode="External"/><Relationship Id="rId184" Type="http://schemas.openxmlformats.org/officeDocument/2006/relationships/hyperlink" Target="mailto:13.alive66@gmail.com" TargetMode="External"/><Relationship Id="rId189" Type="http://schemas.openxmlformats.org/officeDocument/2006/relationships/hyperlink" Target="mailto:info@mamm-design.com" TargetMode="External"/><Relationship Id="rId188" Type="http://schemas.openxmlformats.org/officeDocument/2006/relationships/hyperlink" Target="mailto:86nikoniko@gmail.com" TargetMode="External"/><Relationship Id="rId183" Type="http://schemas.openxmlformats.org/officeDocument/2006/relationships/hyperlink" Target="mailto:kiamifu@gmail.com" TargetMode="External"/><Relationship Id="rId182" Type="http://schemas.openxmlformats.org/officeDocument/2006/relationships/hyperlink" Target="mailto:tueno@meikoamerica.com" TargetMode="External"/><Relationship Id="rId181" Type="http://schemas.openxmlformats.org/officeDocument/2006/relationships/hyperlink" Target="mailto:Dr.celinelazarus@gmail.com" TargetMode="External"/><Relationship Id="rId180" Type="http://schemas.openxmlformats.org/officeDocument/2006/relationships/hyperlink" Target="mailto:yoshimakimail9@gmail.com" TargetMode="External"/><Relationship Id="rId176" Type="http://schemas.openxmlformats.org/officeDocument/2006/relationships/hyperlink" Target="mailto:mikas1986@icloud.com" TargetMode="External"/><Relationship Id="rId297" Type="http://schemas.openxmlformats.org/officeDocument/2006/relationships/hyperlink" Target="mailto:oshimamail10@gmail.com" TargetMode="External"/><Relationship Id="rId175" Type="http://schemas.openxmlformats.org/officeDocument/2006/relationships/hyperlink" Target="mailto:nrkzchb@gmail.com" TargetMode="External"/><Relationship Id="rId296" Type="http://schemas.openxmlformats.org/officeDocument/2006/relationships/hyperlink" Target="mailto:gunchan4612@gmail.com" TargetMode="External"/><Relationship Id="rId174" Type="http://schemas.openxmlformats.org/officeDocument/2006/relationships/hyperlink" Target="mailto:masaetsu.takahashi.du@hitachiastemo.com" TargetMode="External"/><Relationship Id="rId295" Type="http://schemas.openxmlformats.org/officeDocument/2006/relationships/hyperlink" Target="mailto:n.5817us@icloud.com" TargetMode="External"/><Relationship Id="rId173" Type="http://schemas.openxmlformats.org/officeDocument/2006/relationships/hyperlink" Target="mailto:gakuyuno1098@gmail.com" TargetMode="External"/><Relationship Id="rId294" Type="http://schemas.openxmlformats.org/officeDocument/2006/relationships/hyperlink" Target="mailto:kao.mny622@gmail.com" TargetMode="External"/><Relationship Id="rId179" Type="http://schemas.openxmlformats.org/officeDocument/2006/relationships/hyperlink" Target="mailto:sato.kom.1128@gmail.com" TargetMode="External"/><Relationship Id="rId178" Type="http://schemas.openxmlformats.org/officeDocument/2006/relationships/hyperlink" Target="mailto:gaoxiuai@gmail.com" TargetMode="External"/><Relationship Id="rId299" Type="http://schemas.openxmlformats.org/officeDocument/2006/relationships/hyperlink" Target="mailto:tshozo01@gmail.com" TargetMode="External"/><Relationship Id="rId177" Type="http://schemas.openxmlformats.org/officeDocument/2006/relationships/hyperlink" Target="http://home.dora@gmail.com" TargetMode="External"/><Relationship Id="rId298" Type="http://schemas.openxmlformats.org/officeDocument/2006/relationships/hyperlink" Target="mailto:re_du.ub_na@icloud.com" TargetMode="External"/><Relationship Id="rId198" Type="http://schemas.openxmlformats.org/officeDocument/2006/relationships/hyperlink" Target="mailto:takuya.murami0424@gmail.com" TargetMode="External"/><Relationship Id="rId197" Type="http://schemas.openxmlformats.org/officeDocument/2006/relationships/hyperlink" Target="mailto:n.yusuke0923@gmail.com" TargetMode="External"/><Relationship Id="rId196" Type="http://schemas.openxmlformats.org/officeDocument/2006/relationships/hyperlink" Target="mailto:belltreefamily.82@gmail.com" TargetMode="External"/><Relationship Id="rId195" Type="http://schemas.openxmlformats.org/officeDocument/2006/relationships/hyperlink" Target="mailto:re_du.ub_na@icloud.com" TargetMode="External"/><Relationship Id="rId199" Type="http://schemas.openxmlformats.org/officeDocument/2006/relationships/hyperlink" Target="mailto:sunshine.mariko@gmail.com" TargetMode="External"/><Relationship Id="rId150" Type="http://schemas.openxmlformats.org/officeDocument/2006/relationships/hyperlink" Target="mailto:30y130s@gmail.com" TargetMode="External"/><Relationship Id="rId271" Type="http://schemas.openxmlformats.org/officeDocument/2006/relationships/hyperlink" Target="mailto:mizuho8214@icloud.com" TargetMode="External"/><Relationship Id="rId392" Type="http://schemas.openxmlformats.org/officeDocument/2006/relationships/hyperlink" Target="mailto:ynakajima@namiga.com" TargetMode="External"/><Relationship Id="rId270" Type="http://schemas.openxmlformats.org/officeDocument/2006/relationships/hyperlink" Target="mailto:torikko0618@gmail.com" TargetMode="External"/><Relationship Id="rId391" Type="http://schemas.openxmlformats.org/officeDocument/2006/relationships/hyperlink" Target="mailto:tshozo01@gmail.com" TargetMode="External"/><Relationship Id="rId390" Type="http://schemas.openxmlformats.org/officeDocument/2006/relationships/hyperlink" Target="mailto:kit_yersmam@icloud.com" TargetMode="External"/><Relationship Id="rId1" Type="http://schemas.openxmlformats.org/officeDocument/2006/relationships/hyperlink" Target="mailto:daisuke_isobe@na.honda.com" TargetMode="External"/><Relationship Id="rId2" Type="http://schemas.openxmlformats.org/officeDocument/2006/relationships/hyperlink" Target="mailto:aaiua28@gmail.com" TargetMode="External"/><Relationship Id="rId3" Type="http://schemas.openxmlformats.org/officeDocument/2006/relationships/hyperlink" Target="mailto:miho_fine@yahoo.co.jp" TargetMode="External"/><Relationship Id="rId149" Type="http://schemas.openxmlformats.org/officeDocument/2006/relationships/hyperlink" Target="mailto:nwdds539@gmail.com" TargetMode="External"/><Relationship Id="rId4" Type="http://schemas.openxmlformats.org/officeDocument/2006/relationships/hyperlink" Target="mailto:tobise.yumiko@gmail.com" TargetMode="External"/><Relationship Id="rId148" Type="http://schemas.openxmlformats.org/officeDocument/2006/relationships/hyperlink" Target="mailto:nodokaharrison@gmail.com" TargetMode="External"/><Relationship Id="rId269" Type="http://schemas.openxmlformats.org/officeDocument/2006/relationships/hyperlink" Target="mailto:sachiyanagawa@gmail.com" TargetMode="External"/><Relationship Id="rId9" Type="http://schemas.openxmlformats.org/officeDocument/2006/relationships/hyperlink" Target="mailto:meimi0307@gmail.com" TargetMode="External"/><Relationship Id="rId143" Type="http://schemas.openxmlformats.org/officeDocument/2006/relationships/hyperlink" Target="mailto:r.i.peace.love12@gmail.com" TargetMode="External"/><Relationship Id="rId264" Type="http://schemas.openxmlformats.org/officeDocument/2006/relationships/hyperlink" Target="mailto:majumoju@gmail.com" TargetMode="External"/><Relationship Id="rId385" Type="http://schemas.openxmlformats.org/officeDocument/2006/relationships/hyperlink" Target="mailto:pinkhighgate@yahoo.co.jp" TargetMode="External"/><Relationship Id="rId142" Type="http://schemas.openxmlformats.org/officeDocument/2006/relationships/hyperlink" Target="mailto:tatsunori.iwata@gmail.com" TargetMode="External"/><Relationship Id="rId263" Type="http://schemas.openxmlformats.org/officeDocument/2006/relationships/hyperlink" Target="mailto:miho_fine@yahoo.co.jp" TargetMode="External"/><Relationship Id="rId384" Type="http://schemas.openxmlformats.org/officeDocument/2006/relationships/hyperlink" Target="mailto:mrs.reiko@gmail.com" TargetMode="External"/><Relationship Id="rId141" Type="http://schemas.openxmlformats.org/officeDocument/2006/relationships/hyperlink" Target="mailto:kao.mny622@gmail.com" TargetMode="External"/><Relationship Id="rId262" Type="http://schemas.openxmlformats.org/officeDocument/2006/relationships/hyperlink" Target="mailto:mk31101125@gmail.com" TargetMode="External"/><Relationship Id="rId383" Type="http://schemas.openxmlformats.org/officeDocument/2006/relationships/hyperlink" Target="mailto:kazuesuzuki8@gmail.com" TargetMode="External"/><Relationship Id="rId140" Type="http://schemas.openxmlformats.org/officeDocument/2006/relationships/hyperlink" Target="mailto:hrtnrk.3795.kwgs@gmail.com" TargetMode="External"/><Relationship Id="rId261" Type="http://schemas.openxmlformats.org/officeDocument/2006/relationships/hyperlink" Target="mailto:sayuri3473661648@yahoo.co.jp" TargetMode="External"/><Relationship Id="rId382" Type="http://schemas.openxmlformats.org/officeDocument/2006/relationships/hyperlink" Target="mailto:r.i.peace.love12@gmail.com" TargetMode="External"/><Relationship Id="rId5" Type="http://schemas.openxmlformats.org/officeDocument/2006/relationships/hyperlink" Target="mailto:m_ferris@hotmail.com" TargetMode="External"/><Relationship Id="rId147" Type="http://schemas.openxmlformats.org/officeDocument/2006/relationships/hyperlink" Target="mailto:togekazu0813@gmail.com" TargetMode="External"/><Relationship Id="rId268" Type="http://schemas.openxmlformats.org/officeDocument/2006/relationships/hyperlink" Target="mailto:sato.kom.1128@gmail.com" TargetMode="External"/><Relationship Id="rId389" Type="http://schemas.openxmlformats.org/officeDocument/2006/relationships/hyperlink" Target="mailto:mizuho8214@icloud.com" TargetMode="External"/><Relationship Id="rId6" Type="http://schemas.openxmlformats.org/officeDocument/2006/relationships/hyperlink" Target="mailto:sato.kom.1128@gmail.com" TargetMode="External"/><Relationship Id="rId146" Type="http://schemas.openxmlformats.org/officeDocument/2006/relationships/hyperlink" Target="mailto:akane.0619.tanaka@gmail.com" TargetMode="External"/><Relationship Id="rId267" Type="http://schemas.openxmlformats.org/officeDocument/2006/relationships/hyperlink" Target="mailto:nachichi726@gmail.com" TargetMode="External"/><Relationship Id="rId388" Type="http://schemas.openxmlformats.org/officeDocument/2006/relationships/hyperlink" Target="mailto:mms_im_turm@yahoo.co.jp" TargetMode="External"/><Relationship Id="rId7" Type="http://schemas.openxmlformats.org/officeDocument/2006/relationships/hyperlink" Target="mailto:tokueyeckley@gmail.com" TargetMode="External"/><Relationship Id="rId145" Type="http://schemas.openxmlformats.org/officeDocument/2006/relationships/hyperlink" Target="mailto:takayo.witmondt@gmail.com" TargetMode="External"/><Relationship Id="rId266" Type="http://schemas.openxmlformats.org/officeDocument/2006/relationships/hyperlink" Target="mailto:emichin2.1472@gmail.com" TargetMode="External"/><Relationship Id="rId387" Type="http://schemas.openxmlformats.org/officeDocument/2006/relationships/hyperlink" Target="mailto:yumifukami1024@gmail.com" TargetMode="External"/><Relationship Id="rId8" Type="http://schemas.openxmlformats.org/officeDocument/2006/relationships/hyperlink" Target="mailto:asumikandume@gmail.com" TargetMode="External"/><Relationship Id="rId144" Type="http://schemas.openxmlformats.org/officeDocument/2006/relationships/hyperlink" Target="mailto:mk31101125@gmail.com" TargetMode="External"/><Relationship Id="rId265" Type="http://schemas.openxmlformats.org/officeDocument/2006/relationships/hyperlink" Target="mailto:tomokotasaki@icloud.com" TargetMode="External"/><Relationship Id="rId386" Type="http://schemas.openxmlformats.org/officeDocument/2006/relationships/hyperlink" Target="mailto:y.h.nakajima@gmajl.com" TargetMode="External"/><Relationship Id="rId260" Type="http://schemas.openxmlformats.org/officeDocument/2006/relationships/hyperlink" Target="mailto:msko0621@gmail.com" TargetMode="External"/><Relationship Id="rId381" Type="http://schemas.openxmlformats.org/officeDocument/2006/relationships/hyperlink" Target="mailto:torikko0618@gmail.com" TargetMode="External"/><Relationship Id="rId380" Type="http://schemas.openxmlformats.org/officeDocument/2006/relationships/hyperlink" Target="mailto:yuichi_yamada@rei.ricoh.com" TargetMode="External"/><Relationship Id="rId139" Type="http://schemas.openxmlformats.org/officeDocument/2006/relationships/hyperlink" Target="mailto:lumisa22@gmail.com" TargetMode="External"/><Relationship Id="rId138" Type="http://schemas.openxmlformats.org/officeDocument/2006/relationships/hyperlink" Target="mailto:tatsuonakayama@ykk.com" TargetMode="External"/><Relationship Id="rId259" Type="http://schemas.openxmlformats.org/officeDocument/2006/relationships/hyperlink" Target="mailto:keikeimode@hotmail.com" TargetMode="External"/><Relationship Id="rId137" Type="http://schemas.openxmlformats.org/officeDocument/2006/relationships/hyperlink" Target="mailto:yurie.5x8@gmail.com" TargetMode="External"/><Relationship Id="rId258" Type="http://schemas.openxmlformats.org/officeDocument/2006/relationships/hyperlink" Target="mailto:fiveoh.mai@gmail.com" TargetMode="External"/><Relationship Id="rId379" Type="http://schemas.openxmlformats.org/officeDocument/2006/relationships/hyperlink" Target="mailto:atsuhiro0221@yahoo.co.jp" TargetMode="External"/><Relationship Id="rId132" Type="http://schemas.openxmlformats.org/officeDocument/2006/relationships/hyperlink" Target="mailto:daisuke_isobe@na.honda.com" TargetMode="External"/><Relationship Id="rId253" Type="http://schemas.openxmlformats.org/officeDocument/2006/relationships/hyperlink" Target="mailto:is03170511@gmail.com" TargetMode="External"/><Relationship Id="rId374" Type="http://schemas.openxmlformats.org/officeDocument/2006/relationships/hyperlink" Target="mailto:t.natsu0730428.t@gmail.com" TargetMode="External"/><Relationship Id="rId131" Type="http://schemas.openxmlformats.org/officeDocument/2006/relationships/hyperlink" Target="mailto:ekus313@yahoo.co.jp" TargetMode="External"/><Relationship Id="rId252" Type="http://schemas.openxmlformats.org/officeDocument/2006/relationships/hyperlink" Target="mailto:mayu3cocoon@gmail.com" TargetMode="External"/><Relationship Id="rId373" Type="http://schemas.openxmlformats.org/officeDocument/2006/relationships/hyperlink" Target="mailto:masaetsu.takahashi.du@hitachiastemo.com" TargetMode="External"/><Relationship Id="rId130" Type="http://schemas.openxmlformats.org/officeDocument/2006/relationships/hyperlink" Target="mailto:kosuke.and.saori@gmail.com" TargetMode="External"/><Relationship Id="rId251" Type="http://schemas.openxmlformats.org/officeDocument/2006/relationships/hyperlink" Target="mailto:konakige06@gmail.com" TargetMode="External"/><Relationship Id="rId372" Type="http://schemas.openxmlformats.org/officeDocument/2006/relationships/hyperlink" Target="mailto:kumamama0605@gmail.com" TargetMode="External"/><Relationship Id="rId250" Type="http://schemas.openxmlformats.org/officeDocument/2006/relationships/hyperlink" Target="mailto:takuo.ota@tica.toyota-industries.com" TargetMode="External"/><Relationship Id="rId371" Type="http://schemas.openxmlformats.org/officeDocument/2006/relationships/hyperlink" Target="mailto:oga_ayano@yahoo.co.jp" TargetMode="External"/><Relationship Id="rId136" Type="http://schemas.openxmlformats.org/officeDocument/2006/relationships/hyperlink" Target="mailto:k.sueda@kobayashi.co.jp" TargetMode="External"/><Relationship Id="rId257" Type="http://schemas.openxmlformats.org/officeDocument/2006/relationships/hyperlink" Target="mailto:kazumitamura@yahoo.com" TargetMode="External"/><Relationship Id="rId378" Type="http://schemas.openxmlformats.org/officeDocument/2006/relationships/hyperlink" Target="mailto:mo77us@outlook.com" TargetMode="External"/><Relationship Id="rId135" Type="http://schemas.openxmlformats.org/officeDocument/2006/relationships/hyperlink" Target="mailto:yukainahitorigoto@gmail.com" TargetMode="External"/><Relationship Id="rId256" Type="http://schemas.openxmlformats.org/officeDocument/2006/relationships/hyperlink" Target="mailto:donochiaki@gmail.com" TargetMode="External"/><Relationship Id="rId377" Type="http://schemas.openxmlformats.org/officeDocument/2006/relationships/hyperlink" Target="mailto:bebecasey.miyazawa@gmail.com" TargetMode="External"/><Relationship Id="rId134" Type="http://schemas.openxmlformats.org/officeDocument/2006/relationships/hyperlink" Target="mailto:chika46yuri123tomo927@gmail.com" TargetMode="External"/><Relationship Id="rId255" Type="http://schemas.openxmlformats.org/officeDocument/2006/relationships/hyperlink" Target="mailto:akane.0619.tanaka@gmail.com" TargetMode="External"/><Relationship Id="rId376" Type="http://schemas.openxmlformats.org/officeDocument/2006/relationships/hyperlink" Target="mailto:hanadeka953@gmail.com" TargetMode="External"/><Relationship Id="rId133" Type="http://schemas.openxmlformats.org/officeDocument/2006/relationships/hyperlink" Target="mailto:yuki2to@gmail.com" TargetMode="External"/><Relationship Id="rId254" Type="http://schemas.openxmlformats.org/officeDocument/2006/relationships/hyperlink" Target="mailto:ziamaki0418@gmail.com" TargetMode="External"/><Relationship Id="rId375" Type="http://schemas.openxmlformats.org/officeDocument/2006/relationships/hyperlink" Target="mailto:Shoko.izena@gmail.com" TargetMode="External"/><Relationship Id="rId172" Type="http://schemas.openxmlformats.org/officeDocument/2006/relationships/hyperlink" Target="mailto:kitai_atl_2022@yahoo.com" TargetMode="External"/><Relationship Id="rId293" Type="http://schemas.openxmlformats.org/officeDocument/2006/relationships/hyperlink" Target="mailto:tsugumirokutan@gmail.com" TargetMode="External"/><Relationship Id="rId171" Type="http://schemas.openxmlformats.org/officeDocument/2006/relationships/hyperlink" Target="mailto:yk.sima@icloud.com" TargetMode="External"/><Relationship Id="rId292" Type="http://schemas.openxmlformats.org/officeDocument/2006/relationships/hyperlink" Target="mailto:spring.mh@hotmail.com" TargetMode="External"/><Relationship Id="rId170" Type="http://schemas.openxmlformats.org/officeDocument/2006/relationships/hyperlink" Target="mailto:hiokabayashi@deloitte.com" TargetMode="External"/><Relationship Id="rId291" Type="http://schemas.openxmlformats.org/officeDocument/2006/relationships/hyperlink" Target="mailto:t-k_fujiwara@hotmail.co.jp" TargetMode="External"/><Relationship Id="rId290" Type="http://schemas.openxmlformats.org/officeDocument/2006/relationships/hyperlink" Target="mailto:86nikoniko@gmail.com" TargetMode="External"/><Relationship Id="rId165" Type="http://schemas.openxmlformats.org/officeDocument/2006/relationships/hyperlink" Target="mailto:msko0621@gmail.com" TargetMode="External"/><Relationship Id="rId286" Type="http://schemas.openxmlformats.org/officeDocument/2006/relationships/hyperlink" Target="mailto:m.kamidani@gmail.com" TargetMode="External"/><Relationship Id="rId164" Type="http://schemas.openxmlformats.org/officeDocument/2006/relationships/hyperlink" Target="mailto:worldtraveler.2626@gmail.com" TargetMode="External"/><Relationship Id="rId285" Type="http://schemas.openxmlformats.org/officeDocument/2006/relationships/hyperlink" Target="mailto:hisashi0601jp@yahoo.co.jp" TargetMode="External"/><Relationship Id="rId163" Type="http://schemas.openxmlformats.org/officeDocument/2006/relationships/hyperlink" Target="mailto:yuminator81@gmail.com" TargetMode="External"/><Relationship Id="rId284" Type="http://schemas.openxmlformats.org/officeDocument/2006/relationships/hyperlink" Target="mailto:nekko_ey@hotmail.com" TargetMode="External"/><Relationship Id="rId162" Type="http://schemas.openxmlformats.org/officeDocument/2006/relationships/hyperlink" Target="mailto:nachichi726@gmail.com" TargetMode="External"/><Relationship Id="rId283" Type="http://schemas.openxmlformats.org/officeDocument/2006/relationships/hyperlink" Target="mailto:duffy.my.friends43@gmail.com" TargetMode="External"/><Relationship Id="rId169" Type="http://schemas.openxmlformats.org/officeDocument/2006/relationships/hyperlink" Target="mailto:rieko.u@hotmail.com" TargetMode="External"/><Relationship Id="rId168" Type="http://schemas.openxmlformats.org/officeDocument/2006/relationships/hyperlink" Target="mailto:yuehara710@gmail.com" TargetMode="External"/><Relationship Id="rId289" Type="http://schemas.openxmlformats.org/officeDocument/2006/relationships/hyperlink" Target="mailto:mack_nanjo@yamaha-motor.com" TargetMode="External"/><Relationship Id="rId167" Type="http://schemas.openxmlformats.org/officeDocument/2006/relationships/hyperlink" Target="mailto:akmttks@yahoo.co.jp" TargetMode="External"/><Relationship Id="rId288" Type="http://schemas.openxmlformats.org/officeDocument/2006/relationships/hyperlink" Target="mailto:mikas1986@icloud.com" TargetMode="External"/><Relationship Id="rId166" Type="http://schemas.openxmlformats.org/officeDocument/2006/relationships/hyperlink" Target="mailto:nozoyama0724@icloud.com" TargetMode="External"/><Relationship Id="rId287" Type="http://schemas.openxmlformats.org/officeDocument/2006/relationships/hyperlink" Target="mailto:y.h.nakajima@gmajl.com" TargetMode="External"/><Relationship Id="rId161" Type="http://schemas.openxmlformats.org/officeDocument/2006/relationships/hyperlink" Target="mailto:togekazu0813@gmail.com" TargetMode="External"/><Relationship Id="rId282" Type="http://schemas.openxmlformats.org/officeDocument/2006/relationships/hyperlink" Target="mailto:taro.m.akane@icloud.com" TargetMode="External"/><Relationship Id="rId160" Type="http://schemas.openxmlformats.org/officeDocument/2006/relationships/hyperlink" Target="mailto:tomokotasaki@icloud.com" TargetMode="External"/><Relationship Id="rId281" Type="http://schemas.openxmlformats.org/officeDocument/2006/relationships/hyperlink" Target="mailto:kiyoka05@gmail.com" TargetMode="External"/><Relationship Id="rId280" Type="http://schemas.openxmlformats.org/officeDocument/2006/relationships/hyperlink" Target="mailto:majumoju@gmail.com" TargetMode="External"/><Relationship Id="rId159" Type="http://schemas.openxmlformats.org/officeDocument/2006/relationships/hyperlink" Target="mailto:yasushisellen255@gmail.com" TargetMode="External"/><Relationship Id="rId154" Type="http://schemas.openxmlformats.org/officeDocument/2006/relationships/hyperlink" Target="mailto:chikosancute@gmail.com" TargetMode="External"/><Relationship Id="rId275" Type="http://schemas.openxmlformats.org/officeDocument/2006/relationships/hyperlink" Target="mailto:mayu3cocoon@gmail.com" TargetMode="External"/><Relationship Id="rId396" Type="http://schemas.openxmlformats.org/officeDocument/2006/relationships/hyperlink" Target="mailto:yanagitaasami@yahoo.co.jp" TargetMode="External"/><Relationship Id="rId153" Type="http://schemas.openxmlformats.org/officeDocument/2006/relationships/hyperlink" Target="mailto:t1wataru.yokota@jp.toto.com" TargetMode="External"/><Relationship Id="rId274" Type="http://schemas.openxmlformats.org/officeDocument/2006/relationships/hyperlink" Target="mailto:jkikuchi1122@gmail.com" TargetMode="External"/><Relationship Id="rId395" Type="http://schemas.openxmlformats.org/officeDocument/2006/relationships/hyperlink" Target="mailto:morikawa.koichi@miuraz.com" TargetMode="External"/><Relationship Id="rId152" Type="http://schemas.openxmlformats.org/officeDocument/2006/relationships/hyperlink" Target="mailto:aiconails@gmail.com" TargetMode="External"/><Relationship Id="rId273" Type="http://schemas.openxmlformats.org/officeDocument/2006/relationships/hyperlink" Target="mailto:yamakumi109@hotmail.com" TargetMode="External"/><Relationship Id="rId394" Type="http://schemas.openxmlformats.org/officeDocument/2006/relationships/hyperlink" Target="mailto:t-k_fujiwara@hotmail.co.jp" TargetMode="External"/><Relationship Id="rId151" Type="http://schemas.openxmlformats.org/officeDocument/2006/relationships/hyperlink" Target="mailto:atsuhiro0221@yahoo.co.jp" TargetMode="External"/><Relationship Id="rId272" Type="http://schemas.openxmlformats.org/officeDocument/2006/relationships/hyperlink" Target="mailto:tueno@meikoamerica.com" TargetMode="External"/><Relationship Id="rId393" Type="http://schemas.openxmlformats.org/officeDocument/2006/relationships/hyperlink" Target="mailto:emichin2.1472@gmail.com" TargetMode="External"/><Relationship Id="rId158" Type="http://schemas.openxmlformats.org/officeDocument/2006/relationships/hyperlink" Target="mailto:s.ma.merry.v.v@gmail.com" TargetMode="External"/><Relationship Id="rId279" Type="http://schemas.openxmlformats.org/officeDocument/2006/relationships/hyperlink" Target="mailto:mtaka523.ktm@gmail.com" TargetMode="External"/><Relationship Id="rId157" Type="http://schemas.openxmlformats.org/officeDocument/2006/relationships/hyperlink" Target="mailto:rijun12@gmail.com" TargetMode="External"/><Relationship Id="rId278" Type="http://schemas.openxmlformats.org/officeDocument/2006/relationships/hyperlink" Target="mailto:nogisu10@gmail.com" TargetMode="External"/><Relationship Id="rId399" Type="http://schemas.openxmlformats.org/officeDocument/2006/relationships/hyperlink" Target="mailto:maririnaurora@gmail.com" TargetMode="External"/><Relationship Id="rId156" Type="http://schemas.openxmlformats.org/officeDocument/2006/relationships/hyperlink" Target="mailto:bigjoy.1414416@gmail.com" TargetMode="External"/><Relationship Id="rId277" Type="http://schemas.openxmlformats.org/officeDocument/2006/relationships/hyperlink" Target="mailto:chihomatsudaira@gmail.com" TargetMode="External"/><Relationship Id="rId398" Type="http://schemas.openxmlformats.org/officeDocument/2006/relationships/hyperlink" Target="mailto:tomocoykg@gmail.com" TargetMode="External"/><Relationship Id="rId155" Type="http://schemas.openxmlformats.org/officeDocument/2006/relationships/hyperlink" Target="mailto:te2ya.watanabe@gmail.com" TargetMode="External"/><Relationship Id="rId276" Type="http://schemas.openxmlformats.org/officeDocument/2006/relationships/hyperlink" Target="mailto:kaorinishimurazhang@gmail.com" TargetMode="External"/><Relationship Id="rId397" Type="http://schemas.openxmlformats.org/officeDocument/2006/relationships/hyperlink" Target="mailto:ryoooko.20.veinte@gmail.com" TargetMode="External"/><Relationship Id="rId40" Type="http://schemas.openxmlformats.org/officeDocument/2006/relationships/hyperlink" Target="mailto:niwakako.627@gmail.com" TargetMode="External"/><Relationship Id="rId42" Type="http://schemas.openxmlformats.org/officeDocument/2006/relationships/hyperlink" Target="mailto:yuko.saito89@gmail.com" TargetMode="External"/><Relationship Id="rId41" Type="http://schemas.openxmlformats.org/officeDocument/2006/relationships/hyperlink" Target="mailto:muapm4zg@gmail.com" TargetMode="External"/><Relationship Id="rId44" Type="http://schemas.openxmlformats.org/officeDocument/2006/relationships/hyperlink" Target="mailto:yuuui009@yahoo.co.jp" TargetMode="External"/><Relationship Id="rId43" Type="http://schemas.openxmlformats.org/officeDocument/2006/relationships/hyperlink" Target="mailto:tomoyo.ch2@gmail.com" TargetMode="External"/><Relationship Id="rId46" Type="http://schemas.openxmlformats.org/officeDocument/2006/relationships/hyperlink" Target="mailto:nogisu10@gmail.com" TargetMode="External"/><Relationship Id="rId45" Type="http://schemas.openxmlformats.org/officeDocument/2006/relationships/hyperlink" Target="mailto:masahiro.sugioka@kubota.com" TargetMode="External"/><Relationship Id="rId48" Type="http://schemas.openxmlformats.org/officeDocument/2006/relationships/hyperlink" Target="mailto:sao.naka08@gmail.com" TargetMode="External"/><Relationship Id="rId47" Type="http://schemas.openxmlformats.org/officeDocument/2006/relationships/hyperlink" Target="mailto:akimushi@hotmail.com" TargetMode="External"/><Relationship Id="rId49" Type="http://schemas.openxmlformats.org/officeDocument/2006/relationships/hyperlink" Target="mailto:naruyoshi.hirata@kubota.com" TargetMode="External"/><Relationship Id="rId31" Type="http://schemas.openxmlformats.org/officeDocument/2006/relationships/hyperlink" Target="mailto:norikotabuchi@hotmail.com" TargetMode="External"/><Relationship Id="rId30" Type="http://schemas.openxmlformats.org/officeDocument/2006/relationships/hyperlink" Target="mailto:yurilakkuma511@gmail.com" TargetMode="External"/><Relationship Id="rId33" Type="http://schemas.openxmlformats.org/officeDocument/2006/relationships/hyperlink" Target="mailto:motonishijamesfumi@gmail.com" TargetMode="External"/><Relationship Id="rId32" Type="http://schemas.openxmlformats.org/officeDocument/2006/relationships/hyperlink" Target="mailto:hrtnrk.3795.kwgs@gmail.com" TargetMode="External"/><Relationship Id="rId35" Type="http://schemas.openxmlformats.org/officeDocument/2006/relationships/hyperlink" Target="mailto:st09011383829@gmail.com" TargetMode="External"/><Relationship Id="rId34" Type="http://schemas.openxmlformats.org/officeDocument/2006/relationships/hyperlink" Target="mailto:n.5817us@icloud.com" TargetMode="External"/><Relationship Id="rId37" Type="http://schemas.openxmlformats.org/officeDocument/2006/relationships/hyperlink" Target="mailto:yasushisellen255@gmail.com" TargetMode="External"/><Relationship Id="rId36" Type="http://schemas.openxmlformats.org/officeDocument/2006/relationships/hyperlink" Target="mailto:yukarin24ss@gmail.com" TargetMode="External"/><Relationship Id="rId39" Type="http://schemas.openxmlformats.org/officeDocument/2006/relationships/hyperlink" Target="mailto:travis_haruno@yamaha-motor.com" TargetMode="External"/><Relationship Id="rId38" Type="http://schemas.openxmlformats.org/officeDocument/2006/relationships/hyperlink" Target="mailto:sloth.s21218@gmail.com" TargetMode="External"/><Relationship Id="rId20" Type="http://schemas.openxmlformats.org/officeDocument/2006/relationships/hyperlink" Target="mailto:owen_ochi@yamaha-motor.com" TargetMode="External"/><Relationship Id="rId22" Type="http://schemas.openxmlformats.org/officeDocument/2006/relationships/hyperlink" Target="mailto:yuka_cosmmy_jp@outlook.com" TargetMode="External"/><Relationship Id="rId21" Type="http://schemas.openxmlformats.org/officeDocument/2006/relationships/hyperlink" Target="mailto:cherryblossom.414@gmail.com" TargetMode="External"/><Relationship Id="rId24" Type="http://schemas.openxmlformats.org/officeDocument/2006/relationships/hyperlink" Target="mailto:30y130s@gmail.com" TargetMode="External"/><Relationship Id="rId23" Type="http://schemas.openxmlformats.org/officeDocument/2006/relationships/hyperlink" Target="mailto:fiveoh.mai@gmail.com" TargetMode="External"/><Relationship Id="rId409" Type="http://schemas.openxmlformats.org/officeDocument/2006/relationships/hyperlink" Target="mailto:s.miyabin@gmail.com" TargetMode="External"/><Relationship Id="rId404" Type="http://schemas.openxmlformats.org/officeDocument/2006/relationships/hyperlink" Target="mailto:ryusukenakai@hotmail.com" TargetMode="External"/><Relationship Id="rId403" Type="http://schemas.openxmlformats.org/officeDocument/2006/relationships/hyperlink" Target="mailto:yavapai.lodge@gmail.com" TargetMode="External"/><Relationship Id="rId402" Type="http://schemas.openxmlformats.org/officeDocument/2006/relationships/hyperlink" Target="mailto:nozomishimizu88@gmail.com" TargetMode="External"/><Relationship Id="rId401" Type="http://schemas.openxmlformats.org/officeDocument/2006/relationships/hyperlink" Target="mailto:momoka.k627@gmail.com" TargetMode="External"/><Relationship Id="rId408" Type="http://schemas.openxmlformats.org/officeDocument/2006/relationships/hyperlink" Target="mailto:nyanjira7265@gmail.com" TargetMode="External"/><Relationship Id="rId407" Type="http://schemas.openxmlformats.org/officeDocument/2006/relationships/hyperlink" Target="mailto:sukepon1108270630@gmail.com" TargetMode="External"/><Relationship Id="rId406" Type="http://schemas.openxmlformats.org/officeDocument/2006/relationships/hyperlink" Target="mailto:akmttks@yahoo.co.jp" TargetMode="External"/><Relationship Id="rId405" Type="http://schemas.openxmlformats.org/officeDocument/2006/relationships/hyperlink" Target="mailto:tomoaonagata4105@gmail.com" TargetMode="External"/><Relationship Id="rId26" Type="http://schemas.openxmlformats.org/officeDocument/2006/relationships/hyperlink" Target="mailto:kiamifu@gmail.com" TargetMode="External"/><Relationship Id="rId25" Type="http://schemas.openxmlformats.org/officeDocument/2006/relationships/hyperlink" Target="mailto:serinaus@gmail.com" TargetMode="External"/><Relationship Id="rId28" Type="http://schemas.openxmlformats.org/officeDocument/2006/relationships/hyperlink" Target="mailto:takaitoshihiro94@gmail.com" TargetMode="External"/><Relationship Id="rId27" Type="http://schemas.openxmlformats.org/officeDocument/2006/relationships/hyperlink" Target="mailto:k.sueda@kobayashi.co.jp" TargetMode="External"/><Relationship Id="rId400" Type="http://schemas.openxmlformats.org/officeDocument/2006/relationships/hyperlink" Target="mailto:ootanana@icloud.com" TargetMode="External"/><Relationship Id="rId29" Type="http://schemas.openxmlformats.org/officeDocument/2006/relationships/hyperlink" Target="mailto:akane.0619.tanaka@gmail.com" TargetMode="External"/><Relationship Id="rId11" Type="http://schemas.openxmlformats.org/officeDocument/2006/relationships/hyperlink" Target="mailto:is03170511@gmail.com" TargetMode="External"/><Relationship Id="rId10" Type="http://schemas.openxmlformats.org/officeDocument/2006/relationships/hyperlink" Target="mailto:hugo_shiba@yamaha-motor.com" TargetMode="External"/><Relationship Id="rId13" Type="http://schemas.openxmlformats.org/officeDocument/2006/relationships/hyperlink" Target="mailto:yurie.5x8@gmail.com" TargetMode="External"/><Relationship Id="rId12" Type="http://schemas.openxmlformats.org/officeDocument/2006/relationships/hyperlink" Target="mailto:anna.n.stark88@gmail.com" TargetMode="External"/><Relationship Id="rId15" Type="http://schemas.openxmlformats.org/officeDocument/2006/relationships/hyperlink" Target="mailto:hfang226@gmail.com" TargetMode="External"/><Relationship Id="rId14" Type="http://schemas.openxmlformats.org/officeDocument/2006/relationships/hyperlink" Target="mailto:hiro4nishida@gmail.com" TargetMode="External"/><Relationship Id="rId17" Type="http://schemas.openxmlformats.org/officeDocument/2006/relationships/hyperlink" Target="mailto:hizuru@gmail.com" TargetMode="External"/><Relationship Id="rId16" Type="http://schemas.openxmlformats.org/officeDocument/2006/relationships/hyperlink" Target="mailto:monzo3813@gmail.com" TargetMode="External"/><Relationship Id="rId19" Type="http://schemas.openxmlformats.org/officeDocument/2006/relationships/hyperlink" Target="mailto:eita.umezaki0118@gmail.com" TargetMode="External"/><Relationship Id="rId18" Type="http://schemas.openxmlformats.org/officeDocument/2006/relationships/hyperlink" Target="mailto:iguchi.ohana.us@gmail.com" TargetMode="External"/><Relationship Id="rId84" Type="http://schemas.openxmlformats.org/officeDocument/2006/relationships/hyperlink" Target="mailto:Kohey_Terada@yamaha-motor.com" TargetMode="External"/><Relationship Id="rId83" Type="http://schemas.openxmlformats.org/officeDocument/2006/relationships/hyperlink" Target="mailto:mk31101125@gmail.com" TargetMode="External"/><Relationship Id="rId86" Type="http://schemas.openxmlformats.org/officeDocument/2006/relationships/hyperlink" Target="mailto:akiyoshi0728kaoru@yahoo.co.jp" TargetMode="External"/><Relationship Id="rId85" Type="http://schemas.openxmlformats.org/officeDocument/2006/relationships/hyperlink" Target="mailto:lumisa22@gmail.com" TargetMode="External"/><Relationship Id="rId88" Type="http://schemas.openxmlformats.org/officeDocument/2006/relationships/hyperlink" Target="mailto:nikenaga@yahoo.com" TargetMode="External"/><Relationship Id="rId87" Type="http://schemas.openxmlformats.org/officeDocument/2006/relationships/hyperlink" Target="mailto:msko0621@gmail.com" TargetMode="External"/><Relationship Id="rId89" Type="http://schemas.openxmlformats.org/officeDocument/2006/relationships/hyperlink" Target="mailto:eita.umezaki0118@gmail.com" TargetMode="External"/><Relationship Id="rId80" Type="http://schemas.openxmlformats.org/officeDocument/2006/relationships/hyperlink" Target="mailto:ichi840603@gmail.com" TargetMode="External"/><Relationship Id="rId82" Type="http://schemas.openxmlformats.org/officeDocument/2006/relationships/hyperlink" Target="mailto:oga_ayano@yahoo.co.jp" TargetMode="External"/><Relationship Id="rId81" Type="http://schemas.openxmlformats.org/officeDocument/2006/relationships/hyperlink" Target="mailto:Dr.celinelazarus@gmail.com" TargetMode="External"/><Relationship Id="rId73" Type="http://schemas.openxmlformats.org/officeDocument/2006/relationships/hyperlink" Target="mailto:13.alive66@gmail.com" TargetMode="External"/><Relationship Id="rId72" Type="http://schemas.openxmlformats.org/officeDocument/2006/relationships/hyperlink" Target="mailto:hirokororin65@gmail.com" TargetMode="External"/><Relationship Id="rId75" Type="http://schemas.openxmlformats.org/officeDocument/2006/relationships/hyperlink" Target="mailto:lovely.hinny@gmail.com" TargetMode="External"/><Relationship Id="rId74" Type="http://schemas.openxmlformats.org/officeDocument/2006/relationships/hyperlink" Target="mailto:kskseizestheday@gmail.com" TargetMode="External"/><Relationship Id="rId77" Type="http://schemas.openxmlformats.org/officeDocument/2006/relationships/hyperlink" Target="mailto:takuya.murami0424@gmail.com" TargetMode="External"/><Relationship Id="rId76" Type="http://schemas.openxmlformats.org/officeDocument/2006/relationships/hyperlink" Target="mailto:wmiyake@cmkamerica.com" TargetMode="External"/><Relationship Id="rId79" Type="http://schemas.openxmlformats.org/officeDocument/2006/relationships/hyperlink" Target="mailto:kaori.mcewen@gmail.com" TargetMode="External"/><Relationship Id="rId78" Type="http://schemas.openxmlformats.org/officeDocument/2006/relationships/hyperlink" Target="mailto:nobitalian.naomism703@gmail.com" TargetMode="External"/><Relationship Id="rId71" Type="http://schemas.openxmlformats.org/officeDocument/2006/relationships/hyperlink" Target="mailto:yuki_takahashi@yamaha-motor.com" TargetMode="External"/><Relationship Id="rId70" Type="http://schemas.openxmlformats.org/officeDocument/2006/relationships/hyperlink" Target="mailto:gaas28060530@gmail.com" TargetMode="External"/><Relationship Id="rId62" Type="http://schemas.openxmlformats.org/officeDocument/2006/relationships/hyperlink" Target="mailto:yuehara710@gmail.com" TargetMode="External"/><Relationship Id="rId61" Type="http://schemas.openxmlformats.org/officeDocument/2006/relationships/hyperlink" Target="mailto:kaori.mcewen@gmail.com" TargetMode="External"/><Relationship Id="rId64" Type="http://schemas.openxmlformats.org/officeDocument/2006/relationships/hyperlink" Target="mailto:luckyc227@gmail.com" TargetMode="External"/><Relationship Id="rId63" Type="http://schemas.openxmlformats.org/officeDocument/2006/relationships/hyperlink" Target="mailto:koichi.ohtani.26@gmail.com" TargetMode="External"/><Relationship Id="rId66" Type="http://schemas.openxmlformats.org/officeDocument/2006/relationships/hyperlink" Target="mailto:sugiya.hiro@gmail.com" TargetMode="External"/><Relationship Id="rId65" Type="http://schemas.openxmlformats.org/officeDocument/2006/relationships/hyperlink" Target="mailto:akiko.t.kikuchi.2019@gmail.com" TargetMode="External"/><Relationship Id="rId68" Type="http://schemas.openxmlformats.org/officeDocument/2006/relationships/hyperlink" Target="mailto:tshozo01@gmail.com" TargetMode="External"/><Relationship Id="rId67" Type="http://schemas.openxmlformats.org/officeDocument/2006/relationships/hyperlink" Target="mailto:takehiro_takahashi@yanmar.com" TargetMode="External"/><Relationship Id="rId60" Type="http://schemas.openxmlformats.org/officeDocument/2006/relationships/hyperlink" Target="mailto:yamakawa.atl@gmail.com" TargetMode="External"/><Relationship Id="rId69" Type="http://schemas.openxmlformats.org/officeDocument/2006/relationships/hyperlink" Target="mailto:al024c@gmail.com" TargetMode="External"/><Relationship Id="rId51" Type="http://schemas.openxmlformats.org/officeDocument/2006/relationships/hyperlink" Target="mailto:mieyasuda3@gmail.com" TargetMode="External"/><Relationship Id="rId50" Type="http://schemas.openxmlformats.org/officeDocument/2006/relationships/hyperlink" Target="mailto:takuro.masuda@gmail.com" TargetMode="External"/><Relationship Id="rId53" Type="http://schemas.openxmlformats.org/officeDocument/2006/relationships/hyperlink" Target="mailto:juriali0201@gmail.com" TargetMode="External"/><Relationship Id="rId52" Type="http://schemas.openxmlformats.org/officeDocument/2006/relationships/hyperlink" Target="mailto:ha.y32131@gmail.com" TargetMode="External"/><Relationship Id="rId55" Type="http://schemas.openxmlformats.org/officeDocument/2006/relationships/hyperlink" Target="mailto:rei.barada@gmail.com" TargetMode="External"/><Relationship Id="rId54" Type="http://schemas.openxmlformats.org/officeDocument/2006/relationships/hyperlink" Target="mailto:mbeib178@gmail.com" TargetMode="External"/><Relationship Id="rId57" Type="http://schemas.openxmlformats.org/officeDocument/2006/relationships/hyperlink" Target="mailto:keigo.takahashi2@icloud.com" TargetMode="External"/><Relationship Id="rId56" Type="http://schemas.openxmlformats.org/officeDocument/2006/relationships/hyperlink" Target="mailto:takaitoshihiro94@gmail.com" TargetMode="External"/><Relationship Id="rId59" Type="http://schemas.openxmlformats.org/officeDocument/2006/relationships/hyperlink" Target="mailto:mikas1986@icloud.com" TargetMode="External"/><Relationship Id="rId58" Type="http://schemas.openxmlformats.org/officeDocument/2006/relationships/hyperlink" Target="mailto:ziamaki0418@gmail.com" TargetMode="External"/><Relationship Id="rId107" Type="http://schemas.openxmlformats.org/officeDocument/2006/relationships/hyperlink" Target="mailto:shuyakyu@yahoo.com" TargetMode="External"/><Relationship Id="rId228" Type="http://schemas.openxmlformats.org/officeDocument/2006/relationships/hyperlink" Target="mailto:oshimamail10@gmail.com" TargetMode="External"/><Relationship Id="rId349" Type="http://schemas.openxmlformats.org/officeDocument/2006/relationships/hyperlink" Target="mailto:86nikoniko@gmail.com" TargetMode="External"/><Relationship Id="rId106" Type="http://schemas.openxmlformats.org/officeDocument/2006/relationships/hyperlink" Target="mailto:tosuke924@gmail.com" TargetMode="External"/><Relationship Id="rId227" Type="http://schemas.openxmlformats.org/officeDocument/2006/relationships/hyperlink" Target="mailto:nobitalian.naomism703@gmail.com" TargetMode="External"/><Relationship Id="rId348" Type="http://schemas.openxmlformats.org/officeDocument/2006/relationships/hyperlink" Target="mailto:kiyoka05@gmail.com" TargetMode="External"/><Relationship Id="rId105" Type="http://schemas.openxmlformats.org/officeDocument/2006/relationships/hyperlink" Target="mailto:motonishijamesfumi@gmail.com" TargetMode="External"/><Relationship Id="rId226" Type="http://schemas.openxmlformats.org/officeDocument/2006/relationships/hyperlink" Target="mailto:sim_tsuda@yamaha-motor.com" TargetMode="External"/><Relationship Id="rId347" Type="http://schemas.openxmlformats.org/officeDocument/2006/relationships/hyperlink" Target="mailto:kotokoto334@gmail.com" TargetMode="External"/><Relationship Id="rId104" Type="http://schemas.openxmlformats.org/officeDocument/2006/relationships/hyperlink" Target="mailto:takuro.masuda@gmail.com" TargetMode="External"/><Relationship Id="rId225" Type="http://schemas.openxmlformats.org/officeDocument/2006/relationships/hyperlink" Target="mailto:s.a.k.i.k.o2933@gmail.com" TargetMode="External"/><Relationship Id="rId346" Type="http://schemas.openxmlformats.org/officeDocument/2006/relationships/hyperlink" Target="mailto:Atsy4eva@gmail.com" TargetMode="External"/><Relationship Id="rId109" Type="http://schemas.openxmlformats.org/officeDocument/2006/relationships/hyperlink" Target="mailto:sim_tsuda@yamaha-motor.com" TargetMode="External"/><Relationship Id="rId108" Type="http://schemas.openxmlformats.org/officeDocument/2006/relationships/hyperlink" Target="mailto:kazuyoshi_suzuki@na.honda.com" TargetMode="External"/><Relationship Id="rId229" Type="http://schemas.openxmlformats.org/officeDocument/2006/relationships/hyperlink" Target="mailto:tomo1129tb3@gmail.com" TargetMode="External"/><Relationship Id="rId220" Type="http://schemas.openxmlformats.org/officeDocument/2006/relationships/hyperlink" Target="mailto:biggreenbamboo@gmail.com" TargetMode="External"/><Relationship Id="rId341" Type="http://schemas.openxmlformats.org/officeDocument/2006/relationships/hyperlink" Target="mailto:ChieKusanagi2013@gmail.com" TargetMode="External"/><Relationship Id="rId340" Type="http://schemas.openxmlformats.org/officeDocument/2006/relationships/hyperlink" Target="mailto:manao.ka77@gmail.com" TargetMode="External"/><Relationship Id="rId103" Type="http://schemas.openxmlformats.org/officeDocument/2006/relationships/hyperlink" Target="mailto:m_ferris@hotmail.com" TargetMode="External"/><Relationship Id="rId224" Type="http://schemas.openxmlformats.org/officeDocument/2006/relationships/hyperlink" Target="mailto:sugiya.hiro@gmail.com" TargetMode="External"/><Relationship Id="rId345" Type="http://schemas.openxmlformats.org/officeDocument/2006/relationships/hyperlink" Target="mailto:orange30.yy@gmail.com" TargetMode="External"/><Relationship Id="rId102" Type="http://schemas.openxmlformats.org/officeDocument/2006/relationships/hyperlink" Target="mailto:n.yusuke0923@gmail.com" TargetMode="External"/><Relationship Id="rId223" Type="http://schemas.openxmlformats.org/officeDocument/2006/relationships/hyperlink" Target="mailto:satofami.kyhsy@gmail.com" TargetMode="External"/><Relationship Id="rId344" Type="http://schemas.openxmlformats.org/officeDocument/2006/relationships/hyperlink" Target="mailto:konakige06@gmail.com" TargetMode="External"/><Relationship Id="rId101" Type="http://schemas.openxmlformats.org/officeDocument/2006/relationships/hyperlink" Target="mailto:htomomatsu@hvac.mea.com" TargetMode="External"/><Relationship Id="rId222" Type="http://schemas.openxmlformats.org/officeDocument/2006/relationships/hyperlink" Target="mailto:etyhnt1123@gmail.com" TargetMode="External"/><Relationship Id="rId343" Type="http://schemas.openxmlformats.org/officeDocument/2006/relationships/hyperlink" Target="mailto:koiko.petitbois@gmail.com" TargetMode="External"/><Relationship Id="rId100" Type="http://schemas.openxmlformats.org/officeDocument/2006/relationships/hyperlink" Target="mailto:ytakubo@hitachicm.us" TargetMode="External"/><Relationship Id="rId221" Type="http://schemas.openxmlformats.org/officeDocument/2006/relationships/hyperlink" Target="mailto:harumei0502@gmail.com" TargetMode="External"/><Relationship Id="rId342" Type="http://schemas.openxmlformats.org/officeDocument/2006/relationships/hyperlink" Target="mailto:koiko.petitbois@gmail.com" TargetMode="External"/><Relationship Id="rId217" Type="http://schemas.openxmlformats.org/officeDocument/2006/relationships/hyperlink" Target="mailto:takuya.murami0424@gmail.com" TargetMode="External"/><Relationship Id="rId338" Type="http://schemas.openxmlformats.org/officeDocument/2006/relationships/hyperlink" Target="mailto:maririnaurora@gmail.com" TargetMode="External"/><Relationship Id="rId216" Type="http://schemas.openxmlformats.org/officeDocument/2006/relationships/hyperlink" Target="mailto:niwakako.627@gmail.com" TargetMode="External"/><Relationship Id="rId337" Type="http://schemas.openxmlformats.org/officeDocument/2006/relationships/hyperlink" Target="mailto:dingdongyuri@gmail.com" TargetMode="External"/><Relationship Id="rId215" Type="http://schemas.openxmlformats.org/officeDocument/2006/relationships/hyperlink" Target="mailto:mrs.reiko@gmail.com" TargetMode="External"/><Relationship Id="rId336" Type="http://schemas.openxmlformats.org/officeDocument/2006/relationships/hyperlink" Target="mailto:tsugumirokutan@gmail.com" TargetMode="External"/><Relationship Id="rId214" Type="http://schemas.openxmlformats.org/officeDocument/2006/relationships/hyperlink" Target="mailto:hirokororin65@gmail.com" TargetMode="External"/><Relationship Id="rId335" Type="http://schemas.openxmlformats.org/officeDocument/2006/relationships/hyperlink" Target="mailto:t1wataru.yokota@jp.toto.com" TargetMode="External"/><Relationship Id="rId219" Type="http://schemas.openxmlformats.org/officeDocument/2006/relationships/hyperlink" Target="mailto:n.5817us@icloud.com" TargetMode="External"/><Relationship Id="rId218" Type="http://schemas.openxmlformats.org/officeDocument/2006/relationships/hyperlink" Target="mailto:sunshine.mariko@gmail.com" TargetMode="External"/><Relationship Id="rId339" Type="http://schemas.openxmlformats.org/officeDocument/2006/relationships/hyperlink" Target="mailto:Takuya.Ohsuga@tdk.com" TargetMode="External"/><Relationship Id="rId330" Type="http://schemas.openxmlformats.org/officeDocument/2006/relationships/hyperlink" Target="mailto:takedainusa@gmail.com" TargetMode="External"/><Relationship Id="rId213" Type="http://schemas.openxmlformats.org/officeDocument/2006/relationships/hyperlink" Target="mailto:mariko.jo@icloud.com" TargetMode="External"/><Relationship Id="rId334" Type="http://schemas.openxmlformats.org/officeDocument/2006/relationships/hyperlink" Target="mailto:yamane.family.mail@gmail.com" TargetMode="External"/><Relationship Id="rId212" Type="http://schemas.openxmlformats.org/officeDocument/2006/relationships/hyperlink" Target="mailto:kawabe.wataru01@gmail.com" TargetMode="External"/><Relationship Id="rId333" Type="http://schemas.openxmlformats.org/officeDocument/2006/relationships/hyperlink" Target="mailto:ki_kosan_norinori@yahoo.co.jp" TargetMode="External"/><Relationship Id="rId211" Type="http://schemas.openxmlformats.org/officeDocument/2006/relationships/hyperlink" Target="mailto:kylemoreroad.6@gmail.com" TargetMode="External"/><Relationship Id="rId332" Type="http://schemas.openxmlformats.org/officeDocument/2006/relationships/hyperlink" Target="mailto:taro.m.akane@icloud.com" TargetMode="External"/><Relationship Id="rId210" Type="http://schemas.openxmlformats.org/officeDocument/2006/relationships/hyperlink" Target="mailto:yokoyoko.za@gmail.com" TargetMode="External"/><Relationship Id="rId331" Type="http://schemas.openxmlformats.org/officeDocument/2006/relationships/hyperlink" Target="mailto:chiho_h212@hotmail.com" TargetMode="External"/><Relationship Id="rId370" Type="http://schemas.openxmlformats.org/officeDocument/2006/relationships/hyperlink" Target="mailto:mayumicampbell@gmail.com" TargetMode="External"/><Relationship Id="rId129" Type="http://schemas.openxmlformats.org/officeDocument/2006/relationships/hyperlink" Target="mailto:yurilakkuma511@gmail.com" TargetMode="External"/><Relationship Id="rId128" Type="http://schemas.openxmlformats.org/officeDocument/2006/relationships/hyperlink" Target="mailto:mtomioka33@gmail.com" TargetMode="External"/><Relationship Id="rId249" Type="http://schemas.openxmlformats.org/officeDocument/2006/relationships/hyperlink" Target="mailto:Dr.celinelazarus@gmail.com" TargetMode="External"/><Relationship Id="rId127" Type="http://schemas.openxmlformats.org/officeDocument/2006/relationships/hyperlink" Target="mailto:mtaka523.ktm@gmail.com" TargetMode="External"/><Relationship Id="rId248" Type="http://schemas.openxmlformats.org/officeDocument/2006/relationships/hyperlink" Target="mailto:mbeib178@gmail.com" TargetMode="External"/><Relationship Id="rId369" Type="http://schemas.openxmlformats.org/officeDocument/2006/relationships/hyperlink" Target="mailto:tomomiaozono@gmail.com" TargetMode="External"/><Relationship Id="rId126" Type="http://schemas.openxmlformats.org/officeDocument/2006/relationships/hyperlink" Target="mailto:suki1030616@gmail.com" TargetMode="External"/><Relationship Id="rId247" Type="http://schemas.openxmlformats.org/officeDocument/2006/relationships/hyperlink" Target="mailto:daisuke_isobe@na.honda.com" TargetMode="External"/><Relationship Id="rId368" Type="http://schemas.openxmlformats.org/officeDocument/2006/relationships/hyperlink" Target="mailto:yoshimakimail9@gmail.com" TargetMode="External"/><Relationship Id="rId121" Type="http://schemas.openxmlformats.org/officeDocument/2006/relationships/hyperlink" Target="mailto:yu.hayashi@kubota.com" TargetMode="External"/><Relationship Id="rId242" Type="http://schemas.openxmlformats.org/officeDocument/2006/relationships/hyperlink" Target="mailto:hanadeka953@gmail.com" TargetMode="External"/><Relationship Id="rId363" Type="http://schemas.openxmlformats.org/officeDocument/2006/relationships/hyperlink" Target="mailto:misuzu.hitomi1@gmail.com" TargetMode="External"/><Relationship Id="rId120" Type="http://schemas.openxmlformats.org/officeDocument/2006/relationships/hyperlink" Target="mailto:mack_nanjo@yamaha-motor.com" TargetMode="External"/><Relationship Id="rId241" Type="http://schemas.openxmlformats.org/officeDocument/2006/relationships/hyperlink" Target="mailto:sao.naka08@gmail.com" TargetMode="External"/><Relationship Id="rId362" Type="http://schemas.openxmlformats.org/officeDocument/2006/relationships/hyperlink" Target="mailto:yone@degus.jp" TargetMode="External"/><Relationship Id="rId240" Type="http://schemas.openxmlformats.org/officeDocument/2006/relationships/hyperlink" Target="mailto:keigo.takahashi2@icloud.com" TargetMode="External"/><Relationship Id="rId361" Type="http://schemas.openxmlformats.org/officeDocument/2006/relationships/hyperlink" Target="mailto:tamocchi4@gmail.com" TargetMode="External"/><Relationship Id="rId360" Type="http://schemas.openxmlformats.org/officeDocument/2006/relationships/hyperlink" Target="mailto:belltreefamily.82@gmail.com" TargetMode="External"/><Relationship Id="rId125" Type="http://schemas.openxmlformats.org/officeDocument/2006/relationships/hyperlink" Target="mailto:tomo1129tb3@gmail.com" TargetMode="External"/><Relationship Id="rId246" Type="http://schemas.openxmlformats.org/officeDocument/2006/relationships/hyperlink" Target="mailto:dingdongyuri@gmail.com" TargetMode="External"/><Relationship Id="rId367" Type="http://schemas.openxmlformats.org/officeDocument/2006/relationships/hyperlink" Target="mailto:yamakawa.atl@gmail.com" TargetMode="External"/><Relationship Id="rId124" Type="http://schemas.openxmlformats.org/officeDocument/2006/relationships/hyperlink" Target="mailto:kandadada.65@gmail.com" TargetMode="External"/><Relationship Id="rId245" Type="http://schemas.openxmlformats.org/officeDocument/2006/relationships/hyperlink" Target="mailto:yamane.family.mail@gmail.com" TargetMode="External"/><Relationship Id="rId366" Type="http://schemas.openxmlformats.org/officeDocument/2006/relationships/hyperlink" Target="mailto:mmitsuhashi@hvac.mea.com" TargetMode="External"/><Relationship Id="rId123" Type="http://schemas.openxmlformats.org/officeDocument/2006/relationships/hyperlink" Target="mailto:tsugumirokutan@gmail.com" TargetMode="External"/><Relationship Id="rId244" Type="http://schemas.openxmlformats.org/officeDocument/2006/relationships/hyperlink" Target="mailto:hisashi0601jp@yahoo.co.jp" TargetMode="External"/><Relationship Id="rId365" Type="http://schemas.openxmlformats.org/officeDocument/2006/relationships/hyperlink" Target="mailto:naotomae@gmail.com" TargetMode="External"/><Relationship Id="rId122" Type="http://schemas.openxmlformats.org/officeDocument/2006/relationships/hyperlink" Target="mailto:yu.morimoto57@gmail.com" TargetMode="External"/><Relationship Id="rId243" Type="http://schemas.openxmlformats.org/officeDocument/2006/relationships/hyperlink" Target="mailto:yu.hayashi@kubota.com" TargetMode="External"/><Relationship Id="rId364" Type="http://schemas.openxmlformats.org/officeDocument/2006/relationships/hyperlink" Target="mailto:tommyfuruta@gmail.com" TargetMode="External"/><Relationship Id="rId95" Type="http://schemas.openxmlformats.org/officeDocument/2006/relationships/hyperlink" Target="mailto:yamane.family.mail@gmail.com" TargetMode="External"/><Relationship Id="rId94" Type="http://schemas.openxmlformats.org/officeDocument/2006/relationships/hyperlink" Target="mailto:spring.mh@hotmail.com" TargetMode="External"/><Relationship Id="rId97" Type="http://schemas.openxmlformats.org/officeDocument/2006/relationships/hyperlink" Target="mailto:kawabe.wataru01@gmail.com" TargetMode="External"/><Relationship Id="rId96" Type="http://schemas.openxmlformats.org/officeDocument/2006/relationships/hyperlink" Target="mailto:makeorbreak.0728@gmail.com" TargetMode="External"/><Relationship Id="rId99" Type="http://schemas.openxmlformats.org/officeDocument/2006/relationships/hyperlink" Target="mailto:shigeszk0815@gmail.com" TargetMode="External"/><Relationship Id="rId98" Type="http://schemas.openxmlformats.org/officeDocument/2006/relationships/hyperlink" Target="mailto:satofami.kyhsy@gmail.com" TargetMode="External"/><Relationship Id="rId91" Type="http://schemas.openxmlformats.org/officeDocument/2006/relationships/hyperlink" Target="mailto:hiroko_shinohara@hotmail.com" TargetMode="External"/><Relationship Id="rId90" Type="http://schemas.openxmlformats.org/officeDocument/2006/relationships/hyperlink" Target="mailto:yoshikofuse@yahoo.co.jp" TargetMode="External"/><Relationship Id="rId93" Type="http://schemas.openxmlformats.org/officeDocument/2006/relationships/hyperlink" Target="mailto:ham_tsuka@yahoo.co.jp" TargetMode="External"/><Relationship Id="rId92" Type="http://schemas.openxmlformats.org/officeDocument/2006/relationships/hyperlink" Target="mailto:HSUZUKI@Live.com" TargetMode="External"/><Relationship Id="rId118" Type="http://schemas.openxmlformats.org/officeDocument/2006/relationships/hyperlink" Target="mailto:qiuzi1012@yahoo.co.jp" TargetMode="External"/><Relationship Id="rId239" Type="http://schemas.openxmlformats.org/officeDocument/2006/relationships/hyperlink" Target="mailto:yukarin24ss@gmail.com" TargetMode="External"/><Relationship Id="rId117" Type="http://schemas.openxmlformats.org/officeDocument/2006/relationships/hyperlink" Target="mailto:akikom315@gmail.com" TargetMode="External"/><Relationship Id="rId238" Type="http://schemas.openxmlformats.org/officeDocument/2006/relationships/hyperlink" Target="mailto:lady_m54@hotmail.com" TargetMode="External"/><Relationship Id="rId359" Type="http://schemas.openxmlformats.org/officeDocument/2006/relationships/hyperlink" Target="mailto:kitai_atl_2022@yahoo.com" TargetMode="External"/><Relationship Id="rId116" Type="http://schemas.openxmlformats.org/officeDocument/2006/relationships/hyperlink" Target="mailto:sunnyikopp@gmail.com" TargetMode="External"/><Relationship Id="rId237" Type="http://schemas.openxmlformats.org/officeDocument/2006/relationships/hyperlink" Target="mailto:makeorbreak.0728@gmail.com" TargetMode="External"/><Relationship Id="rId358" Type="http://schemas.openxmlformats.org/officeDocument/2006/relationships/hyperlink" Target="mailto:ootanana@icloud.com" TargetMode="External"/><Relationship Id="rId115" Type="http://schemas.openxmlformats.org/officeDocument/2006/relationships/hyperlink" Target="mailto:sunshine.mariko@gmail.com" TargetMode="External"/><Relationship Id="rId236" Type="http://schemas.openxmlformats.org/officeDocument/2006/relationships/hyperlink" Target="mailto:nikenaga@yahoo.com" TargetMode="External"/><Relationship Id="rId357" Type="http://schemas.openxmlformats.org/officeDocument/2006/relationships/hyperlink" Target="mailto:takuo.ota@tica.toyota-industries.com" TargetMode="External"/><Relationship Id="rId119" Type="http://schemas.openxmlformats.org/officeDocument/2006/relationships/hyperlink" Target="mailto:i629r714@icloud.com" TargetMode="External"/><Relationship Id="rId110" Type="http://schemas.openxmlformats.org/officeDocument/2006/relationships/hyperlink" Target="mailto:ayakobaba1028@gmail.com" TargetMode="External"/><Relationship Id="rId231" Type="http://schemas.openxmlformats.org/officeDocument/2006/relationships/hyperlink" Target="mailto:akiko.t.kikuchi.2019@gmail.com" TargetMode="External"/><Relationship Id="rId352" Type="http://schemas.openxmlformats.org/officeDocument/2006/relationships/hyperlink" Target="mailto:juriali0201@gmail.com" TargetMode="External"/><Relationship Id="rId230" Type="http://schemas.openxmlformats.org/officeDocument/2006/relationships/hyperlink" Target="mailto:skusa20230826@gmail.com" TargetMode="External"/><Relationship Id="rId351" Type="http://schemas.openxmlformats.org/officeDocument/2006/relationships/hyperlink" Target="mailto:duffy.my.friends43@gmail.com" TargetMode="External"/><Relationship Id="rId350" Type="http://schemas.openxmlformats.org/officeDocument/2006/relationships/hyperlink" Target="mailto:miyagawar3850@gmail.com" TargetMode="External"/><Relationship Id="rId114" Type="http://schemas.openxmlformats.org/officeDocument/2006/relationships/hyperlink" Target="mailto:kimikoaratani@yahoo.com" TargetMode="External"/><Relationship Id="rId235" Type="http://schemas.openxmlformats.org/officeDocument/2006/relationships/hyperlink" Target="mailto:kimikoaratani@yahoo.com" TargetMode="External"/><Relationship Id="rId356" Type="http://schemas.openxmlformats.org/officeDocument/2006/relationships/hyperlink" Target="mailto:ma_kanzume@hotmail.com" TargetMode="External"/><Relationship Id="rId113" Type="http://schemas.openxmlformats.org/officeDocument/2006/relationships/hyperlink" Target="mailto:torikko0618@gmail.com" TargetMode="External"/><Relationship Id="rId234" Type="http://schemas.openxmlformats.org/officeDocument/2006/relationships/hyperlink" Target="mailto:skydreamer0824@gmail.com" TargetMode="External"/><Relationship Id="rId355" Type="http://schemas.openxmlformats.org/officeDocument/2006/relationships/hyperlink" Target="mailto:rijun12@gmail.com" TargetMode="External"/><Relationship Id="rId112" Type="http://schemas.openxmlformats.org/officeDocument/2006/relationships/hyperlink" Target="mailto:dyamashita@kokiholdingsamerica.com" TargetMode="External"/><Relationship Id="rId233" Type="http://schemas.openxmlformats.org/officeDocument/2006/relationships/hyperlink" Target="mailto:al024c@gmail.com" TargetMode="External"/><Relationship Id="rId354" Type="http://schemas.openxmlformats.org/officeDocument/2006/relationships/hyperlink" Target="mailto:izumimasaya@gmail.com" TargetMode="External"/><Relationship Id="rId111" Type="http://schemas.openxmlformats.org/officeDocument/2006/relationships/hyperlink" Target="mailto:duffy.my.friends43@gmail.com" TargetMode="External"/><Relationship Id="rId232" Type="http://schemas.openxmlformats.org/officeDocument/2006/relationships/hyperlink" Target="mailto:mrs.reiko@gmail.com" TargetMode="External"/><Relationship Id="rId353" Type="http://schemas.openxmlformats.org/officeDocument/2006/relationships/hyperlink" Target="mailto:bigjoy.1414416@gmail.com" TargetMode="External"/><Relationship Id="rId305" Type="http://schemas.openxmlformats.org/officeDocument/2006/relationships/hyperlink" Target="mailto:s.miyabin@gmail.com" TargetMode="External"/><Relationship Id="rId426" Type="http://schemas.openxmlformats.org/officeDocument/2006/relationships/hyperlink" Target="mailto:rijun12@gmail.com" TargetMode="External"/><Relationship Id="rId304" Type="http://schemas.openxmlformats.org/officeDocument/2006/relationships/hyperlink" Target="mailto:satofami.kyhsy@gmail.com" TargetMode="External"/><Relationship Id="rId425" Type="http://schemas.openxmlformats.org/officeDocument/2006/relationships/hyperlink" Target="mailto:bebecasey.miyazawa@gmail.com" TargetMode="External"/><Relationship Id="rId303" Type="http://schemas.openxmlformats.org/officeDocument/2006/relationships/hyperlink" Target="mailto:nyanjira7265@gmail.com" TargetMode="External"/><Relationship Id="rId424" Type="http://schemas.openxmlformats.org/officeDocument/2006/relationships/hyperlink" Target="mailto:katsuyo11@gmail.com" TargetMode="External"/><Relationship Id="rId302" Type="http://schemas.openxmlformats.org/officeDocument/2006/relationships/hyperlink" Target="mailto:yk.sima@icloud.com" TargetMode="External"/><Relationship Id="rId423" Type="http://schemas.openxmlformats.org/officeDocument/2006/relationships/hyperlink" Target="mailto:mamipan127@gmail.com" TargetMode="External"/><Relationship Id="rId309" Type="http://schemas.openxmlformats.org/officeDocument/2006/relationships/hyperlink" Target="mailto:tomomiaozono@gmail.com" TargetMode="External"/><Relationship Id="rId308" Type="http://schemas.openxmlformats.org/officeDocument/2006/relationships/hyperlink" Target="mailto:yumifukami1024@gmail.com" TargetMode="External"/><Relationship Id="rId429" Type="http://schemas.openxmlformats.org/officeDocument/2006/relationships/hyperlink" Target="mailto:kylemoreroad.6@gmail.com" TargetMode="External"/><Relationship Id="rId307" Type="http://schemas.openxmlformats.org/officeDocument/2006/relationships/hyperlink" Target="mailto:misuzu.hitomi1@gmail.com" TargetMode="External"/><Relationship Id="rId428" Type="http://schemas.openxmlformats.org/officeDocument/2006/relationships/hyperlink" Target="mailto:sono@emory.edu" TargetMode="External"/><Relationship Id="rId306" Type="http://schemas.openxmlformats.org/officeDocument/2006/relationships/hyperlink" Target="mailto:ayakobaba1028@gmail.com" TargetMode="External"/><Relationship Id="rId427" Type="http://schemas.openxmlformats.org/officeDocument/2006/relationships/hyperlink" Target="mailto:chikaokabe@gmail.com" TargetMode="External"/><Relationship Id="rId301" Type="http://schemas.openxmlformats.org/officeDocument/2006/relationships/hyperlink" Target="mailto:ma_kanzume@hotmail.com" TargetMode="External"/><Relationship Id="rId422" Type="http://schemas.openxmlformats.org/officeDocument/2006/relationships/hyperlink" Target="mailto:tamocchi4@gmail.com" TargetMode="External"/><Relationship Id="rId300" Type="http://schemas.openxmlformats.org/officeDocument/2006/relationships/hyperlink" Target="mailto:te2ya.watanabe@gmail.com" TargetMode="External"/><Relationship Id="rId421" Type="http://schemas.openxmlformats.org/officeDocument/2006/relationships/hyperlink" Target="mailto:ChieKusanagi2013@gmail.com" TargetMode="External"/><Relationship Id="rId420" Type="http://schemas.openxmlformats.org/officeDocument/2006/relationships/hyperlink" Target="mailto:kt-k-z@infoseek.jp" TargetMode="External"/><Relationship Id="rId415" Type="http://schemas.openxmlformats.org/officeDocument/2006/relationships/hyperlink" Target="mailto:masayuki.yamazaki@tacg.toyota-industries.com" TargetMode="External"/><Relationship Id="rId414" Type="http://schemas.openxmlformats.org/officeDocument/2006/relationships/hyperlink" Target="mailto:ekus313@yahoo.co.jp" TargetMode="External"/><Relationship Id="rId413" Type="http://schemas.openxmlformats.org/officeDocument/2006/relationships/hyperlink" Target="mailto:nekko_ey@hotmail.com" TargetMode="External"/><Relationship Id="rId412" Type="http://schemas.openxmlformats.org/officeDocument/2006/relationships/hyperlink" Target="mailto:mommykf2016@gmail.com" TargetMode="External"/><Relationship Id="rId419" Type="http://schemas.openxmlformats.org/officeDocument/2006/relationships/hyperlink" Target="mailto:kasuyaga@gmail.com" TargetMode="External"/><Relationship Id="rId418" Type="http://schemas.openxmlformats.org/officeDocument/2006/relationships/hyperlink" Target="mailto:juriali0201@gmail.com" TargetMode="External"/><Relationship Id="rId417" Type="http://schemas.openxmlformats.org/officeDocument/2006/relationships/hyperlink" Target="mailto:mizuho8214@icloud.com" TargetMode="External"/><Relationship Id="rId416" Type="http://schemas.openxmlformats.org/officeDocument/2006/relationships/hyperlink" Target="mailto:masayuki.yamazaki@tacg.toyota-industries.com" TargetMode="External"/><Relationship Id="rId411" Type="http://schemas.openxmlformats.org/officeDocument/2006/relationships/hyperlink" Target="mailto:yone@degus.jp" TargetMode="External"/><Relationship Id="rId410" Type="http://schemas.openxmlformats.org/officeDocument/2006/relationships/hyperlink" Target="mailto:majumoju@gmail.com" TargetMode="External"/><Relationship Id="rId206" Type="http://schemas.openxmlformats.org/officeDocument/2006/relationships/hyperlink" Target="mailto:ewan1125@hotmail.com" TargetMode="External"/><Relationship Id="rId327" Type="http://schemas.openxmlformats.org/officeDocument/2006/relationships/hyperlink" Target="mailto:kylemoreroad.6@gmail.com" TargetMode="External"/><Relationship Id="rId205" Type="http://schemas.openxmlformats.org/officeDocument/2006/relationships/hyperlink" Target="mailto:lovely.hinny@gmail.com" TargetMode="External"/><Relationship Id="rId326" Type="http://schemas.openxmlformats.org/officeDocument/2006/relationships/hyperlink" Target="mailto:kasuyaga@gmail.com" TargetMode="External"/><Relationship Id="rId204" Type="http://schemas.openxmlformats.org/officeDocument/2006/relationships/hyperlink" Target="mailto:Kohey_Terada@yamaha-motor.com" TargetMode="External"/><Relationship Id="rId325" Type="http://schemas.openxmlformats.org/officeDocument/2006/relationships/hyperlink" Target="mailto:ozaki.synh6547@gmail.com" TargetMode="External"/><Relationship Id="rId203" Type="http://schemas.openxmlformats.org/officeDocument/2006/relationships/hyperlink" Target="mailto:buntaatl@hotmail.com" TargetMode="External"/><Relationship Id="rId324" Type="http://schemas.openxmlformats.org/officeDocument/2006/relationships/hyperlink" Target="mailto:sukepon1108270630@gmail.com" TargetMode="External"/><Relationship Id="rId209" Type="http://schemas.openxmlformats.org/officeDocument/2006/relationships/hyperlink" Target="mailto:yfukiko@gmail.com" TargetMode="External"/><Relationship Id="rId208" Type="http://schemas.openxmlformats.org/officeDocument/2006/relationships/hyperlink" Target="mailto:muapm4zg@gmail.com" TargetMode="External"/><Relationship Id="rId329" Type="http://schemas.openxmlformats.org/officeDocument/2006/relationships/hyperlink" Target="mailto:takedainusa@gmail.com" TargetMode="External"/><Relationship Id="rId207" Type="http://schemas.openxmlformats.org/officeDocument/2006/relationships/hyperlink" Target="mailto:mms_im_turm@yahoo.co.jp" TargetMode="External"/><Relationship Id="rId328" Type="http://schemas.openxmlformats.org/officeDocument/2006/relationships/hyperlink" Target="mailto:akimushi@hotmail.com" TargetMode="External"/><Relationship Id="rId202" Type="http://schemas.openxmlformats.org/officeDocument/2006/relationships/hyperlink" Target="mailto:kumamama0605@gmail.com" TargetMode="External"/><Relationship Id="rId323" Type="http://schemas.openxmlformats.org/officeDocument/2006/relationships/hyperlink" Target="mailto:nozoyama0724@icloud.com" TargetMode="External"/><Relationship Id="rId201" Type="http://schemas.openxmlformats.org/officeDocument/2006/relationships/hyperlink" Target="mailto:orange30.yy@gmail.com" TargetMode="External"/><Relationship Id="rId322" Type="http://schemas.openxmlformats.org/officeDocument/2006/relationships/hyperlink" Target="mailto:morikawa.koichi@miuraz.com" TargetMode="External"/><Relationship Id="rId200" Type="http://schemas.openxmlformats.org/officeDocument/2006/relationships/hyperlink" Target="mailto:owen_ochi@yamaha-motor.com" TargetMode="External"/><Relationship Id="rId321" Type="http://schemas.openxmlformats.org/officeDocument/2006/relationships/hyperlink" Target="mailto:ynakajima@namiga.com" TargetMode="External"/><Relationship Id="rId320" Type="http://schemas.openxmlformats.org/officeDocument/2006/relationships/hyperlink" Target="mailto:tamocchi4@gmail.com" TargetMode="External"/><Relationship Id="rId316" Type="http://schemas.openxmlformats.org/officeDocument/2006/relationships/hyperlink" Target="mailto:n.5817us@icloud.com" TargetMode="External"/><Relationship Id="rId315" Type="http://schemas.openxmlformats.org/officeDocument/2006/relationships/hyperlink" Target="mailto:masayuki.yamazaki@tacg.toyota-industries.com" TargetMode="External"/><Relationship Id="rId314" Type="http://schemas.openxmlformats.org/officeDocument/2006/relationships/hyperlink" Target="mailto:38ryotaro@gmail.com" TargetMode="External"/><Relationship Id="rId313" Type="http://schemas.openxmlformats.org/officeDocument/2006/relationships/hyperlink" Target="mailto:yusuke.nishimiya@ykk.com" TargetMode="External"/><Relationship Id="rId319" Type="http://schemas.openxmlformats.org/officeDocument/2006/relationships/hyperlink" Target="mailto:t.natsu0730428.t@gmail.com" TargetMode="External"/><Relationship Id="rId318" Type="http://schemas.openxmlformats.org/officeDocument/2006/relationships/hyperlink" Target="mailto:yasushisellen255@gmail.com" TargetMode="External"/><Relationship Id="rId317" Type="http://schemas.openxmlformats.org/officeDocument/2006/relationships/hyperlink" Target="mailto:iwaki7575@gmail.com" TargetMode="External"/><Relationship Id="rId312" Type="http://schemas.openxmlformats.org/officeDocument/2006/relationships/hyperlink" Target="mailto:hirokororin65@gmail.com" TargetMode="External"/><Relationship Id="rId433" Type="http://schemas.openxmlformats.org/officeDocument/2006/relationships/drawing" Target="../drawings/drawing3.xml"/><Relationship Id="rId311" Type="http://schemas.openxmlformats.org/officeDocument/2006/relationships/hyperlink" Target="mailto:s.a.k.i.k.o2933@gmail.com" TargetMode="External"/><Relationship Id="rId432" Type="http://schemas.openxmlformats.org/officeDocument/2006/relationships/hyperlink" Target="mailto:miii819@me.com" TargetMode="External"/><Relationship Id="rId310" Type="http://schemas.openxmlformats.org/officeDocument/2006/relationships/hyperlink" Target="mailto:izumimasaya@gmail.com" TargetMode="External"/><Relationship Id="rId431" Type="http://schemas.openxmlformats.org/officeDocument/2006/relationships/hyperlink" Target="mailto:chocolatsho@gmail.com" TargetMode="External"/><Relationship Id="rId430" Type="http://schemas.openxmlformats.org/officeDocument/2006/relationships/hyperlink" Target="mailto:mommykf2016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is03170511@gmail.com" TargetMode="External"/><Relationship Id="rId2" Type="http://schemas.openxmlformats.org/officeDocument/2006/relationships/hyperlink" Target="mailto:30y130s@gmail.com" TargetMode="External"/><Relationship Id="rId3" Type="http://schemas.openxmlformats.org/officeDocument/2006/relationships/hyperlink" Target="mailto:akane.0619.tanaka@gmail.com" TargetMode="External"/><Relationship Id="rId4" Type="http://schemas.openxmlformats.org/officeDocument/2006/relationships/hyperlink" Target="mailto:st09011383829@gmail.com" TargetMode="External"/><Relationship Id="rId9" Type="http://schemas.openxmlformats.org/officeDocument/2006/relationships/hyperlink" Target="mailto:mieyasuda3@gmail.com" TargetMode="External"/><Relationship Id="rId143" Type="http://schemas.openxmlformats.org/officeDocument/2006/relationships/drawing" Target="../drawings/drawing5.xml"/><Relationship Id="rId142" Type="http://schemas.openxmlformats.org/officeDocument/2006/relationships/hyperlink" Target="mailto:mommykf2016@gmail.com" TargetMode="External"/><Relationship Id="rId141" Type="http://schemas.openxmlformats.org/officeDocument/2006/relationships/hyperlink" Target="mailto:rijun12@gmail.com" TargetMode="External"/><Relationship Id="rId140" Type="http://schemas.openxmlformats.org/officeDocument/2006/relationships/hyperlink" Target="mailto:katsuyo11@gmail.com" TargetMode="External"/><Relationship Id="rId5" Type="http://schemas.openxmlformats.org/officeDocument/2006/relationships/hyperlink" Target="mailto:niwakako.627@gmail.com" TargetMode="External"/><Relationship Id="rId6" Type="http://schemas.openxmlformats.org/officeDocument/2006/relationships/hyperlink" Target="mailto:muapm4zg@gmail.com" TargetMode="External"/><Relationship Id="rId7" Type="http://schemas.openxmlformats.org/officeDocument/2006/relationships/hyperlink" Target="mailto:yuuui009@yahoo.co.jp" TargetMode="External"/><Relationship Id="rId8" Type="http://schemas.openxmlformats.org/officeDocument/2006/relationships/hyperlink" Target="mailto:naruyoshi.hirata@kubota.com" TargetMode="External"/><Relationship Id="rId139" Type="http://schemas.openxmlformats.org/officeDocument/2006/relationships/hyperlink" Target="mailto:ChieKusanagi2013@gmail.com" TargetMode="External"/><Relationship Id="rId138" Type="http://schemas.openxmlformats.org/officeDocument/2006/relationships/hyperlink" Target="mailto:juriali0201@gmail.com" TargetMode="External"/><Relationship Id="rId137" Type="http://schemas.openxmlformats.org/officeDocument/2006/relationships/hyperlink" Target="mailto:mizuho8214@icloud.com" TargetMode="External"/><Relationship Id="rId132" Type="http://schemas.openxmlformats.org/officeDocument/2006/relationships/hyperlink" Target="mailto:nozomishimizu88@gmail.com" TargetMode="External"/><Relationship Id="rId131" Type="http://schemas.openxmlformats.org/officeDocument/2006/relationships/hyperlink" Target="mailto:momoka.k627@gmail.com" TargetMode="External"/><Relationship Id="rId130" Type="http://schemas.openxmlformats.org/officeDocument/2006/relationships/hyperlink" Target="mailto:maririnaurora@gmail.com" TargetMode="External"/><Relationship Id="rId136" Type="http://schemas.openxmlformats.org/officeDocument/2006/relationships/hyperlink" Target="mailto:yone@degus.jp" TargetMode="External"/><Relationship Id="rId135" Type="http://schemas.openxmlformats.org/officeDocument/2006/relationships/hyperlink" Target="mailto:s.miyabin@gmail.com" TargetMode="External"/><Relationship Id="rId134" Type="http://schemas.openxmlformats.org/officeDocument/2006/relationships/hyperlink" Target="mailto:akmttks@yahoo.co.jp" TargetMode="External"/><Relationship Id="rId133" Type="http://schemas.openxmlformats.org/officeDocument/2006/relationships/hyperlink" Target="mailto:yavapai.lodge@gmail.com" TargetMode="External"/><Relationship Id="rId40" Type="http://schemas.openxmlformats.org/officeDocument/2006/relationships/hyperlink" Target="mailto:takayo.witmondt@gmail.com" TargetMode="External"/><Relationship Id="rId42" Type="http://schemas.openxmlformats.org/officeDocument/2006/relationships/hyperlink" Target="mailto:nwdds539@gmail.com" TargetMode="External"/><Relationship Id="rId41" Type="http://schemas.openxmlformats.org/officeDocument/2006/relationships/hyperlink" Target="mailto:akane.0619.tanaka@gmail.com" TargetMode="External"/><Relationship Id="rId44" Type="http://schemas.openxmlformats.org/officeDocument/2006/relationships/hyperlink" Target="mailto:aiconails@gmail.com" TargetMode="External"/><Relationship Id="rId43" Type="http://schemas.openxmlformats.org/officeDocument/2006/relationships/hyperlink" Target="mailto:30y130s@gmail.com" TargetMode="External"/><Relationship Id="rId46" Type="http://schemas.openxmlformats.org/officeDocument/2006/relationships/hyperlink" Target="mailto:yuminator81@gmail.com" TargetMode="External"/><Relationship Id="rId45" Type="http://schemas.openxmlformats.org/officeDocument/2006/relationships/hyperlink" Target="mailto:rijun12@gmail.com" TargetMode="External"/><Relationship Id="rId48" Type="http://schemas.openxmlformats.org/officeDocument/2006/relationships/hyperlink" Target="mailto:hiokabayashi@deloitte.com" TargetMode="External"/><Relationship Id="rId47" Type="http://schemas.openxmlformats.org/officeDocument/2006/relationships/hyperlink" Target="mailto:msko0621@gmail.com" TargetMode="External"/><Relationship Id="rId49" Type="http://schemas.openxmlformats.org/officeDocument/2006/relationships/hyperlink" Target="mailto:masaetsu.takahashi.du@hitachiastemo.com" TargetMode="External"/><Relationship Id="rId31" Type="http://schemas.openxmlformats.org/officeDocument/2006/relationships/hyperlink" Target="mailto:akikom315@gmail.com" TargetMode="External"/><Relationship Id="rId30" Type="http://schemas.openxmlformats.org/officeDocument/2006/relationships/hyperlink" Target="mailto:sunnyikopp@gmail.com" TargetMode="External"/><Relationship Id="rId33" Type="http://schemas.openxmlformats.org/officeDocument/2006/relationships/hyperlink" Target="mailto:i629r714@icloud.com" TargetMode="External"/><Relationship Id="rId32" Type="http://schemas.openxmlformats.org/officeDocument/2006/relationships/hyperlink" Target="mailto:qiuzi1012@yahoo.co.jp" TargetMode="External"/><Relationship Id="rId35" Type="http://schemas.openxmlformats.org/officeDocument/2006/relationships/hyperlink" Target="mailto:kandadada.65@gmail.com" TargetMode="External"/><Relationship Id="rId34" Type="http://schemas.openxmlformats.org/officeDocument/2006/relationships/hyperlink" Target="mailto:mack_nanjo@yamaha-motor.com" TargetMode="External"/><Relationship Id="rId37" Type="http://schemas.openxmlformats.org/officeDocument/2006/relationships/hyperlink" Target="mailto:kosuke.and.saori@gmail.com" TargetMode="External"/><Relationship Id="rId36" Type="http://schemas.openxmlformats.org/officeDocument/2006/relationships/hyperlink" Target="mailto:mtaka523.ktm@gmail.com" TargetMode="External"/><Relationship Id="rId39" Type="http://schemas.openxmlformats.org/officeDocument/2006/relationships/hyperlink" Target="mailto:lumisa22@gmail.com" TargetMode="External"/><Relationship Id="rId38" Type="http://schemas.openxmlformats.org/officeDocument/2006/relationships/hyperlink" Target="mailto:yukainahitorigoto@gmail.com" TargetMode="External"/><Relationship Id="rId20" Type="http://schemas.openxmlformats.org/officeDocument/2006/relationships/hyperlink" Target="mailto:eita.umezaki0118@gmail.com" TargetMode="External"/><Relationship Id="rId22" Type="http://schemas.openxmlformats.org/officeDocument/2006/relationships/hyperlink" Target="mailto:HSUZUKI@Live.com" TargetMode="External"/><Relationship Id="rId21" Type="http://schemas.openxmlformats.org/officeDocument/2006/relationships/hyperlink" Target="mailto:hiroko_shinohara@hotmail.com" TargetMode="External"/><Relationship Id="rId24" Type="http://schemas.openxmlformats.org/officeDocument/2006/relationships/hyperlink" Target="mailto:makeorbreak.0728@gmail.com" TargetMode="External"/><Relationship Id="rId23" Type="http://schemas.openxmlformats.org/officeDocument/2006/relationships/hyperlink" Target="mailto:yamane.family.mail@gmail.com" TargetMode="External"/><Relationship Id="rId26" Type="http://schemas.openxmlformats.org/officeDocument/2006/relationships/hyperlink" Target="mailto:n.yusuke0923@gmail.com" TargetMode="External"/><Relationship Id="rId25" Type="http://schemas.openxmlformats.org/officeDocument/2006/relationships/hyperlink" Target="mailto:satofami.kyhsy@gmail.com" TargetMode="External"/><Relationship Id="rId28" Type="http://schemas.openxmlformats.org/officeDocument/2006/relationships/hyperlink" Target="mailto:ayakobaba1028@gmail.com" TargetMode="External"/><Relationship Id="rId27" Type="http://schemas.openxmlformats.org/officeDocument/2006/relationships/hyperlink" Target="mailto:tosuke924@gmail.com" TargetMode="External"/><Relationship Id="rId29" Type="http://schemas.openxmlformats.org/officeDocument/2006/relationships/hyperlink" Target="mailto:dyamashita@kokiholdingsamerica.com" TargetMode="External"/><Relationship Id="rId11" Type="http://schemas.openxmlformats.org/officeDocument/2006/relationships/hyperlink" Target="mailto:yuehara710@gmail.com" TargetMode="External"/><Relationship Id="rId10" Type="http://schemas.openxmlformats.org/officeDocument/2006/relationships/hyperlink" Target="mailto:yamakawa.atl@gmail.com" TargetMode="External"/><Relationship Id="rId13" Type="http://schemas.openxmlformats.org/officeDocument/2006/relationships/hyperlink" Target="mailto:al024c@gmail.com" TargetMode="External"/><Relationship Id="rId12" Type="http://schemas.openxmlformats.org/officeDocument/2006/relationships/hyperlink" Target="mailto:luckyc227@gmail.com" TargetMode="External"/><Relationship Id="rId15" Type="http://schemas.openxmlformats.org/officeDocument/2006/relationships/hyperlink" Target="mailto:13.alive66@gmail.com" TargetMode="External"/><Relationship Id="rId14" Type="http://schemas.openxmlformats.org/officeDocument/2006/relationships/hyperlink" Target="mailto:hirokororin65@gmail.com" TargetMode="External"/><Relationship Id="rId17" Type="http://schemas.openxmlformats.org/officeDocument/2006/relationships/hyperlink" Target="mailto:wmiyake@cmkamerica.com" TargetMode="External"/><Relationship Id="rId16" Type="http://schemas.openxmlformats.org/officeDocument/2006/relationships/hyperlink" Target="mailto:kskseizestheday@gmail.com" TargetMode="External"/><Relationship Id="rId19" Type="http://schemas.openxmlformats.org/officeDocument/2006/relationships/hyperlink" Target="mailto:lumisa22@gmail.com" TargetMode="External"/><Relationship Id="rId18" Type="http://schemas.openxmlformats.org/officeDocument/2006/relationships/hyperlink" Target="mailto:kaori.mcewen@gmail.com" TargetMode="External"/><Relationship Id="rId84" Type="http://schemas.openxmlformats.org/officeDocument/2006/relationships/hyperlink" Target="mailto:mayu3cocoon@gmail.com" TargetMode="External"/><Relationship Id="rId83" Type="http://schemas.openxmlformats.org/officeDocument/2006/relationships/hyperlink" Target="mailto:torikko0618@gmail.com" TargetMode="External"/><Relationship Id="rId86" Type="http://schemas.openxmlformats.org/officeDocument/2006/relationships/hyperlink" Target="mailto:kiyoka05@gmail.com" TargetMode="External"/><Relationship Id="rId85" Type="http://schemas.openxmlformats.org/officeDocument/2006/relationships/hyperlink" Target="mailto:kaorinishimurazhang@gmail.com" TargetMode="External"/><Relationship Id="rId88" Type="http://schemas.openxmlformats.org/officeDocument/2006/relationships/hyperlink" Target="mailto:m.kamidani@gmail.com" TargetMode="External"/><Relationship Id="rId87" Type="http://schemas.openxmlformats.org/officeDocument/2006/relationships/hyperlink" Target="mailto:hisashi0601jp@yahoo.co.jp" TargetMode="External"/><Relationship Id="rId89" Type="http://schemas.openxmlformats.org/officeDocument/2006/relationships/hyperlink" Target="mailto:mack_nanjo@yamaha-motor.com" TargetMode="External"/><Relationship Id="rId80" Type="http://schemas.openxmlformats.org/officeDocument/2006/relationships/hyperlink" Target="mailto:is03170511@gmail.com" TargetMode="External"/><Relationship Id="rId82" Type="http://schemas.openxmlformats.org/officeDocument/2006/relationships/hyperlink" Target="mailto:akane.0619.tanaka@gmail.com" TargetMode="External"/><Relationship Id="rId81" Type="http://schemas.openxmlformats.org/officeDocument/2006/relationships/hyperlink" Target="mailto:ziamaki0418@gmail.com" TargetMode="External"/><Relationship Id="rId73" Type="http://schemas.openxmlformats.org/officeDocument/2006/relationships/hyperlink" Target="mailto:nikenaga@yahoo.com" TargetMode="External"/><Relationship Id="rId72" Type="http://schemas.openxmlformats.org/officeDocument/2006/relationships/hyperlink" Target="mailto:mrs.reiko@gmail.com" TargetMode="External"/><Relationship Id="rId75" Type="http://schemas.openxmlformats.org/officeDocument/2006/relationships/hyperlink" Target="mailto:lady_m54@hotmail.com" TargetMode="External"/><Relationship Id="rId74" Type="http://schemas.openxmlformats.org/officeDocument/2006/relationships/hyperlink" Target="mailto:makeorbreak.0728@gmail.com" TargetMode="External"/><Relationship Id="rId77" Type="http://schemas.openxmlformats.org/officeDocument/2006/relationships/hyperlink" Target="mailto:yu.hayashi@kubota.com" TargetMode="External"/><Relationship Id="rId76" Type="http://schemas.openxmlformats.org/officeDocument/2006/relationships/hyperlink" Target="mailto:keigo.takahashi2@icloud.com" TargetMode="External"/><Relationship Id="rId79" Type="http://schemas.openxmlformats.org/officeDocument/2006/relationships/hyperlink" Target="mailto:mbeib178@gmail.com" TargetMode="External"/><Relationship Id="rId78" Type="http://schemas.openxmlformats.org/officeDocument/2006/relationships/hyperlink" Target="mailto:daisuke_isobe@na.honda.com" TargetMode="External"/><Relationship Id="rId71" Type="http://schemas.openxmlformats.org/officeDocument/2006/relationships/hyperlink" Target="mailto:nobitalian.naomism703@gmail.com" TargetMode="External"/><Relationship Id="rId70" Type="http://schemas.openxmlformats.org/officeDocument/2006/relationships/hyperlink" Target="mailto:sugiya.hiro@gmail.com" TargetMode="External"/><Relationship Id="rId62" Type="http://schemas.openxmlformats.org/officeDocument/2006/relationships/hyperlink" Target="mailto:lovely.hinny@gmail.com" TargetMode="External"/><Relationship Id="rId61" Type="http://schemas.openxmlformats.org/officeDocument/2006/relationships/hyperlink" Target="mailto:buntaatl@hotmail.com" TargetMode="External"/><Relationship Id="rId64" Type="http://schemas.openxmlformats.org/officeDocument/2006/relationships/hyperlink" Target="mailto:muapm4zg@gmail.com" TargetMode="External"/><Relationship Id="rId63" Type="http://schemas.openxmlformats.org/officeDocument/2006/relationships/hyperlink" Target="mailto:mms_im_turm@yahoo.co.jp" TargetMode="External"/><Relationship Id="rId66" Type="http://schemas.openxmlformats.org/officeDocument/2006/relationships/hyperlink" Target="mailto:hirokororin65@gmail.com" TargetMode="External"/><Relationship Id="rId65" Type="http://schemas.openxmlformats.org/officeDocument/2006/relationships/hyperlink" Target="mailto:mariko.jo@icloud.com" TargetMode="External"/><Relationship Id="rId68" Type="http://schemas.openxmlformats.org/officeDocument/2006/relationships/hyperlink" Target="mailto:sunshine.mariko@gmail.com" TargetMode="External"/><Relationship Id="rId67" Type="http://schemas.openxmlformats.org/officeDocument/2006/relationships/hyperlink" Target="mailto:mrs.reiko@gmail.com" TargetMode="External"/><Relationship Id="rId60" Type="http://schemas.openxmlformats.org/officeDocument/2006/relationships/hyperlink" Target="mailto:kumamama0605@gmail.com" TargetMode="External"/><Relationship Id="rId69" Type="http://schemas.openxmlformats.org/officeDocument/2006/relationships/hyperlink" Target="mailto:satofami.kyhsy@gmail.com" TargetMode="External"/><Relationship Id="rId51" Type="http://schemas.openxmlformats.org/officeDocument/2006/relationships/hyperlink" Target="mailto:gaoxiuai@gmail.com" TargetMode="External"/><Relationship Id="rId50" Type="http://schemas.openxmlformats.org/officeDocument/2006/relationships/hyperlink" Target="http://home.dora@gmail.com" TargetMode="External"/><Relationship Id="rId53" Type="http://schemas.openxmlformats.org/officeDocument/2006/relationships/hyperlink" Target="mailto:kiamifu@gmail.com" TargetMode="External"/><Relationship Id="rId52" Type="http://schemas.openxmlformats.org/officeDocument/2006/relationships/hyperlink" Target="mailto:yoshimakimail9@gmail.com" TargetMode="External"/><Relationship Id="rId55" Type="http://schemas.openxmlformats.org/officeDocument/2006/relationships/hyperlink" Target="mailto:info@mamm-design.com" TargetMode="External"/><Relationship Id="rId54" Type="http://schemas.openxmlformats.org/officeDocument/2006/relationships/hyperlink" Target="mailto:miyo.heiman@gmail.com" TargetMode="External"/><Relationship Id="rId57" Type="http://schemas.openxmlformats.org/officeDocument/2006/relationships/hyperlink" Target="mailto:qiuzi1012@yahoo.co.jp" TargetMode="External"/><Relationship Id="rId56" Type="http://schemas.openxmlformats.org/officeDocument/2006/relationships/hyperlink" Target="mailto:ichi840603@gmail.com" TargetMode="External"/><Relationship Id="rId59" Type="http://schemas.openxmlformats.org/officeDocument/2006/relationships/hyperlink" Target="mailto:takuya.murami0424@gmail.com" TargetMode="External"/><Relationship Id="rId58" Type="http://schemas.openxmlformats.org/officeDocument/2006/relationships/hyperlink" Target="mailto:belltreefamily.82@gmail.com" TargetMode="External"/><Relationship Id="rId107" Type="http://schemas.openxmlformats.org/officeDocument/2006/relationships/hyperlink" Target="mailto:akimushi@hotmail.com" TargetMode="External"/><Relationship Id="rId106" Type="http://schemas.openxmlformats.org/officeDocument/2006/relationships/hyperlink" Target="mailto:kylemoreroad.6@gmail.com" TargetMode="External"/><Relationship Id="rId105" Type="http://schemas.openxmlformats.org/officeDocument/2006/relationships/hyperlink" Target="mailto:morikawa.koichi@miuraz.com" TargetMode="External"/><Relationship Id="rId104" Type="http://schemas.openxmlformats.org/officeDocument/2006/relationships/hyperlink" Target="mailto:ynakajima@namiga.com" TargetMode="External"/><Relationship Id="rId109" Type="http://schemas.openxmlformats.org/officeDocument/2006/relationships/hyperlink" Target="mailto:takedainusa@gmail.com" TargetMode="External"/><Relationship Id="rId108" Type="http://schemas.openxmlformats.org/officeDocument/2006/relationships/hyperlink" Target="mailto:takedainusa@gmail.com" TargetMode="External"/><Relationship Id="rId103" Type="http://schemas.openxmlformats.org/officeDocument/2006/relationships/hyperlink" Target="mailto:yasushisellen255@gmail.com" TargetMode="External"/><Relationship Id="rId102" Type="http://schemas.openxmlformats.org/officeDocument/2006/relationships/hyperlink" Target="mailto:iwaki7575@gmail.com" TargetMode="External"/><Relationship Id="rId101" Type="http://schemas.openxmlformats.org/officeDocument/2006/relationships/hyperlink" Target="mailto:yusuke.nishimiya@ykk.com" TargetMode="External"/><Relationship Id="rId100" Type="http://schemas.openxmlformats.org/officeDocument/2006/relationships/hyperlink" Target="mailto:hirokororin65@gmail.com" TargetMode="External"/><Relationship Id="rId129" Type="http://schemas.openxmlformats.org/officeDocument/2006/relationships/hyperlink" Target="mailto:emichin2.1472@gmail.com" TargetMode="External"/><Relationship Id="rId128" Type="http://schemas.openxmlformats.org/officeDocument/2006/relationships/hyperlink" Target="mailto:ynakajima@namiga.com" TargetMode="External"/><Relationship Id="rId127" Type="http://schemas.openxmlformats.org/officeDocument/2006/relationships/hyperlink" Target="mailto:yumifukami1024@gmail.com" TargetMode="External"/><Relationship Id="rId126" Type="http://schemas.openxmlformats.org/officeDocument/2006/relationships/hyperlink" Target="mailto:y.h.nakajima@gmajl.com" TargetMode="External"/><Relationship Id="rId121" Type="http://schemas.openxmlformats.org/officeDocument/2006/relationships/hyperlink" Target="mailto:Shoko.izena@gmail.com" TargetMode="External"/><Relationship Id="rId120" Type="http://schemas.openxmlformats.org/officeDocument/2006/relationships/hyperlink" Target="mailto:masaetsu.takahashi.du@hitachiastemo.com" TargetMode="External"/><Relationship Id="rId125" Type="http://schemas.openxmlformats.org/officeDocument/2006/relationships/hyperlink" Target="mailto:pinkhighgate@yahoo.co.jp" TargetMode="External"/><Relationship Id="rId124" Type="http://schemas.openxmlformats.org/officeDocument/2006/relationships/hyperlink" Target="mailto:mrs.reiko@gmail.com" TargetMode="External"/><Relationship Id="rId123" Type="http://schemas.openxmlformats.org/officeDocument/2006/relationships/hyperlink" Target="mailto:r.i.peace.love12@gmail.com" TargetMode="External"/><Relationship Id="rId122" Type="http://schemas.openxmlformats.org/officeDocument/2006/relationships/hyperlink" Target="mailto:hanadeka953@gmail.com" TargetMode="External"/><Relationship Id="rId95" Type="http://schemas.openxmlformats.org/officeDocument/2006/relationships/hyperlink" Target="mailto:yk.sima@icloud.com" TargetMode="External"/><Relationship Id="rId94" Type="http://schemas.openxmlformats.org/officeDocument/2006/relationships/hyperlink" Target="mailto:re_du.ub_na@icloud.com" TargetMode="External"/><Relationship Id="rId97" Type="http://schemas.openxmlformats.org/officeDocument/2006/relationships/hyperlink" Target="mailto:s.miyabin@gmail.com" TargetMode="External"/><Relationship Id="rId96" Type="http://schemas.openxmlformats.org/officeDocument/2006/relationships/hyperlink" Target="mailto:satofami.kyhsy@gmail.com" TargetMode="External"/><Relationship Id="rId99" Type="http://schemas.openxmlformats.org/officeDocument/2006/relationships/hyperlink" Target="mailto:izumimasaya@gmail.com" TargetMode="External"/><Relationship Id="rId98" Type="http://schemas.openxmlformats.org/officeDocument/2006/relationships/hyperlink" Target="mailto:ayakobaba1028@gmail.com" TargetMode="External"/><Relationship Id="rId91" Type="http://schemas.openxmlformats.org/officeDocument/2006/relationships/hyperlink" Target="mailto:spring.mh@hotmail.com" TargetMode="External"/><Relationship Id="rId90" Type="http://schemas.openxmlformats.org/officeDocument/2006/relationships/hyperlink" Target="mailto:86nikoniko@gmail.com" TargetMode="External"/><Relationship Id="rId93" Type="http://schemas.openxmlformats.org/officeDocument/2006/relationships/hyperlink" Target="mailto:oshimamail10@gmail.com" TargetMode="External"/><Relationship Id="rId92" Type="http://schemas.openxmlformats.org/officeDocument/2006/relationships/hyperlink" Target="mailto:gunchan4612@gmail.com" TargetMode="External"/><Relationship Id="rId118" Type="http://schemas.openxmlformats.org/officeDocument/2006/relationships/hyperlink" Target="mailto:mmitsuhashi@hvac.mea.com" TargetMode="External"/><Relationship Id="rId117" Type="http://schemas.openxmlformats.org/officeDocument/2006/relationships/hyperlink" Target="mailto:naotomae@gmail.com" TargetMode="External"/><Relationship Id="rId116" Type="http://schemas.openxmlformats.org/officeDocument/2006/relationships/hyperlink" Target="mailto:belltreefamily.82@gmail.com" TargetMode="External"/><Relationship Id="rId115" Type="http://schemas.openxmlformats.org/officeDocument/2006/relationships/hyperlink" Target="mailto:rijun12@gmail.com" TargetMode="External"/><Relationship Id="rId119" Type="http://schemas.openxmlformats.org/officeDocument/2006/relationships/hyperlink" Target="mailto:tomomiaozono@gmail.com" TargetMode="External"/><Relationship Id="rId110" Type="http://schemas.openxmlformats.org/officeDocument/2006/relationships/hyperlink" Target="mailto:taro.m.akane@icloud.com" TargetMode="External"/><Relationship Id="rId114" Type="http://schemas.openxmlformats.org/officeDocument/2006/relationships/hyperlink" Target="mailto:duffy.my.friends43@gmail.com" TargetMode="External"/><Relationship Id="rId113" Type="http://schemas.openxmlformats.org/officeDocument/2006/relationships/hyperlink" Target="mailto:miyagawar3850@gmail.com" TargetMode="External"/><Relationship Id="rId112" Type="http://schemas.openxmlformats.org/officeDocument/2006/relationships/hyperlink" Target="mailto:orange30.yy@gmail.com" TargetMode="External"/><Relationship Id="rId111" Type="http://schemas.openxmlformats.org/officeDocument/2006/relationships/hyperlink" Target="mailto:maririnaurora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kuboasa817@hotmail.com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yoshikosugawa@hotmail.com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 outlineLevelCol="2"/>
  <cols>
    <col customWidth="1" hidden="1" min="1" max="1" width="9.5" outlineLevel="1"/>
    <col collapsed="1" customWidth="1" min="2" max="2" width="4.25"/>
    <col customWidth="1" min="3" max="3" width="5.63"/>
    <col customWidth="1" hidden="1" min="4" max="4" width="5.63" outlineLevel="1"/>
    <col collapsed="1" customWidth="1" min="5" max="5" width="11.38"/>
    <col customWidth="1" min="6" max="6" width="5.13"/>
    <col customWidth="1" hidden="1" min="7" max="7" width="12.38" outlineLevel="1"/>
    <col customWidth="1" hidden="1" min="8" max="8" width="22.25" outlineLevel="1"/>
    <col customWidth="1" min="9" max="9" width="7.13"/>
    <col customWidth="1" min="10" max="10" width="10.38"/>
    <col customWidth="1" min="11" max="11" width="6.75"/>
    <col customWidth="1" min="12" max="12" width="7.5"/>
    <col customWidth="1" min="13" max="13" width="5.38"/>
    <col customWidth="1" min="14" max="14" width="4.13"/>
    <col customWidth="1" min="15" max="15" width="7.88"/>
    <col customWidth="1" min="16" max="16" width="4.5"/>
    <col customWidth="1" min="17" max="17" width="7.5"/>
    <col customWidth="1" min="18" max="18" width="5.13"/>
    <col customWidth="1" min="19" max="19" width="7.88"/>
    <col customWidth="1" min="20" max="20" width="6.25"/>
    <col customWidth="1" min="21" max="21" width="6.38"/>
    <col customWidth="1" min="22" max="22" width="10.0"/>
    <col customWidth="1" min="23" max="23" width="11.13"/>
    <col customWidth="1" min="24" max="24" width="9.5"/>
    <col customWidth="1" min="25" max="25" width="7.25"/>
    <col customWidth="1" min="26" max="26" width="11.38"/>
    <col customWidth="1" min="27" max="27" width="15.13"/>
    <col customWidth="1" hidden="1" min="28" max="28" width="5.25" outlineLevel="1"/>
    <col customWidth="1" hidden="1" min="29" max="29" width="2.13" outlineLevel="1"/>
    <col customWidth="1" hidden="1" min="30" max="30" width="7.25" outlineLevel="2"/>
    <col customWidth="1" hidden="1" min="31" max="31" width="1.88" outlineLevel="2"/>
    <col customWidth="1" hidden="1" min="32" max="32" width="2.75" outlineLevel="2"/>
    <col customWidth="1" hidden="1" min="33" max="33" width="2.88" outlineLevel="2"/>
    <col customWidth="1" hidden="1" min="34" max="34" width="3.63" outlineLevel="2"/>
    <col customWidth="1" hidden="1" min="35" max="35" width="3.0" outlineLevel="2"/>
    <col customWidth="1" hidden="1" min="36" max="36" width="2.75" outlineLevel="2"/>
    <col customWidth="1" hidden="1" min="37" max="40" width="3.0" outlineLevel="2"/>
    <col customWidth="1" min="41" max="41" width="13.0"/>
    <col customWidth="1" min="42" max="42" width="11.63"/>
    <col customWidth="1" min="43" max="44" width="9.0"/>
    <col customWidth="1" hidden="1" min="45" max="45" width="18.25" outlineLevel="1"/>
    <col customWidth="1" hidden="1" min="46" max="46" width="12.63" outlineLevel="1"/>
    <col customWidth="1" hidden="1" min="47" max="47" width="26.75" outlineLevel="1"/>
    <col customWidth="1" hidden="1" min="48" max="48" width="6.0" outlineLevel="1"/>
    <col customWidth="1" hidden="1" min="49" max="49" width="8.5" outlineLevel="1"/>
    <col customWidth="1" min="50" max="54" width="5.63"/>
    <col customWidth="1" min="55" max="55" width="11.0"/>
    <col customWidth="1" min="56" max="56" width="7.88"/>
  </cols>
  <sheetData>
    <row r="1" ht="12.75" customHeight="1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2"/>
      <c r="J1" s="2"/>
      <c r="K1" s="2"/>
      <c r="L1" s="5" t="s">
        <v>2</v>
      </c>
      <c r="M1" s="6"/>
      <c r="N1" s="6"/>
      <c r="O1" s="6"/>
      <c r="P1" s="7" t="s">
        <v>3</v>
      </c>
      <c r="Q1" s="8"/>
      <c r="R1" s="9"/>
      <c r="S1" s="10"/>
      <c r="T1" s="9"/>
      <c r="U1" s="2"/>
      <c r="V1" s="11"/>
      <c r="W1" s="11"/>
      <c r="X1" s="2"/>
      <c r="Y1" s="2"/>
      <c r="Z1" s="12"/>
      <c r="AA1" s="9"/>
      <c r="AB1" s="9"/>
      <c r="AC1" s="9"/>
      <c r="AD1" s="13"/>
      <c r="AE1" s="13"/>
      <c r="AF1" s="14"/>
      <c r="AG1" s="14"/>
      <c r="AH1" s="14"/>
      <c r="AI1" s="14"/>
      <c r="AJ1" s="14"/>
      <c r="AK1" s="14"/>
      <c r="AL1" s="14"/>
      <c r="AM1" s="14"/>
      <c r="AN1" s="14"/>
      <c r="AO1" s="13"/>
      <c r="AP1" s="13"/>
      <c r="AQ1" s="15"/>
      <c r="AR1" s="15"/>
      <c r="AS1" s="15"/>
      <c r="AT1" s="15"/>
      <c r="AU1" s="15"/>
      <c r="AV1" s="15"/>
      <c r="AW1" s="15"/>
      <c r="AX1" s="16"/>
      <c r="AY1" s="17"/>
      <c r="AZ1" s="15"/>
      <c r="BA1" s="15"/>
      <c r="BB1" s="15"/>
      <c r="BC1" s="15"/>
      <c r="BD1" s="15"/>
    </row>
    <row r="2" ht="13.5" customHeight="1">
      <c r="A2" s="1"/>
      <c r="B2" s="18">
        <f>C2+I2+K2+M2</f>
        <v>435</v>
      </c>
      <c r="C2" s="18">
        <f>COUNTA(C4:C281)</f>
        <v>269</v>
      </c>
      <c r="D2" s="18"/>
      <c r="E2" s="2"/>
      <c r="F2" s="2"/>
      <c r="G2" s="19"/>
      <c r="H2" s="4"/>
      <c r="I2" s="18">
        <f t="shared" ref="I2:N2" si="1">COUNTA(I4:I300)-1</f>
        <v>135</v>
      </c>
      <c r="J2" s="18">
        <f t="shared" si="1"/>
        <v>135</v>
      </c>
      <c r="K2" s="18">
        <f t="shared" si="1"/>
        <v>30</v>
      </c>
      <c r="L2" s="18">
        <f t="shared" si="1"/>
        <v>30</v>
      </c>
      <c r="M2" s="18">
        <f t="shared" si="1"/>
        <v>1</v>
      </c>
      <c r="N2" s="18">
        <f t="shared" si="1"/>
        <v>1</v>
      </c>
      <c r="O2" s="9"/>
      <c r="P2" s="9"/>
      <c r="Q2" s="10"/>
      <c r="R2" s="9"/>
      <c r="S2" s="10"/>
      <c r="T2" s="9"/>
      <c r="U2" s="20" t="s">
        <v>4</v>
      </c>
      <c r="V2" s="11"/>
      <c r="W2" s="11"/>
      <c r="X2" s="2"/>
      <c r="Y2" s="2"/>
      <c r="Z2" s="12"/>
      <c r="AA2" s="9"/>
      <c r="AB2" s="9" t="s">
        <v>5</v>
      </c>
      <c r="AC2" s="9"/>
      <c r="AD2" s="2" t="s">
        <v>6</v>
      </c>
      <c r="AE2" s="2"/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2" t="s">
        <v>11</v>
      </c>
      <c r="AM2" s="2" t="s">
        <v>12</v>
      </c>
      <c r="AN2" s="2" t="s">
        <v>11</v>
      </c>
      <c r="AO2" s="2"/>
      <c r="AP2" s="2"/>
      <c r="AQ2" s="15"/>
      <c r="AR2" s="15"/>
      <c r="AS2" s="15"/>
      <c r="AT2" s="15"/>
      <c r="AU2" s="15"/>
      <c r="AV2" s="15"/>
      <c r="AW2" s="15"/>
      <c r="AX2" s="16"/>
      <c r="AY2" s="17"/>
      <c r="AZ2" s="15"/>
      <c r="BA2" s="15"/>
      <c r="BB2" s="15"/>
      <c r="BC2" s="15"/>
      <c r="BD2" s="15"/>
    </row>
    <row r="3" ht="28.5" customHeight="1">
      <c r="A3" s="21" t="s">
        <v>13</v>
      </c>
      <c r="B3" s="21" t="s">
        <v>14</v>
      </c>
      <c r="C3" s="21" t="s">
        <v>7</v>
      </c>
      <c r="D3" s="21"/>
      <c r="E3" s="21" t="s">
        <v>8</v>
      </c>
      <c r="F3" s="21" t="s">
        <v>9</v>
      </c>
      <c r="G3" s="22" t="s">
        <v>15</v>
      </c>
      <c r="H3" s="21" t="s">
        <v>16</v>
      </c>
      <c r="I3" s="21" t="s">
        <v>10</v>
      </c>
      <c r="J3" s="21" t="s">
        <v>11</v>
      </c>
      <c r="K3" s="21" t="s">
        <v>12</v>
      </c>
      <c r="L3" s="21" t="s">
        <v>11</v>
      </c>
      <c r="M3" s="21" t="s">
        <v>17</v>
      </c>
      <c r="N3" s="21" t="s">
        <v>11</v>
      </c>
      <c r="O3" s="23" t="s">
        <v>18</v>
      </c>
      <c r="P3" s="24"/>
      <c r="Q3" s="25" t="s">
        <v>19</v>
      </c>
      <c r="R3" s="24"/>
      <c r="S3" s="25" t="s">
        <v>20</v>
      </c>
      <c r="T3" s="24"/>
      <c r="U3" s="21" t="s">
        <v>21</v>
      </c>
      <c r="V3" s="26" t="s">
        <v>22</v>
      </c>
      <c r="W3" s="26" t="s">
        <v>23</v>
      </c>
      <c r="X3" s="21" t="s">
        <v>24</v>
      </c>
      <c r="Y3" s="21" t="s">
        <v>25</v>
      </c>
      <c r="Z3" s="27" t="s">
        <v>13</v>
      </c>
      <c r="AA3" s="28" t="s">
        <v>26</v>
      </c>
      <c r="AB3" s="29" t="s">
        <v>27</v>
      </c>
      <c r="AC3" s="29"/>
      <c r="AD3" s="29" t="s">
        <v>27</v>
      </c>
      <c r="AE3" s="29"/>
      <c r="AF3" s="30" t="s">
        <v>27</v>
      </c>
      <c r="AG3" s="30" t="s">
        <v>27</v>
      </c>
      <c r="AH3" s="30" t="s">
        <v>27</v>
      </c>
      <c r="AI3" s="30" t="s">
        <v>27</v>
      </c>
      <c r="AJ3" s="30" t="s">
        <v>27</v>
      </c>
      <c r="AK3" s="30" t="s">
        <v>27</v>
      </c>
      <c r="AL3" s="30" t="s">
        <v>27</v>
      </c>
      <c r="AM3" s="31" t="s">
        <v>27</v>
      </c>
      <c r="AN3" s="32"/>
      <c r="AO3" s="21" t="s">
        <v>28</v>
      </c>
      <c r="AP3" s="31" t="s">
        <v>29</v>
      </c>
      <c r="AQ3" s="30" t="s">
        <v>30</v>
      </c>
      <c r="AR3" s="30" t="s">
        <v>31</v>
      </c>
      <c r="AS3" s="30" t="s">
        <v>32</v>
      </c>
      <c r="AT3" s="29" t="s">
        <v>33</v>
      </c>
      <c r="AU3" s="30" t="s">
        <v>34</v>
      </c>
      <c r="AV3" s="30" t="s">
        <v>35</v>
      </c>
      <c r="AW3" s="29" t="s">
        <v>36</v>
      </c>
      <c r="AX3" s="16"/>
      <c r="AY3" s="17"/>
      <c r="AZ3" s="15"/>
      <c r="BA3" s="15"/>
      <c r="BB3" s="15"/>
      <c r="BC3" s="15"/>
      <c r="BD3" s="15"/>
    </row>
    <row r="4" ht="12.75" customHeight="1">
      <c r="A4" s="33"/>
      <c r="B4" s="34">
        <v>1.0</v>
      </c>
      <c r="C4" s="34" t="s">
        <v>37</v>
      </c>
      <c r="D4" s="34">
        <v>1.0</v>
      </c>
      <c r="E4" s="34" t="s">
        <v>38</v>
      </c>
      <c r="F4" s="34" t="s">
        <v>39</v>
      </c>
      <c r="G4" s="35" t="str">
        <f t="shared" ref="G4:H4" si="2">Z4</f>
        <v>(678)896-8601</v>
      </c>
      <c r="H4" s="35" t="str">
        <f t="shared" si="2"/>
        <v>yurie.5x8@gmail.com</v>
      </c>
      <c r="I4" s="34" t="s">
        <v>40</v>
      </c>
      <c r="J4" s="34" t="s">
        <v>41</v>
      </c>
      <c r="K4" s="34"/>
      <c r="L4" s="34"/>
      <c r="M4" s="36"/>
      <c r="N4" s="36"/>
      <c r="O4" s="37"/>
      <c r="P4" s="37"/>
      <c r="Q4" s="37"/>
      <c r="R4" s="34"/>
      <c r="S4" s="37">
        <v>45430.0</v>
      </c>
      <c r="T4" s="34" t="s">
        <v>42</v>
      </c>
      <c r="U4" s="38"/>
      <c r="V4" s="39"/>
      <c r="W4" s="39"/>
      <c r="X4" s="34"/>
      <c r="Y4" s="36"/>
      <c r="Z4" s="40" t="s">
        <v>43</v>
      </c>
      <c r="AA4" s="41" t="s">
        <v>44</v>
      </c>
      <c r="AB4" s="42" t="str">
        <f>VLOOKUP($Z4,'230420データ'!$A:$K,1,FALSE)</f>
        <v>(678)896-8601</v>
      </c>
      <c r="AC4" s="35" t="b">
        <f t="shared" ref="AC4:AC9" si="3">EXACT(G4,Z4)</f>
        <v>1</v>
      </c>
      <c r="AD4" s="35" t="str">
        <f>VLOOKUP($Z4,'230420データ'!$A:$K,2,FALSE)</f>
        <v>yurie.5x8@gmail.com</v>
      </c>
      <c r="AE4" s="35" t="b">
        <f t="shared" ref="AE4:AE9" si="4">EXACT(H4,AD4)</f>
        <v>1</v>
      </c>
      <c r="AF4" s="35" t="str">
        <f>VLOOKUP($Z4,'230420データ'!$A:$K,3,FALSE)</f>
        <v>小1－1</v>
      </c>
      <c r="AG4" s="35" t="str">
        <f>VLOOKUP($Z4,'230420データ'!$A:$K,4,FALSE)</f>
        <v>田子　　 華也　　</v>
      </c>
      <c r="AH4" s="35" t="str">
        <f>VLOOKUP($Z4,'230420データ'!$A:$K,5,FALSE)</f>
        <v>ダニエル</v>
      </c>
      <c r="AI4" s="35" t="str">
        <f>VLOOKUP($Z4,'230420データ'!$A:$K,6,FALSE)</f>
        <v/>
      </c>
      <c r="AJ4" s="35" t="str">
        <f>VLOOKUP($Z4,'230420データ'!$A:$K,7,FALSE)</f>
        <v/>
      </c>
      <c r="AK4" s="35" t="str">
        <f>VLOOKUP($Z4,'230420データ'!$A:$K,8,FALSE)</f>
        <v/>
      </c>
      <c r="AL4" s="35" t="str">
        <f>VLOOKUP($Z4,'230420データ'!$A:$K,9,FALSE)</f>
        <v/>
      </c>
      <c r="AM4" s="43" t="str">
        <f>VLOOKUP($Z4,'230420データ'!$A:$K,10,FALSE)</f>
        <v/>
      </c>
      <c r="AN4" s="43" t="str">
        <f>VLOOKUP($Z4,'230420データ'!$A:$K,11,FALSE)</f>
        <v/>
      </c>
      <c r="AO4" s="35" t="str">
        <f t="shared" ref="AO4:AO272" si="5">SUBSTITUTE(SUBSTITUTE(SUBSTITUTE(Z4,"-",""),"(",""),")","")</f>
        <v>6788968601</v>
      </c>
      <c r="AP4" s="43" t="str">
        <f>IFERROR(VLOOKUP(AO4,'2024当番免除者リスト'!F:H,3,FALSE),"")</f>
        <v/>
      </c>
      <c r="AQ4" s="44"/>
      <c r="AR4" s="44"/>
      <c r="AS4" s="44" t="str">
        <f>VLOOKUP(AO4,'全学年'!$A$3:$N$1302,9,FALSE)</f>
        <v>田子 未華</v>
      </c>
      <c r="AT4" s="44" t="str">
        <f>IFERROR(VLOOKUP(AO4,'クラス名簿からの当番確認リスト'!$A$4:$O$146,15,FALSE),"")</f>
        <v/>
      </c>
      <c r="AU4" s="45" t="str">
        <f>VLOOKUP(AO4,'全学年'!$A$3:$N$200,14,FALSE)</f>
        <v>yurie.5x8@gmail.com</v>
      </c>
      <c r="AV4" s="44" t="str">
        <f t="shared" ref="AV4:AV272" si="6">C4</f>
        <v>幼 ゆり</v>
      </c>
      <c r="AW4" s="44" t="b">
        <f t="shared" ref="AW4:AW272" si="7">EXACT(AA4,AU4)</f>
        <v>1</v>
      </c>
      <c r="AX4" s="16"/>
      <c r="AY4" s="17"/>
      <c r="AZ4" s="15"/>
      <c r="BA4" s="15"/>
      <c r="BB4" s="15"/>
      <c r="BC4" s="15"/>
      <c r="BD4" s="15"/>
    </row>
    <row r="5" ht="12.75" customHeight="1">
      <c r="A5" s="46"/>
      <c r="B5" s="47">
        <f t="shared" ref="B5:B272" si="8">B4+1</f>
        <v>2</v>
      </c>
      <c r="C5" s="48" t="s">
        <v>37</v>
      </c>
      <c r="D5" s="47">
        <v>2.0</v>
      </c>
      <c r="E5" s="47" t="s">
        <v>45</v>
      </c>
      <c r="F5" s="47" t="s">
        <v>46</v>
      </c>
      <c r="G5" s="49" t="s">
        <v>47</v>
      </c>
      <c r="H5" s="50" t="s">
        <v>48</v>
      </c>
      <c r="I5" s="47" t="s">
        <v>40</v>
      </c>
      <c r="J5" s="47" t="s">
        <v>49</v>
      </c>
      <c r="K5" s="47" t="s">
        <v>50</v>
      </c>
      <c r="L5" s="47" t="s">
        <v>51</v>
      </c>
      <c r="M5" s="51"/>
      <c r="N5" s="51"/>
      <c r="O5" s="52"/>
      <c r="P5" s="53"/>
      <c r="Q5" s="52"/>
      <c r="R5" s="52"/>
      <c r="S5" s="54"/>
      <c r="T5" s="54"/>
      <c r="U5" s="55"/>
      <c r="V5" s="56">
        <v>44779.0</v>
      </c>
      <c r="W5" s="56"/>
      <c r="X5" s="51" t="s">
        <v>52</v>
      </c>
      <c r="Y5" s="51"/>
      <c r="Z5" s="57" t="s">
        <v>47</v>
      </c>
      <c r="AA5" s="58" t="s">
        <v>53</v>
      </c>
      <c r="AB5" s="42" t="str">
        <f>VLOOKUP($Z5,'230420データ'!$A:$K,1,FALSE)</f>
        <v>(770)314-7618</v>
      </c>
      <c r="AC5" s="35" t="b">
        <f t="shared" si="3"/>
        <v>1</v>
      </c>
      <c r="AD5" s="35" t="str">
        <f>VLOOKUP($Z5,'230420データ'!$A:$K,2,FALSE)</f>
        <v>daisuke_isobe@na.honda.com</v>
      </c>
      <c r="AE5" s="35" t="b">
        <f t="shared" si="4"/>
        <v>0</v>
      </c>
      <c r="AF5" s="35" t="str">
        <f>VLOOKUP($Z5,'230420データ'!$A:$K,3,FALSE)</f>
        <v>小1－3</v>
      </c>
      <c r="AG5" s="35" t="str">
        <f>VLOOKUP($Z5,'230420データ'!$A:$K,4,FALSE)</f>
        <v>磯部　　 美桜　　</v>
      </c>
      <c r="AH5" s="35" t="str">
        <f>VLOOKUP($Z5,'230420データ'!$A:$K,5,FALSE)</f>
        <v>大介</v>
      </c>
      <c r="AI5" s="35" t="str">
        <f>VLOOKUP($Z5,'230420データ'!$A:$K,6,FALSE)</f>
        <v>小4－1</v>
      </c>
      <c r="AJ5" s="35" t="str">
        <f>VLOOKUP($Z5,'230420データ'!$A:$K,7,FALSE)</f>
        <v>磯部　　 侑理</v>
      </c>
      <c r="AK5" s="35" t="str">
        <f>VLOOKUP($Z5,'230420データ'!$A:$K,8,FALSE)</f>
        <v/>
      </c>
      <c r="AL5" s="35" t="str">
        <f>VLOOKUP($Z5,'230420データ'!$A:$K,9,FALSE)</f>
        <v/>
      </c>
      <c r="AM5" s="43" t="str">
        <f>VLOOKUP($Z5,'230420データ'!$A:$K,10,FALSE)</f>
        <v/>
      </c>
      <c r="AN5" s="43" t="str">
        <f>VLOOKUP($Z5,'230420データ'!$A:$K,11,FALSE)</f>
        <v/>
      </c>
      <c r="AO5" s="49" t="str">
        <f t="shared" si="5"/>
        <v>7703147618</v>
      </c>
      <c r="AP5" s="59" t="str">
        <f>IFERROR(VLOOKUP(AO5,'2024当番免除者リスト'!F:H,3,FALSE),"")</f>
        <v>運動会委員</v>
      </c>
      <c r="AQ5" s="60"/>
      <c r="AR5" s="60"/>
      <c r="AS5" s="60" t="str">
        <f>VLOOKUP(AO5,'全学年'!$A$3:$N$1302,9,FALSE)</f>
        <v>磯部 葵生</v>
      </c>
      <c r="AT5" s="60" t="str">
        <f>IFERROR(VLOOKUP(AO5,'クラス名簿からの当番確認リスト'!$A$4:$O$146,15,FALSE),"")</f>
        <v>運動会委員</v>
      </c>
      <c r="AU5" s="61" t="str">
        <f>VLOOKUP(AO5,'全学年'!$A$3:$N$200,14,FALSE)</f>
        <v>daisuke_isobe@na.honda.com</v>
      </c>
      <c r="AV5" s="60" t="str">
        <f t="shared" si="6"/>
        <v>幼 ゆり</v>
      </c>
      <c r="AW5" s="60" t="b">
        <f t="shared" si="7"/>
        <v>1</v>
      </c>
      <c r="AX5" s="16"/>
      <c r="AY5" s="17"/>
      <c r="AZ5" s="15"/>
      <c r="BA5" s="15"/>
      <c r="BB5" s="15"/>
      <c r="BC5" s="15"/>
      <c r="BD5" s="2" t="s">
        <v>37</v>
      </c>
    </row>
    <row r="6" ht="12.75" customHeight="1">
      <c r="A6" s="62"/>
      <c r="B6" s="34">
        <f t="shared" si="8"/>
        <v>3</v>
      </c>
      <c r="C6" s="34" t="s">
        <v>37</v>
      </c>
      <c r="D6" s="34">
        <v>3.0</v>
      </c>
      <c r="E6" s="34" t="s">
        <v>54</v>
      </c>
      <c r="F6" s="34" t="s">
        <v>55</v>
      </c>
      <c r="G6" s="35" t="str">
        <f t="shared" ref="G6:H6" si="9">Z6</f>
        <v>(470)963-2221</v>
      </c>
      <c r="H6" s="35" t="str">
        <f t="shared" si="9"/>
        <v>m_ferris@hotmail.com</v>
      </c>
      <c r="I6" s="34" t="s">
        <v>56</v>
      </c>
      <c r="J6" s="34" t="s">
        <v>57</v>
      </c>
      <c r="K6" s="34"/>
      <c r="L6" s="34"/>
      <c r="M6" s="36"/>
      <c r="N6" s="36"/>
      <c r="O6" s="37"/>
      <c r="P6" s="37"/>
      <c r="Q6" s="63">
        <v>45451.0</v>
      </c>
      <c r="R6" s="64" t="s">
        <v>42</v>
      </c>
      <c r="S6" s="37"/>
      <c r="T6" s="34"/>
      <c r="U6" s="38"/>
      <c r="V6" s="39"/>
      <c r="W6" s="39"/>
      <c r="X6" s="34"/>
      <c r="Y6" s="36"/>
      <c r="Z6" s="40" t="s">
        <v>58</v>
      </c>
      <c r="AA6" s="41" t="s">
        <v>59</v>
      </c>
      <c r="AB6" s="42" t="str">
        <f>VLOOKUP($Z6,'230420データ'!$A:$K,1,FALSE)</f>
        <v>(470)963-2221</v>
      </c>
      <c r="AC6" s="35" t="b">
        <f t="shared" si="3"/>
        <v>1</v>
      </c>
      <c r="AD6" s="35" t="str">
        <f>VLOOKUP($Z6,'230420データ'!$A:$K,2,FALSE)</f>
        <v>m_ferris@hotmail.com</v>
      </c>
      <c r="AE6" s="35" t="b">
        <f t="shared" si="4"/>
        <v>1</v>
      </c>
      <c r="AF6" s="35" t="str">
        <f>VLOOKUP($Z6,'230420データ'!$A:$K,3,FALSE)</f>
        <v>小1－3</v>
      </c>
      <c r="AG6" s="35" t="str">
        <f>VLOOKUP($Z6,'230420データ'!$A:$K,4,FALSE)</f>
        <v>フェリス 満絢　　</v>
      </c>
      <c r="AH6" s="35" t="str">
        <f>VLOOKUP($Z6,'230420データ'!$A:$K,5,FALSE)</f>
        <v>ジェフリー</v>
      </c>
      <c r="AI6" s="35" t="str">
        <f>VLOOKUP($Z6,'230420データ'!$A:$K,6,FALSE)</f>
        <v/>
      </c>
      <c r="AJ6" s="35" t="str">
        <f>VLOOKUP($Z6,'230420データ'!$A:$K,7,FALSE)</f>
        <v/>
      </c>
      <c r="AK6" s="35" t="str">
        <f>VLOOKUP($Z6,'230420データ'!$A:$K,8,FALSE)</f>
        <v/>
      </c>
      <c r="AL6" s="35" t="str">
        <f>VLOOKUP($Z6,'230420データ'!$A:$K,9,FALSE)</f>
        <v/>
      </c>
      <c r="AM6" s="43" t="str">
        <f>VLOOKUP($Z6,'230420データ'!$A:$K,10,FALSE)</f>
        <v/>
      </c>
      <c r="AN6" s="43" t="str">
        <f>VLOOKUP($Z6,'230420データ'!$A:$K,11,FALSE)</f>
        <v/>
      </c>
      <c r="AO6" s="35" t="str">
        <f t="shared" si="5"/>
        <v>4709632221</v>
      </c>
      <c r="AP6" s="43" t="str">
        <f>IFERROR(VLOOKUP(AO6,'2024当番免除者リスト'!F:H,3,FALSE),"")</f>
        <v/>
      </c>
      <c r="AQ6" s="44"/>
      <c r="AR6" s="44"/>
      <c r="AS6" s="44" t="str">
        <f>VLOOKUP(AO6,'全学年'!$A$3:$N$1302,9,FALSE)</f>
        <v>ふぇりす 大依</v>
      </c>
      <c r="AT6" s="44" t="str">
        <f>IFERROR(VLOOKUP(AO6,'クラス名簿からの当番確認リスト'!$A$4:$O$146,15,FALSE),"")</f>
        <v/>
      </c>
      <c r="AU6" s="45" t="str">
        <f>VLOOKUP(AO6,'全学年'!$A$3:$N$200,14,FALSE)</f>
        <v>m_ferris@hotmail.com</v>
      </c>
      <c r="AV6" s="44" t="str">
        <f t="shared" si="6"/>
        <v>幼 ゆり</v>
      </c>
      <c r="AW6" s="44" t="b">
        <f t="shared" si="7"/>
        <v>1</v>
      </c>
      <c r="AX6" s="16"/>
      <c r="AY6" s="17"/>
      <c r="AZ6" s="15"/>
      <c r="BA6" s="15"/>
      <c r="BB6" s="15"/>
      <c r="BC6" s="15"/>
      <c r="BD6" s="2" t="s">
        <v>60</v>
      </c>
    </row>
    <row r="7" ht="12.75" customHeight="1">
      <c r="A7" s="65"/>
      <c r="B7" s="66">
        <f t="shared" si="8"/>
        <v>4</v>
      </c>
      <c r="C7" s="66" t="s">
        <v>37</v>
      </c>
      <c r="D7" s="66">
        <v>4.0</v>
      </c>
      <c r="E7" s="66" t="s">
        <v>61</v>
      </c>
      <c r="F7" s="66" t="s">
        <v>62</v>
      </c>
      <c r="G7" s="67" t="s">
        <v>63</v>
      </c>
      <c r="H7" s="68" t="s">
        <v>64</v>
      </c>
      <c r="I7" s="66" t="s">
        <v>65</v>
      </c>
      <c r="J7" s="66" t="s">
        <v>66</v>
      </c>
      <c r="K7" s="66" t="s">
        <v>50</v>
      </c>
      <c r="L7" s="66" t="s">
        <v>67</v>
      </c>
      <c r="M7" s="69"/>
      <c r="N7" s="66"/>
      <c r="O7" s="54"/>
      <c r="P7" s="54"/>
      <c r="Q7" s="54"/>
      <c r="R7" s="54"/>
      <c r="S7" s="54"/>
      <c r="T7" s="54"/>
      <c r="U7" s="70"/>
      <c r="V7" s="71"/>
      <c r="W7" s="71"/>
      <c r="X7" s="66" t="s">
        <v>68</v>
      </c>
      <c r="Y7" s="66"/>
      <c r="Z7" s="72" t="s">
        <v>69</v>
      </c>
      <c r="AA7" s="73" t="s">
        <v>64</v>
      </c>
      <c r="AB7" s="42" t="str">
        <f>VLOOKUP($Z7,'230420データ'!$A:$K,1,FALSE)</f>
        <v>#N/A</v>
      </c>
      <c r="AC7" s="35" t="b">
        <f t="shared" si="3"/>
        <v>0</v>
      </c>
      <c r="AD7" s="35" t="str">
        <f>VLOOKUP($Z7,'230420データ'!$A:$K,2,FALSE)</f>
        <v>#N/A</v>
      </c>
      <c r="AE7" s="35" t="str">
        <f t="shared" si="4"/>
        <v>#N/A</v>
      </c>
      <c r="AF7" s="35" t="str">
        <f>VLOOKUP($Z7,'230420データ'!$A:$K,3,FALSE)</f>
        <v>#N/A</v>
      </c>
      <c r="AG7" s="35" t="str">
        <f>VLOOKUP($Z7,'230420データ'!$A:$K,4,FALSE)</f>
        <v>#N/A</v>
      </c>
      <c r="AH7" s="35" t="str">
        <f>VLOOKUP($Z7,'230420データ'!$A:$K,5,FALSE)</f>
        <v>#N/A</v>
      </c>
      <c r="AI7" s="35" t="str">
        <f>VLOOKUP($Z7,'230420データ'!$A:$K,6,FALSE)</f>
        <v>#N/A</v>
      </c>
      <c r="AJ7" s="35" t="str">
        <f>VLOOKUP($Z7,'230420データ'!$A:$K,7,FALSE)</f>
        <v>#N/A</v>
      </c>
      <c r="AK7" s="35" t="str">
        <f>VLOOKUP($Z7,'230420データ'!$A:$K,8,FALSE)</f>
        <v>#N/A</v>
      </c>
      <c r="AL7" s="35" t="str">
        <f>VLOOKUP($Z7,'230420データ'!$A:$K,9,FALSE)</f>
        <v>#N/A</v>
      </c>
      <c r="AM7" s="43" t="str">
        <f>VLOOKUP($Z7,'230420データ'!$A:$K,10,FALSE)</f>
        <v>#N/A</v>
      </c>
      <c r="AN7" s="43" t="str">
        <f>VLOOKUP($Z7,'230420データ'!$A:$K,11,FALSE)</f>
        <v>#N/A</v>
      </c>
      <c r="AO7" s="67" t="str">
        <f t="shared" si="5"/>
        <v>4044837589</v>
      </c>
      <c r="AP7" s="66" t="s">
        <v>68</v>
      </c>
      <c r="AQ7" s="66" t="s">
        <v>63</v>
      </c>
      <c r="AR7" s="74"/>
      <c r="AS7" s="74" t="str">
        <f>VLOOKUP(AO7,'全学年'!$A$3:$N$1302,9,FALSE)</f>
        <v>松井 十真</v>
      </c>
      <c r="AT7" s="74" t="str">
        <f>IFERROR(VLOOKUP(AO7,'クラス名簿からの当番確認リスト'!$A$4:$O$146,15,FALSE),"")</f>
        <v/>
      </c>
      <c r="AU7" s="75" t="str">
        <f>VLOOKUP(AO7,'全学年'!$A$3:$N$200,14,FALSE)</f>
        <v>sato.kom.1128@gmail.com</v>
      </c>
      <c r="AV7" s="74" t="str">
        <f t="shared" si="6"/>
        <v>幼 ゆり</v>
      </c>
      <c r="AW7" s="74" t="b">
        <f t="shared" si="7"/>
        <v>1</v>
      </c>
      <c r="AX7" s="16"/>
      <c r="AY7" s="17"/>
      <c r="AZ7" s="15"/>
      <c r="BA7" s="15"/>
      <c r="BB7" s="15"/>
      <c r="BC7" s="15"/>
      <c r="BD7" s="2" t="s">
        <v>70</v>
      </c>
    </row>
    <row r="8" ht="12.75" customHeight="1">
      <c r="A8" s="76"/>
      <c r="B8" s="77">
        <f t="shared" si="8"/>
        <v>5</v>
      </c>
      <c r="C8" s="78" t="s">
        <v>37</v>
      </c>
      <c r="D8" s="77">
        <v>5.0</v>
      </c>
      <c r="E8" s="78" t="s">
        <v>71</v>
      </c>
      <c r="F8" s="78" t="s">
        <v>72</v>
      </c>
      <c r="G8" s="79" t="s">
        <v>73</v>
      </c>
      <c r="H8" s="80" t="s">
        <v>74</v>
      </c>
      <c r="I8" s="78" t="s">
        <v>50</v>
      </c>
      <c r="J8" s="78" t="s">
        <v>75</v>
      </c>
      <c r="K8" s="78"/>
      <c r="L8" s="78"/>
      <c r="M8" s="78"/>
      <c r="N8" s="78"/>
      <c r="O8" s="52"/>
      <c r="P8" s="53"/>
      <c r="Q8" s="53"/>
      <c r="R8" s="53"/>
      <c r="S8" s="54"/>
      <c r="T8" s="81"/>
      <c r="U8" s="78"/>
      <c r="V8" s="82">
        <v>44835.0</v>
      </c>
      <c r="W8" s="82"/>
      <c r="X8" s="78" t="s">
        <v>76</v>
      </c>
      <c r="Y8" s="78"/>
      <c r="Z8" s="83" t="s">
        <v>77</v>
      </c>
      <c r="AA8" s="84" t="s">
        <v>74</v>
      </c>
      <c r="AB8" s="42" t="str">
        <f>VLOOKUP($Z8,'230420データ'!$A:$K,1,FALSE)</f>
        <v>#N/A</v>
      </c>
      <c r="AC8" s="35" t="b">
        <f t="shared" si="3"/>
        <v>0</v>
      </c>
      <c r="AD8" s="35" t="str">
        <f>VLOOKUP($Z8,'230420データ'!$A:$K,2,FALSE)</f>
        <v>#N/A</v>
      </c>
      <c r="AE8" s="35" t="str">
        <f t="shared" si="4"/>
        <v>#N/A</v>
      </c>
      <c r="AF8" s="35" t="str">
        <f>VLOOKUP($Z8,'230420データ'!$A:$K,3,FALSE)</f>
        <v>#N/A</v>
      </c>
      <c r="AG8" s="35" t="str">
        <f>VLOOKUP($Z8,'230420データ'!$A:$K,4,FALSE)</f>
        <v>#N/A</v>
      </c>
      <c r="AH8" s="35" t="str">
        <f>VLOOKUP($Z8,'230420データ'!$A:$K,5,FALSE)</f>
        <v>#N/A</v>
      </c>
      <c r="AI8" s="35" t="str">
        <f>VLOOKUP($Z8,'230420データ'!$A:$K,6,FALSE)</f>
        <v>#N/A</v>
      </c>
      <c r="AJ8" s="35" t="str">
        <f>VLOOKUP($Z8,'230420データ'!$A:$K,7,FALSE)</f>
        <v>#N/A</v>
      </c>
      <c r="AK8" s="35" t="str">
        <f>VLOOKUP($Z8,'230420データ'!$A:$K,8,FALSE)</f>
        <v>#N/A</v>
      </c>
      <c r="AL8" s="35" t="str">
        <f>VLOOKUP($Z8,'230420データ'!$A:$K,9,FALSE)</f>
        <v>#N/A</v>
      </c>
      <c r="AM8" s="43" t="str">
        <f>VLOOKUP($Z8,'230420データ'!$A:$K,10,FALSE)</f>
        <v>#N/A</v>
      </c>
      <c r="AN8" s="43" t="str">
        <f>VLOOKUP($Z8,'230420データ'!$A:$K,11,FALSE)</f>
        <v>#N/A</v>
      </c>
      <c r="AO8" s="85" t="str">
        <f t="shared" si="5"/>
        <v>6784125590</v>
      </c>
      <c r="AP8" s="86" t="str">
        <f>IFERROR(VLOOKUP(AO8,'2024当番免除者リスト'!F:H,3,FALSE),"")</f>
        <v>学級委員</v>
      </c>
      <c r="AQ8" s="78" t="s">
        <v>73</v>
      </c>
      <c r="AR8" s="84"/>
      <c r="AS8" s="87" t="str">
        <f>VLOOKUP(AO8,'全学年'!$A$3:$N$1302,9,FALSE)</f>
        <v>佐藤 颯真</v>
      </c>
      <c r="AT8" s="87" t="str">
        <f>IFERROR(VLOOKUP(AO8,'クラス名簿からの当番確認リスト'!$A$4:$O$146,15,FALSE),"")</f>
        <v/>
      </c>
      <c r="AU8" s="88" t="str">
        <f>VLOOKUP(AO8,'全学年'!$A$3:$N$200,14,FALSE)</f>
        <v>miho_fine@yahoo.co.jp</v>
      </c>
      <c r="AV8" s="87" t="str">
        <f t="shared" si="6"/>
        <v>幼 ゆり</v>
      </c>
      <c r="AW8" s="87" t="b">
        <f t="shared" si="7"/>
        <v>1</v>
      </c>
      <c r="AX8" s="16"/>
      <c r="AY8" s="17"/>
      <c r="AZ8" s="15"/>
      <c r="BA8" s="15"/>
      <c r="BB8" s="15"/>
      <c r="BC8" s="15"/>
      <c r="BD8" s="2" t="s">
        <v>78</v>
      </c>
    </row>
    <row r="9" ht="12.75" customHeight="1">
      <c r="A9" s="65"/>
      <c r="B9" s="66">
        <f t="shared" si="8"/>
        <v>6</v>
      </c>
      <c r="C9" s="66" t="s">
        <v>37</v>
      </c>
      <c r="D9" s="66">
        <v>6.0</v>
      </c>
      <c r="E9" s="66" t="s">
        <v>79</v>
      </c>
      <c r="F9" s="89" t="s">
        <v>80</v>
      </c>
      <c r="G9" s="90" t="s">
        <v>81</v>
      </c>
      <c r="H9" s="91" t="s">
        <v>82</v>
      </c>
      <c r="I9" s="66" t="s">
        <v>50</v>
      </c>
      <c r="J9" s="66" t="s">
        <v>83</v>
      </c>
      <c r="K9" s="89"/>
      <c r="L9" s="89"/>
      <c r="M9" s="89"/>
      <c r="N9" s="89"/>
      <c r="O9" s="54"/>
      <c r="P9" s="81"/>
      <c r="Q9" s="81"/>
      <c r="R9" s="81"/>
      <c r="S9" s="54"/>
      <c r="T9" s="81"/>
      <c r="U9" s="89"/>
      <c r="V9" s="92">
        <v>45045.0</v>
      </c>
      <c r="W9" s="92"/>
      <c r="X9" s="89" t="s">
        <v>68</v>
      </c>
      <c r="Y9" s="89"/>
      <c r="Z9" s="93" t="s">
        <v>84</v>
      </c>
      <c r="AA9" s="74" t="s">
        <v>85</v>
      </c>
      <c r="AB9" s="42" t="str">
        <f>VLOOKUP($Z9,'230420データ'!$A:$K,1,FALSE)</f>
        <v>#N/A</v>
      </c>
      <c r="AC9" s="35" t="b">
        <f t="shared" si="3"/>
        <v>0</v>
      </c>
      <c r="AD9" s="35" t="str">
        <f>VLOOKUP($Z9,'230420データ'!$A:$K,2,FALSE)</f>
        <v>#N/A</v>
      </c>
      <c r="AE9" s="35" t="str">
        <f t="shared" si="4"/>
        <v>#N/A</v>
      </c>
      <c r="AF9" s="35" t="str">
        <f>VLOOKUP($Z9,'230420データ'!$A:$K,3,FALSE)</f>
        <v>#N/A</v>
      </c>
      <c r="AG9" s="35" t="str">
        <f>VLOOKUP($Z9,'230420データ'!$A:$K,4,FALSE)</f>
        <v>#N/A</v>
      </c>
      <c r="AH9" s="35" t="str">
        <f>VLOOKUP($Z9,'230420データ'!$A:$K,5,FALSE)</f>
        <v>#N/A</v>
      </c>
      <c r="AI9" s="35" t="str">
        <f>VLOOKUP($Z9,'230420データ'!$A:$K,6,FALSE)</f>
        <v>#N/A</v>
      </c>
      <c r="AJ9" s="35" t="str">
        <f>VLOOKUP($Z9,'230420データ'!$A:$K,7,FALSE)</f>
        <v>#N/A</v>
      </c>
      <c r="AK9" s="35" t="str">
        <f>VLOOKUP($Z9,'230420データ'!$A:$K,8,FALSE)</f>
        <v>#N/A</v>
      </c>
      <c r="AL9" s="35" t="str">
        <f>VLOOKUP($Z9,'230420データ'!$A:$K,9,FALSE)</f>
        <v>#N/A</v>
      </c>
      <c r="AM9" s="43" t="str">
        <f>VLOOKUP($Z9,'230420データ'!$A:$K,10,FALSE)</f>
        <v>#N/A</v>
      </c>
      <c r="AN9" s="43" t="str">
        <f>VLOOKUP($Z9,'230420データ'!$A:$K,11,FALSE)</f>
        <v>#N/A</v>
      </c>
      <c r="AO9" s="67" t="str">
        <f t="shared" si="5"/>
        <v>4709701777</v>
      </c>
      <c r="AP9" s="94" t="str">
        <f>IFERROR(VLOOKUP(AO9,'2024当番免除者リスト'!F:H,3,FALSE),"")</f>
        <v>運営関係者</v>
      </c>
      <c r="AQ9" s="89" t="s">
        <v>86</v>
      </c>
      <c r="AR9" s="95" t="s">
        <v>82</v>
      </c>
      <c r="AS9" s="74" t="str">
        <f>VLOOKUP(AO9,'全学年'!$A$3:$N$1302,9,FALSE)</f>
        <v>白石 葵唯</v>
      </c>
      <c r="AT9" s="74" t="str">
        <f>IFERROR(VLOOKUP(AO9,'クラス名簿からの当番確認リスト'!$A$4:$O$146,15,FALSE),"")</f>
        <v>運営委員</v>
      </c>
      <c r="AU9" s="75" t="str">
        <f>VLOOKUP(AO9,'全学年'!$A$3:$N$200,14,FALSE)</f>
        <v>is03170511@gmail.com</v>
      </c>
      <c r="AV9" s="74" t="str">
        <f t="shared" si="6"/>
        <v>幼 ゆり</v>
      </c>
      <c r="AW9" s="74" t="b">
        <f t="shared" si="7"/>
        <v>1</v>
      </c>
      <c r="AX9" s="16"/>
      <c r="AY9" s="17"/>
      <c r="AZ9" s="15"/>
      <c r="BA9" s="15"/>
      <c r="BB9" s="15"/>
      <c r="BC9" s="15"/>
      <c r="BD9" s="2" t="s">
        <v>87</v>
      </c>
    </row>
    <row r="10" ht="12.75" customHeight="1">
      <c r="A10" s="62"/>
      <c r="B10" s="34">
        <f t="shared" si="8"/>
        <v>7</v>
      </c>
      <c r="C10" s="36" t="s">
        <v>37</v>
      </c>
      <c r="D10" s="34">
        <v>7.0</v>
      </c>
      <c r="E10" s="34" t="s">
        <v>88</v>
      </c>
      <c r="F10" s="96" t="s">
        <v>89</v>
      </c>
      <c r="G10" s="35" t="str">
        <f t="shared" ref="G10:H10" si="10">Z10</f>
        <v>678-594-1399</v>
      </c>
      <c r="H10" s="35" t="str">
        <f t="shared" si="10"/>
        <v>aaiua28@gmail.com</v>
      </c>
      <c r="I10" s="36"/>
      <c r="J10" s="96"/>
      <c r="K10" s="96"/>
      <c r="L10" s="97"/>
      <c r="M10" s="97"/>
      <c r="N10" s="98"/>
      <c r="O10" s="63">
        <v>45521.0</v>
      </c>
      <c r="P10" s="64" t="s">
        <v>90</v>
      </c>
      <c r="Q10" s="99"/>
      <c r="R10" s="96"/>
      <c r="S10" s="99"/>
      <c r="T10" s="96"/>
      <c r="U10" s="100"/>
      <c r="V10" s="39">
        <v>45395.0</v>
      </c>
      <c r="W10" s="101"/>
      <c r="X10" s="100"/>
      <c r="Y10" s="100"/>
      <c r="Z10" s="102" t="s">
        <v>91</v>
      </c>
      <c r="AA10" s="44" t="s">
        <v>92</v>
      </c>
      <c r="AB10" s="103"/>
      <c r="AC10" s="96"/>
      <c r="AD10" s="100"/>
      <c r="AE10" s="100"/>
      <c r="AF10" s="104"/>
      <c r="AG10" s="104"/>
      <c r="AH10" s="104"/>
      <c r="AI10" s="104"/>
      <c r="AJ10" s="104"/>
      <c r="AK10" s="104"/>
      <c r="AL10" s="104"/>
      <c r="AM10" s="105"/>
      <c r="AN10" s="105"/>
      <c r="AO10" s="35" t="str">
        <f t="shared" si="5"/>
        <v>6785941399</v>
      </c>
      <c r="AP10" s="106" t="str">
        <f>IFERROR(VLOOKUP(AO10,'2024当番免除者リスト'!F:H,3,FALSE),"")</f>
        <v/>
      </c>
      <c r="AQ10" s="44"/>
      <c r="AR10" s="44"/>
      <c r="AS10" s="44" t="str">
        <f>VLOOKUP(AO10,'全学年'!$A$3:$N$1302,9,FALSE)</f>
        <v>小川 櫂杜</v>
      </c>
      <c r="AT10" s="44" t="str">
        <f>IFERROR(VLOOKUP(AO10,'クラス名簿からの当番確認リスト'!$A$4:$O$146,15,FALSE),"")</f>
        <v/>
      </c>
      <c r="AU10" s="45" t="str">
        <f>VLOOKUP(AO10,'全学年'!$A$3:$N$200,14,FALSE)</f>
        <v>aaiua28@gmail.com</v>
      </c>
      <c r="AV10" s="44" t="str">
        <f t="shared" si="6"/>
        <v>幼 ゆり</v>
      </c>
      <c r="AW10" s="44" t="b">
        <f t="shared" si="7"/>
        <v>1</v>
      </c>
      <c r="AX10" s="16"/>
      <c r="AY10" s="17"/>
      <c r="AZ10" s="15"/>
      <c r="BA10" s="15"/>
      <c r="BB10" s="15"/>
      <c r="BC10" s="15"/>
      <c r="BD10" s="2" t="s">
        <v>56</v>
      </c>
    </row>
    <row r="11" ht="12.75" customHeight="1">
      <c r="A11" s="33"/>
      <c r="B11" s="34">
        <f t="shared" si="8"/>
        <v>8</v>
      </c>
      <c r="C11" s="36" t="s">
        <v>37</v>
      </c>
      <c r="D11" s="34">
        <v>8.0</v>
      </c>
      <c r="E11" s="34" t="s">
        <v>93</v>
      </c>
      <c r="F11" s="96" t="s">
        <v>94</v>
      </c>
      <c r="G11" s="35" t="str">
        <f t="shared" ref="G11:H11" si="11">Z11</f>
        <v>404-706-6788</v>
      </c>
      <c r="H11" s="107" t="str">
        <f t="shared" si="11"/>
        <v>tovi@me.com</v>
      </c>
      <c r="I11" s="36"/>
      <c r="J11" s="96"/>
      <c r="K11" s="108"/>
      <c r="L11" s="96"/>
      <c r="M11" s="96"/>
      <c r="N11" s="100"/>
      <c r="O11" s="109"/>
      <c r="P11" s="96"/>
      <c r="Q11" s="110">
        <v>45444.0</v>
      </c>
      <c r="R11" s="111" t="s">
        <v>42</v>
      </c>
      <c r="S11" s="99"/>
      <c r="T11" s="96"/>
      <c r="U11" s="100"/>
      <c r="V11" s="39">
        <v>45395.0</v>
      </c>
      <c r="W11" s="101"/>
      <c r="X11" s="100"/>
      <c r="Y11" s="100"/>
      <c r="Z11" s="112" t="s">
        <v>95</v>
      </c>
      <c r="AA11" s="113" t="s">
        <v>96</v>
      </c>
      <c r="AB11" s="103"/>
      <c r="AC11" s="96"/>
      <c r="AD11" s="100"/>
      <c r="AE11" s="100"/>
      <c r="AF11" s="104"/>
      <c r="AG11" s="104"/>
      <c r="AH11" s="104"/>
      <c r="AI11" s="104"/>
      <c r="AJ11" s="104"/>
      <c r="AK11" s="104"/>
      <c r="AL11" s="104"/>
      <c r="AM11" s="105"/>
      <c r="AN11" s="105"/>
      <c r="AO11" s="35" t="str">
        <f t="shared" si="5"/>
        <v>4047066788</v>
      </c>
      <c r="AP11" s="106" t="str">
        <f>IFERROR(VLOOKUP(AO11,'2024当番免除者リスト'!F:H,3,FALSE),"")</f>
        <v/>
      </c>
      <c r="AQ11" s="102" t="s">
        <v>97</v>
      </c>
      <c r="AR11" s="44" t="s">
        <v>98</v>
      </c>
      <c r="AS11" s="44" t="str">
        <f>VLOOKUP(AO11,'全学年'!$A$3:$N$1302,9,FALSE)</f>
        <v>#N/A</v>
      </c>
      <c r="AT11" s="44" t="str">
        <f>IFERROR(VLOOKUP(AO11,'クラス名簿からの当番確認リスト'!$A$4:$O$146,15,FALSE),"")</f>
        <v/>
      </c>
      <c r="AU11" s="44" t="str">
        <f>VLOOKUP(AO11,'全学年'!$A$3:$N$200,14,FALSE)</f>
        <v>#N/A</v>
      </c>
      <c r="AV11" s="44" t="str">
        <f t="shared" si="6"/>
        <v>幼 ゆり</v>
      </c>
      <c r="AW11" s="44" t="str">
        <f t="shared" si="7"/>
        <v>#N/A</v>
      </c>
      <c r="AX11" s="16"/>
      <c r="AY11" s="17"/>
      <c r="AZ11" s="15" t="s">
        <v>99</v>
      </c>
      <c r="BA11" s="15"/>
      <c r="BB11" s="15"/>
      <c r="BC11" s="114"/>
      <c r="BD11" s="2" t="s">
        <v>100</v>
      </c>
    </row>
    <row r="12" ht="12.75" customHeight="1">
      <c r="A12" s="33"/>
      <c r="B12" s="34">
        <f t="shared" si="8"/>
        <v>9</v>
      </c>
      <c r="C12" s="36" t="s">
        <v>37</v>
      </c>
      <c r="D12" s="34">
        <v>9.0</v>
      </c>
      <c r="E12" s="34" t="s">
        <v>101</v>
      </c>
      <c r="F12" s="96" t="s">
        <v>102</v>
      </c>
      <c r="G12" s="35" t="str">
        <f t="shared" ref="G12:H12" si="12">Z12</f>
        <v>770-364-3812</v>
      </c>
      <c r="H12" s="35" t="str">
        <f t="shared" si="12"/>
        <v>tokueyeckley@gmail.com</v>
      </c>
      <c r="I12" s="36"/>
      <c r="J12" s="96"/>
      <c r="K12" s="96"/>
      <c r="L12" s="115"/>
      <c r="M12" s="115"/>
      <c r="N12" s="116"/>
      <c r="O12" s="117"/>
      <c r="P12" s="118"/>
      <c r="Q12" s="117"/>
      <c r="R12" s="118"/>
      <c r="S12" s="119"/>
      <c r="T12" s="120"/>
      <c r="U12" s="100"/>
      <c r="V12" s="39">
        <v>45395.0</v>
      </c>
      <c r="W12" s="101">
        <v>45444.0</v>
      </c>
      <c r="X12" s="100"/>
      <c r="Y12" s="100"/>
      <c r="Z12" s="102" t="s">
        <v>103</v>
      </c>
      <c r="AA12" s="44" t="s">
        <v>104</v>
      </c>
      <c r="AB12" s="103"/>
      <c r="AC12" s="96"/>
      <c r="AD12" s="100"/>
      <c r="AE12" s="100"/>
      <c r="AF12" s="104"/>
      <c r="AG12" s="104"/>
      <c r="AH12" s="104"/>
      <c r="AI12" s="104"/>
      <c r="AJ12" s="104"/>
      <c r="AK12" s="104"/>
      <c r="AL12" s="104"/>
      <c r="AM12" s="105"/>
      <c r="AN12" s="105"/>
      <c r="AO12" s="35" t="str">
        <f t="shared" si="5"/>
        <v>7703643812</v>
      </c>
      <c r="AP12" s="106" t="str">
        <f>IFERROR(VLOOKUP(AO12,'2024当番免除者リスト'!F:H,3,FALSE),"")</f>
        <v/>
      </c>
      <c r="AQ12" s="44"/>
      <c r="AR12" s="44"/>
      <c r="AS12" s="44" t="str">
        <f>VLOOKUP(AO12,'全学年'!$A$3:$N$1302,9,FALSE)</f>
        <v>やくりー あんどりゅう</v>
      </c>
      <c r="AT12" s="44" t="str">
        <f>IFERROR(VLOOKUP(AO12,'クラス名簿からの当番確認リスト'!$A$4:$O$146,15,FALSE),"")</f>
        <v/>
      </c>
      <c r="AU12" s="45" t="str">
        <f>VLOOKUP(AO12,'全学年'!$A$3:$N$200,14,FALSE)</f>
        <v>tokueyeckley@gmail.com</v>
      </c>
      <c r="AV12" s="44" t="str">
        <f t="shared" si="6"/>
        <v>幼 ゆり</v>
      </c>
      <c r="AW12" s="44" t="b">
        <f t="shared" si="7"/>
        <v>1</v>
      </c>
      <c r="AX12" s="16"/>
      <c r="AY12" s="17"/>
      <c r="AZ12" s="15"/>
      <c r="BA12" s="15"/>
      <c r="BB12" s="15"/>
      <c r="BC12" s="15"/>
      <c r="BD12" s="2" t="s">
        <v>40</v>
      </c>
    </row>
    <row r="13" ht="12.75" customHeight="1">
      <c r="A13" s="33"/>
      <c r="B13" s="34">
        <f t="shared" si="8"/>
        <v>10</v>
      </c>
      <c r="C13" s="36" t="s">
        <v>37</v>
      </c>
      <c r="D13" s="34">
        <v>10.0</v>
      </c>
      <c r="E13" s="34" t="s">
        <v>105</v>
      </c>
      <c r="F13" s="96" t="s">
        <v>106</v>
      </c>
      <c r="G13" s="35" t="str">
        <f t="shared" ref="G13:H13" si="13">Z13</f>
        <v>404-903-9708</v>
      </c>
      <c r="H13" s="35" t="str">
        <f t="shared" si="13"/>
        <v>asumikandume@gmail.com</v>
      </c>
      <c r="I13" s="36"/>
      <c r="J13" s="96"/>
      <c r="K13" s="96"/>
      <c r="L13" s="96"/>
      <c r="M13" s="96"/>
      <c r="N13" s="100"/>
      <c r="O13" s="117"/>
      <c r="P13" s="118"/>
      <c r="Q13" s="117"/>
      <c r="R13" s="118"/>
      <c r="S13" s="119"/>
      <c r="T13" s="120"/>
      <c r="U13" s="100"/>
      <c r="V13" s="39">
        <v>45395.0</v>
      </c>
      <c r="W13" s="101">
        <v>45406.0</v>
      </c>
      <c r="X13" s="100"/>
      <c r="Y13" s="100"/>
      <c r="Z13" s="102" t="s">
        <v>107</v>
      </c>
      <c r="AA13" s="44" t="s">
        <v>108</v>
      </c>
      <c r="AB13" s="103"/>
      <c r="AC13" s="96"/>
      <c r="AD13" s="100"/>
      <c r="AE13" s="100"/>
      <c r="AF13" s="104"/>
      <c r="AG13" s="104"/>
      <c r="AH13" s="104"/>
      <c r="AI13" s="104"/>
      <c r="AJ13" s="104"/>
      <c r="AK13" s="104"/>
      <c r="AL13" s="104"/>
      <c r="AM13" s="105"/>
      <c r="AN13" s="105"/>
      <c r="AO13" s="35" t="str">
        <f t="shared" si="5"/>
        <v>4049039708</v>
      </c>
      <c r="AP13" s="106" t="str">
        <f>IFERROR(VLOOKUP(AO13,'2024当番免除者リスト'!F:H,3,FALSE),"")</f>
        <v/>
      </c>
      <c r="AQ13" s="44"/>
      <c r="AR13" s="44"/>
      <c r="AS13" s="44" t="str">
        <f>VLOOKUP(AO13,'全学年'!$A$3:$N$1302,9,FALSE)</f>
        <v>石橋 心海</v>
      </c>
      <c r="AT13" s="44" t="str">
        <f>IFERROR(VLOOKUP(AO13,'クラス名簿からの当番確認リスト'!$A$4:$O$146,15,FALSE),"")</f>
        <v/>
      </c>
      <c r="AU13" s="45" t="str">
        <f>VLOOKUP(AO13,'全学年'!$A$3:$N$200,14,FALSE)</f>
        <v>asumikandume@gmail.com</v>
      </c>
      <c r="AV13" s="44" t="str">
        <f t="shared" si="6"/>
        <v>幼 ゆり</v>
      </c>
      <c r="AW13" s="44" t="b">
        <f t="shared" si="7"/>
        <v>1</v>
      </c>
      <c r="AX13" s="16"/>
      <c r="AY13" s="17"/>
      <c r="AZ13" s="15"/>
      <c r="BA13" s="15"/>
      <c r="BB13" s="15"/>
      <c r="BC13" s="15"/>
      <c r="BD13" s="2" t="s">
        <v>109</v>
      </c>
    </row>
    <row r="14" ht="12.75" customHeight="1">
      <c r="A14" s="33"/>
      <c r="B14" s="34">
        <f t="shared" si="8"/>
        <v>11</v>
      </c>
      <c r="C14" s="36" t="s">
        <v>37</v>
      </c>
      <c r="D14" s="34">
        <v>11.0</v>
      </c>
      <c r="E14" s="34" t="s">
        <v>110</v>
      </c>
      <c r="F14" s="96" t="s">
        <v>111</v>
      </c>
      <c r="G14" s="35" t="str">
        <f t="shared" ref="G14:H14" si="14">Z14</f>
        <v>404-490-8469</v>
      </c>
      <c r="H14" s="35" t="str">
        <f t="shared" si="14"/>
        <v>meimi0307@gmail.com</v>
      </c>
      <c r="I14" s="36"/>
      <c r="J14" s="96"/>
      <c r="K14" s="96"/>
      <c r="L14" s="96"/>
      <c r="M14" s="96"/>
      <c r="N14" s="100"/>
      <c r="O14" s="99"/>
      <c r="P14" s="96"/>
      <c r="Q14" s="99"/>
      <c r="R14" s="96"/>
      <c r="S14" s="121">
        <v>45451.0</v>
      </c>
      <c r="T14" s="122" t="s">
        <v>42</v>
      </c>
      <c r="U14" s="100"/>
      <c r="V14" s="39">
        <v>45395.0</v>
      </c>
      <c r="W14" s="101"/>
      <c r="X14" s="100"/>
      <c r="Y14" s="100"/>
      <c r="Z14" s="102" t="s">
        <v>112</v>
      </c>
      <c r="AA14" s="44" t="s">
        <v>113</v>
      </c>
      <c r="AB14" s="103"/>
      <c r="AC14" s="96"/>
      <c r="AD14" s="100"/>
      <c r="AE14" s="100"/>
      <c r="AF14" s="104"/>
      <c r="AG14" s="104"/>
      <c r="AH14" s="104"/>
      <c r="AI14" s="104"/>
      <c r="AJ14" s="104"/>
      <c r="AK14" s="104"/>
      <c r="AL14" s="104"/>
      <c r="AM14" s="105"/>
      <c r="AN14" s="105"/>
      <c r="AO14" s="35" t="str">
        <f t="shared" si="5"/>
        <v>4044908469</v>
      </c>
      <c r="AP14" s="106" t="str">
        <f>IFERROR(VLOOKUP(AO14,'2024当番免除者リスト'!F:H,3,FALSE),"")</f>
        <v/>
      </c>
      <c r="AQ14" s="44"/>
      <c r="AR14" s="44"/>
      <c r="AS14" s="44" t="str">
        <f>VLOOKUP(AO14,'全学年'!$A$3:$N$1302,9,FALSE)</f>
        <v>垣下 美羽</v>
      </c>
      <c r="AT14" s="44" t="str">
        <f>IFERROR(VLOOKUP(AO14,'クラス名簿からの当番確認リスト'!$A$4:$O$146,15,FALSE),"")</f>
        <v/>
      </c>
      <c r="AU14" s="45" t="str">
        <f>VLOOKUP(AO14,'全学年'!$A$3:$N$200,14,FALSE)</f>
        <v>meimi0307@gmail.com</v>
      </c>
      <c r="AV14" s="44" t="str">
        <f t="shared" si="6"/>
        <v>幼 ゆり</v>
      </c>
      <c r="AW14" s="44" t="b">
        <f t="shared" si="7"/>
        <v>1</v>
      </c>
      <c r="AX14" s="16"/>
      <c r="AY14" s="17"/>
      <c r="AZ14" s="15"/>
      <c r="BA14" s="15"/>
      <c r="BB14" s="15"/>
      <c r="BC14" s="15"/>
      <c r="BD14" s="2" t="s">
        <v>65</v>
      </c>
    </row>
    <row r="15" ht="12.75" customHeight="1">
      <c r="A15" s="33"/>
      <c r="B15" s="34">
        <f t="shared" si="8"/>
        <v>12</v>
      </c>
      <c r="C15" s="36" t="s">
        <v>37</v>
      </c>
      <c r="D15" s="34">
        <v>12.0</v>
      </c>
      <c r="E15" s="34" t="s">
        <v>114</v>
      </c>
      <c r="F15" s="96" t="s">
        <v>115</v>
      </c>
      <c r="G15" s="35" t="str">
        <f t="shared" ref="G15:H15" si="15">Z15</f>
        <v>470-806-6505</v>
      </c>
      <c r="H15" s="35" t="str">
        <f t="shared" si="15"/>
        <v>hugo_shiba@yamaha-motor.com</v>
      </c>
      <c r="I15" s="36"/>
      <c r="J15" s="96"/>
      <c r="K15" s="96"/>
      <c r="L15" s="96"/>
      <c r="M15" s="96"/>
      <c r="N15" s="100"/>
      <c r="O15" s="99"/>
      <c r="P15" s="96"/>
      <c r="Q15" s="110">
        <v>45507.0</v>
      </c>
      <c r="R15" s="111" t="s">
        <v>42</v>
      </c>
      <c r="S15" s="99"/>
      <c r="T15" s="96"/>
      <c r="U15" s="100"/>
      <c r="V15" s="39">
        <v>45395.0</v>
      </c>
      <c r="W15" s="101"/>
      <c r="X15" s="100"/>
      <c r="Y15" s="100"/>
      <c r="Z15" s="102" t="s">
        <v>116</v>
      </c>
      <c r="AA15" s="44" t="s">
        <v>117</v>
      </c>
      <c r="AB15" s="103"/>
      <c r="AC15" s="96"/>
      <c r="AD15" s="100"/>
      <c r="AE15" s="100"/>
      <c r="AF15" s="104"/>
      <c r="AG15" s="104"/>
      <c r="AH15" s="104"/>
      <c r="AI15" s="104"/>
      <c r="AJ15" s="104"/>
      <c r="AK15" s="104"/>
      <c r="AL15" s="104"/>
      <c r="AM15" s="105"/>
      <c r="AN15" s="105"/>
      <c r="AO15" s="35" t="str">
        <f t="shared" si="5"/>
        <v>4708066505</v>
      </c>
      <c r="AP15" s="106" t="str">
        <f>IFERROR(VLOOKUP(AO15,'2024当番免除者リスト'!F:H,3,FALSE),"")</f>
        <v/>
      </c>
      <c r="AQ15" s="44"/>
      <c r="AR15" s="44"/>
      <c r="AS15" s="44" t="str">
        <f>VLOOKUP(AO15,'全学年'!$A$3:$N$1302,9,FALSE)</f>
        <v>柴 杏那</v>
      </c>
      <c r="AT15" s="44" t="str">
        <f>IFERROR(VLOOKUP(AO15,'クラス名簿からの当番確認リスト'!$A$4:$O$146,15,FALSE),"")</f>
        <v/>
      </c>
      <c r="AU15" s="45" t="str">
        <f>VLOOKUP(AO15,'全学年'!$A$3:$N$200,14,FALSE)</f>
        <v>hugo_shiba@yamaha-motor.com</v>
      </c>
      <c r="AV15" s="44" t="str">
        <f t="shared" si="6"/>
        <v>幼 ゆり</v>
      </c>
      <c r="AW15" s="44" t="b">
        <f t="shared" si="7"/>
        <v>1</v>
      </c>
      <c r="AX15" s="16"/>
      <c r="AY15" s="17"/>
      <c r="AZ15" s="15"/>
      <c r="BA15" s="15"/>
      <c r="BB15" s="15"/>
      <c r="BC15" s="15"/>
      <c r="BD15" s="2" t="s">
        <v>118</v>
      </c>
    </row>
    <row r="16" ht="12.75" customHeight="1">
      <c r="A16" s="33"/>
      <c r="B16" s="47">
        <f t="shared" si="8"/>
        <v>13</v>
      </c>
      <c r="C16" s="51" t="s">
        <v>37</v>
      </c>
      <c r="D16" s="34">
        <v>13.0</v>
      </c>
      <c r="E16" s="47" t="s">
        <v>119</v>
      </c>
      <c r="F16" s="123" t="s">
        <v>120</v>
      </c>
      <c r="G16" s="35" t="s">
        <v>121</v>
      </c>
      <c r="H16" s="124" t="s">
        <v>122</v>
      </c>
      <c r="I16" s="51"/>
      <c r="J16" s="123"/>
      <c r="K16" s="123"/>
      <c r="L16" s="123"/>
      <c r="M16" s="123"/>
      <c r="N16" s="125"/>
      <c r="O16" s="100"/>
      <c r="P16" s="96"/>
      <c r="Q16" s="99"/>
      <c r="R16" s="96"/>
      <c r="S16" s="126"/>
      <c r="T16" s="127"/>
      <c r="U16" s="125"/>
      <c r="V16" s="56">
        <v>45395.0</v>
      </c>
      <c r="W16" s="128"/>
      <c r="X16" s="51" t="s">
        <v>52</v>
      </c>
      <c r="Y16" s="125"/>
      <c r="Z16" s="129" t="s">
        <v>121</v>
      </c>
      <c r="AA16" s="60" t="s">
        <v>122</v>
      </c>
      <c r="AB16" s="103"/>
      <c r="AC16" s="96"/>
      <c r="AD16" s="100"/>
      <c r="AE16" s="100"/>
      <c r="AF16" s="104"/>
      <c r="AG16" s="104"/>
      <c r="AH16" s="104"/>
      <c r="AI16" s="104"/>
      <c r="AJ16" s="104"/>
      <c r="AK16" s="104"/>
      <c r="AL16" s="104"/>
      <c r="AM16" s="105"/>
      <c r="AN16" s="105"/>
      <c r="AO16" s="49" t="str">
        <f t="shared" si="5"/>
        <v>9432180217</v>
      </c>
      <c r="AP16" s="130" t="str">
        <f>IFERROR(VLOOKUP(AO16,'2024当番免除者リスト'!F:H,3,FALSE),"")</f>
        <v>運動会委員</v>
      </c>
      <c r="AQ16" s="60"/>
      <c r="AR16" s="60"/>
      <c r="AS16" s="60" t="str">
        <f>VLOOKUP(AO16,'全学年'!$A$3:$N$1302,9,FALSE)</f>
        <v>スターク 舞佳</v>
      </c>
      <c r="AT16" s="60" t="str">
        <f>IFERROR(VLOOKUP(AO16,'クラス名簿からの当番確認リスト'!$A$4:$O$146,15,FALSE),"")</f>
        <v/>
      </c>
      <c r="AU16" s="61" t="str">
        <f>VLOOKUP(AO16,'全学年'!$A$3:$N$200,14,FALSE)</f>
        <v>anna.n.stark88@gmail.com</v>
      </c>
      <c r="AV16" s="60" t="str">
        <f t="shared" si="6"/>
        <v>幼 ゆり</v>
      </c>
      <c r="AW16" s="60" t="b">
        <f t="shared" si="7"/>
        <v>1</v>
      </c>
      <c r="AX16" s="16"/>
      <c r="AY16" s="17"/>
      <c r="AZ16" s="15"/>
      <c r="BA16" s="15"/>
      <c r="BB16" s="15"/>
      <c r="BC16" s="15"/>
      <c r="BD16" s="2" t="s">
        <v>123</v>
      </c>
    </row>
    <row r="17" ht="12.75" customHeight="1">
      <c r="A17" s="33"/>
      <c r="B17" s="131">
        <f t="shared" si="8"/>
        <v>14</v>
      </c>
      <c r="C17" s="132" t="s">
        <v>37</v>
      </c>
      <c r="D17" s="34">
        <v>14.0</v>
      </c>
      <c r="E17" s="131" t="s">
        <v>124</v>
      </c>
      <c r="F17" s="133" t="s">
        <v>125</v>
      </c>
      <c r="G17" s="35" t="s">
        <v>126</v>
      </c>
      <c r="H17" s="134" t="s">
        <v>127</v>
      </c>
      <c r="I17" s="132"/>
      <c r="J17" s="133"/>
      <c r="K17" s="133"/>
      <c r="L17" s="133"/>
      <c r="M17" s="133"/>
      <c r="N17" s="135"/>
      <c r="O17" s="100"/>
      <c r="P17" s="96"/>
      <c r="Q17" s="99"/>
      <c r="R17" s="96"/>
      <c r="S17" s="126"/>
      <c r="T17" s="127"/>
      <c r="U17" s="135"/>
      <c r="V17" s="136">
        <v>45395.0</v>
      </c>
      <c r="W17" s="137"/>
      <c r="X17" s="135" t="s">
        <v>128</v>
      </c>
      <c r="Y17" s="135"/>
      <c r="Z17" s="138" t="s">
        <v>126</v>
      </c>
      <c r="AA17" s="139" t="s">
        <v>127</v>
      </c>
      <c r="AB17" s="103"/>
      <c r="AC17" s="96"/>
      <c r="AD17" s="100"/>
      <c r="AE17" s="100"/>
      <c r="AF17" s="104"/>
      <c r="AG17" s="104"/>
      <c r="AH17" s="104"/>
      <c r="AI17" s="104"/>
      <c r="AJ17" s="104"/>
      <c r="AK17" s="104"/>
      <c r="AL17" s="104"/>
      <c r="AM17" s="105"/>
      <c r="AN17" s="105"/>
      <c r="AO17" s="140" t="str">
        <f t="shared" si="5"/>
        <v>9144095235</v>
      </c>
      <c r="AP17" s="141" t="str">
        <f>IFERROR(VLOOKUP(AO17,'2024当番免除者リスト'!F:H,3,FALSE),"")</f>
        <v>行事委員</v>
      </c>
      <c r="AQ17" s="139"/>
      <c r="AR17" s="139"/>
      <c r="AS17" s="139" t="str">
        <f>VLOOKUP(AO17,'全学年'!$A$3:$N$1302,9,FALSE)</f>
        <v>西田 エミリア</v>
      </c>
      <c r="AT17" s="139" t="str">
        <f>IFERROR(VLOOKUP(AO17,'クラス名簿からの当番確認リスト'!$A$4:$O$146,15,FALSE),"")</f>
        <v/>
      </c>
      <c r="AU17" s="142" t="str">
        <f>VLOOKUP(AO17,'全学年'!$A$3:$N$200,14,FALSE)</f>
        <v>hiro4nishida@gmail.com</v>
      </c>
      <c r="AV17" s="139" t="str">
        <f t="shared" si="6"/>
        <v>幼 ゆり</v>
      </c>
      <c r="AW17" s="139" t="b">
        <f t="shared" si="7"/>
        <v>1</v>
      </c>
      <c r="AX17" s="16"/>
      <c r="AY17" s="17"/>
      <c r="AZ17" s="15"/>
      <c r="BA17" s="15"/>
      <c r="BB17" s="15"/>
      <c r="BC17" s="15"/>
      <c r="BD17" s="2" t="s">
        <v>129</v>
      </c>
    </row>
    <row r="18" ht="12.75" customHeight="1">
      <c r="A18" s="33"/>
      <c r="B18" s="34">
        <f t="shared" si="8"/>
        <v>15</v>
      </c>
      <c r="C18" s="36" t="s">
        <v>37</v>
      </c>
      <c r="D18" s="34">
        <v>15.0</v>
      </c>
      <c r="E18" s="34" t="s">
        <v>130</v>
      </c>
      <c r="F18" s="96" t="s">
        <v>131</v>
      </c>
      <c r="G18" s="35" t="str">
        <f t="shared" ref="G18:H18" si="16">Z18</f>
        <v>617-947-9084</v>
      </c>
      <c r="H18" s="35" t="str">
        <f t="shared" si="16"/>
        <v>hfang226@gmail.com</v>
      </c>
      <c r="I18" s="36"/>
      <c r="J18" s="96"/>
      <c r="K18" s="96"/>
      <c r="L18" s="96"/>
      <c r="M18" s="96"/>
      <c r="N18" s="100"/>
      <c r="O18" s="99"/>
      <c r="P18" s="96"/>
      <c r="Q18" s="99"/>
      <c r="R18" s="96"/>
      <c r="S18" s="110">
        <v>45521.0</v>
      </c>
      <c r="T18" s="111" t="s">
        <v>42</v>
      </c>
      <c r="U18" s="100"/>
      <c r="V18" s="39">
        <v>45395.0</v>
      </c>
      <c r="W18" s="101"/>
      <c r="X18" s="100"/>
      <c r="Y18" s="100"/>
      <c r="Z18" s="102" t="s">
        <v>132</v>
      </c>
      <c r="AA18" s="44" t="s">
        <v>133</v>
      </c>
      <c r="AB18" s="103"/>
      <c r="AC18" s="96"/>
      <c r="AD18" s="100"/>
      <c r="AE18" s="100"/>
      <c r="AF18" s="104"/>
      <c r="AG18" s="104"/>
      <c r="AH18" s="104"/>
      <c r="AI18" s="104"/>
      <c r="AJ18" s="104"/>
      <c r="AK18" s="104"/>
      <c r="AL18" s="104"/>
      <c r="AM18" s="105"/>
      <c r="AN18" s="105"/>
      <c r="AO18" s="35" t="str">
        <f t="shared" si="5"/>
        <v>6179479084</v>
      </c>
      <c r="AP18" s="106" t="str">
        <f>IFERROR(VLOOKUP(AO18,'2024当番免除者リスト'!F:H,3,FALSE),"")</f>
        <v/>
      </c>
      <c r="AQ18" s="44"/>
      <c r="AR18" s="44"/>
      <c r="AS18" s="44" t="str">
        <f>VLOOKUP(AO18,'全学年'!$A$3:$N$1302,9,FALSE)</f>
        <v>方 咲美梨</v>
      </c>
      <c r="AT18" s="44" t="str">
        <f>IFERROR(VLOOKUP(AO18,'クラス名簿からの当番確認リスト'!$A$4:$O$146,15,FALSE),"")</f>
        <v/>
      </c>
      <c r="AU18" s="45" t="str">
        <f>VLOOKUP(AO18,'全学年'!$A$3:$N$200,14,FALSE)</f>
        <v>hfang226@gmail.com</v>
      </c>
      <c r="AV18" s="44" t="str">
        <f t="shared" si="6"/>
        <v>幼 ゆり</v>
      </c>
      <c r="AW18" s="44" t="b">
        <f t="shared" si="7"/>
        <v>1</v>
      </c>
      <c r="AX18" s="16"/>
      <c r="AY18" s="17"/>
      <c r="AZ18" s="15"/>
      <c r="BA18" s="15"/>
      <c r="BB18" s="15"/>
      <c r="BC18" s="15"/>
      <c r="BD18" s="2" t="s">
        <v>50</v>
      </c>
    </row>
    <row r="19" ht="12.75" customHeight="1">
      <c r="A19" s="33"/>
      <c r="B19" s="143">
        <f t="shared" si="8"/>
        <v>16</v>
      </c>
      <c r="C19" s="144" t="s">
        <v>37</v>
      </c>
      <c r="D19" s="34">
        <v>16.0</v>
      </c>
      <c r="E19" s="143" t="s">
        <v>134</v>
      </c>
      <c r="F19" s="143" t="s">
        <v>135</v>
      </c>
      <c r="G19" s="145" t="str">
        <f t="shared" ref="G19:H19" si="17">Z19</f>
        <v>847-337-6475</v>
      </c>
      <c r="H19" s="145" t="str">
        <f t="shared" si="17"/>
        <v>monzo3813@gmail.com</v>
      </c>
      <c r="I19" s="144"/>
      <c r="J19" s="143"/>
      <c r="K19" s="143"/>
      <c r="L19" s="143"/>
      <c r="M19" s="143"/>
      <c r="N19" s="146"/>
      <c r="O19" s="147">
        <v>45451.0</v>
      </c>
      <c r="P19" s="148" t="s">
        <v>42</v>
      </c>
      <c r="Q19" s="149"/>
      <c r="R19" s="81"/>
      <c r="S19" s="150"/>
      <c r="T19" s="151"/>
      <c r="U19" s="146"/>
      <c r="V19" s="152">
        <v>45395.0</v>
      </c>
      <c r="W19" s="153"/>
      <c r="X19" s="144" t="s">
        <v>136</v>
      </c>
      <c r="Y19" s="146"/>
      <c r="Z19" s="154" t="s">
        <v>137</v>
      </c>
      <c r="AA19" s="155" t="s">
        <v>138</v>
      </c>
      <c r="AB19" s="156"/>
      <c r="AC19" s="34"/>
      <c r="AD19" s="36"/>
      <c r="AE19" s="36"/>
      <c r="AF19" s="157"/>
      <c r="AG19" s="157"/>
      <c r="AH19" s="157"/>
      <c r="AI19" s="157"/>
      <c r="AJ19" s="157"/>
      <c r="AK19" s="157"/>
      <c r="AL19" s="157"/>
      <c r="AM19" s="158"/>
      <c r="AN19" s="158"/>
      <c r="AO19" s="145" t="str">
        <f t="shared" si="5"/>
        <v>8473376475</v>
      </c>
      <c r="AP19" s="159" t="str">
        <f>IFERROR(VLOOKUP(AO19,'2024当番免除者リスト'!F:H,3,FALSE),"")</f>
        <v>図書委員</v>
      </c>
      <c r="AQ19" s="160"/>
      <c r="AR19" s="160"/>
      <c r="AS19" s="155" t="str">
        <f>VLOOKUP(AO19,'全学年'!$A$3:$N$1302,9,FALSE)</f>
        <v>餅田　凪珊</v>
      </c>
      <c r="AT19" s="155" t="str">
        <f>IFERROR(VLOOKUP(AO19,'クラス名簿からの当番確認リスト'!$A$4:$O$146,15,FALSE),"")</f>
        <v/>
      </c>
      <c r="AU19" s="161" t="str">
        <f>VLOOKUP(AO19,'全学年'!$A$3:$N$200,14,FALSE)</f>
        <v>monzo3813@gmail.com</v>
      </c>
      <c r="AV19" s="155" t="str">
        <f t="shared" si="6"/>
        <v>幼 ゆり</v>
      </c>
      <c r="AW19" s="155" t="b">
        <f t="shared" si="7"/>
        <v>1</v>
      </c>
      <c r="AX19" s="16"/>
      <c r="AY19" s="17"/>
      <c r="AZ19" s="15"/>
      <c r="BA19" s="15"/>
      <c r="BB19" s="15"/>
      <c r="BC19" s="15"/>
      <c r="BD19" s="2" t="s">
        <v>139</v>
      </c>
    </row>
    <row r="20" ht="12.75" customHeight="1">
      <c r="A20" s="33"/>
      <c r="B20" s="34">
        <f t="shared" si="8"/>
        <v>17</v>
      </c>
      <c r="C20" s="36" t="s">
        <v>37</v>
      </c>
      <c r="D20" s="34">
        <v>17.0</v>
      </c>
      <c r="E20" s="34" t="s">
        <v>140</v>
      </c>
      <c r="F20" s="34" t="s">
        <v>141</v>
      </c>
      <c r="G20" s="35" t="str">
        <f t="shared" ref="G20:H20" si="18">Z20</f>
        <v>678-576-2002</v>
      </c>
      <c r="H20" s="35" t="str">
        <f t="shared" si="18"/>
        <v>hizuru@gmail.com</v>
      </c>
      <c r="I20" s="36"/>
      <c r="J20" s="34"/>
      <c r="K20" s="34"/>
      <c r="L20" s="34"/>
      <c r="M20" s="34"/>
      <c r="N20" s="151"/>
      <c r="O20" s="150"/>
      <c r="P20" s="151"/>
      <c r="Q20" s="63">
        <v>45514.0</v>
      </c>
      <c r="R20" s="64" t="s">
        <v>42</v>
      </c>
      <c r="S20" s="150"/>
      <c r="T20" s="151"/>
      <c r="U20" s="151"/>
      <c r="V20" s="39">
        <v>45395.0</v>
      </c>
      <c r="W20" s="162"/>
      <c r="X20" s="151"/>
      <c r="Y20" s="151"/>
      <c r="Z20" s="102" t="s">
        <v>142</v>
      </c>
      <c r="AA20" s="44" t="s">
        <v>143</v>
      </c>
      <c r="AB20" s="156" t="str">
        <f>SUBSTITUTE(SUBSTITUTE(SUBSTITUTE(M20,"-",""),"(",""),")","")</f>
        <v/>
      </c>
      <c r="AC20" s="34" t="str">
        <f>IFERROR(VLOOKUP(AB20,'2024当番免除者リスト'!#REF!,3,FALSE),"")</f>
        <v>#ERROR!</v>
      </c>
      <c r="AD20" s="36"/>
      <c r="AE20" s="36"/>
      <c r="AF20" s="157"/>
      <c r="AG20" s="157"/>
      <c r="AH20" s="157"/>
      <c r="AI20" s="157"/>
      <c r="AJ20" s="157"/>
      <c r="AK20" s="157"/>
      <c r="AL20" s="157"/>
      <c r="AM20" s="158"/>
      <c r="AN20" s="158"/>
      <c r="AO20" s="35" t="str">
        <f t="shared" si="5"/>
        <v>6785762002</v>
      </c>
      <c r="AP20" s="40" t="str">
        <f>IFERROR(VLOOKUP(AO20,'2024当番免除者リスト'!F:H,3,FALSE),"")</f>
        <v/>
      </c>
      <c r="AQ20" s="163"/>
      <c r="AR20" s="163"/>
      <c r="AS20" s="44" t="str">
        <f>VLOOKUP(AO20,'全学年'!$A$3:$N$1302,9,FALSE)</f>
        <v>山上 華奈</v>
      </c>
      <c r="AT20" s="44" t="str">
        <f>IFERROR(VLOOKUP(AO20,'クラス名簿からの当番確認リスト'!$A$4:$O$146,15,FALSE),"")</f>
        <v/>
      </c>
      <c r="AU20" s="45" t="str">
        <f>VLOOKUP(AO20,'全学年'!$A$3:$N$200,14,FALSE)</f>
        <v>hizuru@gmail.com</v>
      </c>
      <c r="AV20" s="44" t="str">
        <f t="shared" si="6"/>
        <v>幼 ゆり</v>
      </c>
      <c r="AW20" s="44" t="b">
        <f t="shared" si="7"/>
        <v>1</v>
      </c>
      <c r="AX20" s="16"/>
      <c r="AY20" s="17"/>
      <c r="AZ20" s="15"/>
      <c r="BA20" s="15"/>
      <c r="BB20" s="15"/>
      <c r="BC20" s="15"/>
      <c r="BD20" s="2" t="s">
        <v>144</v>
      </c>
    </row>
    <row r="21" ht="12.75" customHeight="1">
      <c r="A21" s="33"/>
      <c r="B21" s="34">
        <f t="shared" si="8"/>
        <v>18</v>
      </c>
      <c r="C21" s="36" t="s">
        <v>37</v>
      </c>
      <c r="D21" s="34"/>
      <c r="E21" s="34" t="s">
        <v>145</v>
      </c>
      <c r="F21" s="34" t="s">
        <v>146</v>
      </c>
      <c r="G21" s="35" t="str">
        <f t="shared" ref="G21:H21" si="19">Z21</f>
        <v>404-859-8985</v>
      </c>
      <c r="H21" s="164" t="str">
        <f t="shared" si="19"/>
        <v>yoshitaka.matsutake@shi-g.com</v>
      </c>
      <c r="I21" s="34" t="s">
        <v>56</v>
      </c>
      <c r="J21" s="34" t="s">
        <v>147</v>
      </c>
      <c r="K21" s="34" t="s">
        <v>109</v>
      </c>
      <c r="L21" s="34" t="s">
        <v>148</v>
      </c>
      <c r="M21" s="34"/>
      <c r="N21" s="151"/>
      <c r="O21" s="150"/>
      <c r="P21" s="151"/>
      <c r="Q21" s="63"/>
      <c r="R21" s="64"/>
      <c r="S21" s="150"/>
      <c r="T21" s="151"/>
      <c r="U21" s="151"/>
      <c r="V21" s="39">
        <v>45427.0</v>
      </c>
      <c r="W21" s="162"/>
      <c r="X21" s="151"/>
      <c r="Y21" s="151"/>
      <c r="Z21" s="165" t="s">
        <v>149</v>
      </c>
      <c r="AA21" s="166" t="s">
        <v>150</v>
      </c>
      <c r="AB21" s="156"/>
      <c r="AC21" s="34"/>
      <c r="AD21" s="36"/>
      <c r="AE21" s="36"/>
      <c r="AF21" s="157"/>
      <c r="AG21" s="157"/>
      <c r="AH21" s="157"/>
      <c r="AI21" s="157"/>
      <c r="AJ21" s="157"/>
      <c r="AK21" s="157"/>
      <c r="AL21" s="157"/>
      <c r="AM21" s="158"/>
      <c r="AN21" s="158"/>
      <c r="AO21" s="35" t="str">
        <f t="shared" si="5"/>
        <v>4048598985</v>
      </c>
      <c r="AP21" s="40"/>
      <c r="AQ21" s="163"/>
      <c r="AR21" s="163"/>
      <c r="AS21" s="44" t="str">
        <f>VLOOKUP(AO21,'全学年'!$A$3:$N$1302,9,FALSE)</f>
        <v>#N/A</v>
      </c>
      <c r="AT21" s="44"/>
      <c r="AU21" s="44" t="str">
        <f>VLOOKUP(AO21,'全学年'!$A$3:$N$200,14,FALSE)</f>
        <v>#N/A</v>
      </c>
      <c r="AV21" s="44" t="str">
        <f t="shared" si="6"/>
        <v>幼 ゆり</v>
      </c>
      <c r="AW21" s="44" t="str">
        <f t="shared" si="7"/>
        <v>#N/A</v>
      </c>
      <c r="AX21" s="16"/>
      <c r="AY21" s="17"/>
      <c r="AZ21" s="15"/>
      <c r="BA21" s="15"/>
      <c r="BB21" s="15"/>
      <c r="BC21" s="15"/>
      <c r="BD21" s="2" t="s">
        <v>151</v>
      </c>
    </row>
    <row r="22" ht="12.75" customHeight="1">
      <c r="A22" s="33"/>
      <c r="B22" s="77">
        <f t="shared" si="8"/>
        <v>19</v>
      </c>
      <c r="C22" s="78" t="s">
        <v>60</v>
      </c>
      <c r="D22" s="34">
        <v>18.0</v>
      </c>
      <c r="E22" s="77" t="s">
        <v>152</v>
      </c>
      <c r="F22" s="77" t="s">
        <v>153</v>
      </c>
      <c r="G22" s="35" t="s">
        <v>154</v>
      </c>
      <c r="H22" s="167" t="s">
        <v>155</v>
      </c>
      <c r="I22" s="77" t="s">
        <v>56</v>
      </c>
      <c r="J22" s="77" t="s">
        <v>156</v>
      </c>
      <c r="K22" s="77"/>
      <c r="L22" s="77"/>
      <c r="M22" s="78"/>
      <c r="N22" s="78"/>
      <c r="O22" s="37"/>
      <c r="P22" s="34"/>
      <c r="Q22" s="37"/>
      <c r="R22" s="37"/>
      <c r="S22" s="54"/>
      <c r="T22" s="81"/>
      <c r="U22" s="168"/>
      <c r="V22" s="82"/>
      <c r="W22" s="82"/>
      <c r="X22" s="78" t="s">
        <v>76</v>
      </c>
      <c r="Y22" s="78"/>
      <c r="Z22" s="169" t="s">
        <v>154</v>
      </c>
      <c r="AA22" s="87" t="s">
        <v>157</v>
      </c>
      <c r="AB22" s="42" t="str">
        <f>VLOOKUP($Z22,'230420データ'!$A:$K,1,FALSE)</f>
        <v>(212)810-0567</v>
      </c>
      <c r="AC22" s="35" t="b">
        <f>EXACT(G22,Z22)</f>
        <v>1</v>
      </c>
      <c r="AD22" s="35" t="str">
        <f>VLOOKUP($Z22,'230420データ'!$A:$K,2,FALSE)</f>
        <v>bfjames.ny@gmail.com</v>
      </c>
      <c r="AE22" s="35" t="b">
        <f>EXACT(H22,AD22)</f>
        <v>1</v>
      </c>
      <c r="AF22" s="35" t="str">
        <f>VLOOKUP($Z22,'230420データ'!$A:$K,3,FALSE)</f>
        <v>小1－2</v>
      </c>
      <c r="AG22" s="35" t="str">
        <f>VLOOKUP($Z22,'230420データ'!$A:$K,4,FALSE)</f>
        <v>元西ジェームス 寧里　　</v>
      </c>
      <c r="AH22" s="35" t="str">
        <f>VLOOKUP($Z22,'230420データ'!$A:$K,5,FALSE)</f>
        <v>BERRICE</v>
      </c>
      <c r="AI22" s="35" t="str">
        <f>VLOOKUP($Z22,'230420データ'!$A:$K,6,FALSE)</f>
        <v/>
      </c>
      <c r="AJ22" s="35" t="str">
        <f>VLOOKUP($Z22,'230420データ'!$A:$K,7,FALSE)</f>
        <v/>
      </c>
      <c r="AK22" s="35" t="str">
        <f>VLOOKUP($Z22,'230420データ'!$A:$K,8,FALSE)</f>
        <v/>
      </c>
      <c r="AL22" s="35" t="str">
        <f>VLOOKUP($Z22,'230420データ'!$A:$K,9,FALSE)</f>
        <v/>
      </c>
      <c r="AM22" s="43" t="str">
        <f>VLOOKUP($Z22,'230420データ'!$A:$K,10,FALSE)</f>
        <v/>
      </c>
      <c r="AN22" s="43" t="str">
        <f>VLOOKUP($Z22,'230420データ'!$A:$K,11,FALSE)</f>
        <v/>
      </c>
      <c r="AO22" s="85" t="str">
        <f t="shared" si="5"/>
        <v>2128100567</v>
      </c>
      <c r="AP22" s="86" t="str">
        <f>IFERROR(VLOOKUP(AO22,'2024当番免除者リスト'!F:H,3,FALSE),"")</f>
        <v>学級委員</v>
      </c>
      <c r="AQ22" s="87"/>
      <c r="AR22" s="170" t="s">
        <v>155</v>
      </c>
      <c r="AS22" s="87" t="str">
        <f>VLOOKUP(AO22,'全学年'!$A$3:$N$1302,9,FALSE)</f>
        <v>元西ジェームス 来奈</v>
      </c>
      <c r="AT22" s="87" t="str">
        <f>IFERROR(VLOOKUP(AO22,'クラス名簿からの当番確認リスト'!$A$4:$O$146,15,FALSE),"")</f>
        <v/>
      </c>
      <c r="AU22" s="88" t="str">
        <f>VLOOKUP(AO22,'全学年'!$A$3:$N$200,14,FALSE)</f>
        <v>motonishijamesfumi@gmail.com</v>
      </c>
      <c r="AV22" s="87" t="str">
        <f t="shared" si="6"/>
        <v>幼 もも</v>
      </c>
      <c r="AW22" s="87" t="b">
        <f t="shared" si="7"/>
        <v>1</v>
      </c>
      <c r="AX22" s="16"/>
      <c r="AY22" s="17"/>
      <c r="AZ22" s="15"/>
      <c r="BA22" s="15"/>
      <c r="BB22" s="15"/>
      <c r="BC22" s="15"/>
      <c r="BD22" s="2" t="s">
        <v>158</v>
      </c>
    </row>
    <row r="23" ht="12.75" customHeight="1">
      <c r="A23" s="33"/>
      <c r="B23" s="34">
        <f t="shared" si="8"/>
        <v>20</v>
      </c>
      <c r="C23" s="36" t="s">
        <v>60</v>
      </c>
      <c r="D23" s="34">
        <v>19.0</v>
      </c>
      <c r="E23" s="34" t="s">
        <v>159</v>
      </c>
      <c r="F23" s="34" t="s">
        <v>160</v>
      </c>
      <c r="G23" s="35" t="str">
        <f t="shared" ref="G23:H23" si="20">Z23</f>
        <v>(310)561-6587</v>
      </c>
      <c r="H23" s="35" t="str">
        <f t="shared" si="20"/>
        <v>hrtnrk.3795.kwgs@gmail.com</v>
      </c>
      <c r="I23" s="34" t="s">
        <v>40</v>
      </c>
      <c r="J23" s="34" t="s">
        <v>161</v>
      </c>
      <c r="K23" s="34"/>
      <c r="L23" s="34"/>
      <c r="M23" s="36"/>
      <c r="N23" s="36"/>
      <c r="O23" s="37"/>
      <c r="P23" s="34"/>
      <c r="Q23" s="37"/>
      <c r="R23" s="34"/>
      <c r="S23" s="63">
        <v>45528.0</v>
      </c>
      <c r="T23" s="64" t="s">
        <v>90</v>
      </c>
      <c r="U23" s="38"/>
      <c r="V23" s="39">
        <v>45052.0</v>
      </c>
      <c r="W23" s="39"/>
      <c r="X23" s="34"/>
      <c r="Y23" s="36"/>
      <c r="Z23" s="171" t="s">
        <v>162</v>
      </c>
      <c r="AA23" s="157" t="s">
        <v>163</v>
      </c>
      <c r="AB23" s="42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43"/>
      <c r="AN23" s="43"/>
      <c r="AO23" s="35" t="str">
        <f t="shared" si="5"/>
        <v>3105616587</v>
      </c>
      <c r="AP23" s="43" t="str">
        <f>IFERROR(VLOOKUP(AO23,'2024当番免除者リスト'!F:H,3,FALSE),"")</f>
        <v/>
      </c>
      <c r="AQ23" s="44"/>
      <c r="AR23" s="44"/>
      <c r="AS23" s="44" t="str">
        <f>VLOOKUP(AO23,'全学年'!$A$3:$N$1302,9,FALSE)</f>
        <v>三浦 茉子</v>
      </c>
      <c r="AT23" s="44" t="str">
        <f>IFERROR(VLOOKUP(AO23,'クラス名簿からの当番確認リスト'!$A$4:$O$146,15,FALSE),"")</f>
        <v/>
      </c>
      <c r="AU23" s="45" t="str">
        <f>VLOOKUP(AO23,'全学年'!$A$3:$N$200,14,FALSE)</f>
        <v>hrtnrk.3795.kwgs@gmail.com</v>
      </c>
      <c r="AV23" s="44" t="str">
        <f t="shared" si="6"/>
        <v>幼 もも</v>
      </c>
      <c r="AW23" s="44" t="b">
        <f t="shared" si="7"/>
        <v>1</v>
      </c>
      <c r="AX23" s="16"/>
      <c r="AY23" s="17"/>
      <c r="AZ23" s="15"/>
      <c r="BA23" s="15"/>
      <c r="BB23" s="15"/>
      <c r="BC23" s="15"/>
      <c r="BD23" s="2" t="s">
        <v>164</v>
      </c>
    </row>
    <row r="24" ht="12.75" customHeight="1">
      <c r="A24" s="33"/>
      <c r="B24" s="34">
        <f t="shared" si="8"/>
        <v>21</v>
      </c>
      <c r="C24" s="36" t="s">
        <v>60</v>
      </c>
      <c r="D24" s="34">
        <v>20.0</v>
      </c>
      <c r="E24" s="34" t="s">
        <v>165</v>
      </c>
      <c r="F24" s="34" t="s">
        <v>166</v>
      </c>
      <c r="G24" s="35" t="s">
        <v>167</v>
      </c>
      <c r="H24" s="172" t="s">
        <v>168</v>
      </c>
      <c r="I24" s="34" t="s">
        <v>40</v>
      </c>
      <c r="J24" s="34" t="s">
        <v>169</v>
      </c>
      <c r="K24" s="34"/>
      <c r="L24" s="34"/>
      <c r="M24" s="36"/>
      <c r="N24" s="36"/>
      <c r="O24" s="173"/>
      <c r="P24" s="174"/>
      <c r="Q24" s="173"/>
      <c r="R24" s="173"/>
      <c r="S24" s="173"/>
      <c r="T24" s="174"/>
      <c r="U24" s="38" t="s">
        <v>170</v>
      </c>
      <c r="V24" s="39"/>
      <c r="W24" s="39">
        <v>45465.0</v>
      </c>
      <c r="X24" s="34"/>
      <c r="Y24" s="36"/>
      <c r="Z24" s="40" t="s">
        <v>167</v>
      </c>
      <c r="AA24" s="41" t="s">
        <v>168</v>
      </c>
      <c r="AB24" s="42" t="str">
        <f>VLOOKUP($Z24,'230420データ'!$A:$K,1,FALSE)</f>
        <v>(470)884-5530</v>
      </c>
      <c r="AC24" s="35" t="b">
        <f t="shared" ref="AC24:AC25" si="22">EXACT(G24,Z24)</f>
        <v>1</v>
      </c>
      <c r="AD24" s="35" t="str">
        <f>VLOOKUP($Z24,'230420データ'!$A:$K,2,FALSE)</f>
        <v>nomunomuburger@gmail.com</v>
      </c>
      <c r="AE24" s="35" t="b">
        <f t="shared" ref="AE24:AE25" si="23">EXACT(H24,AD24)</f>
        <v>0</v>
      </c>
      <c r="AF24" s="35" t="str">
        <f>VLOOKUP($Z24,'230420データ'!$A:$K,3,FALSE)</f>
        <v>小1－3</v>
      </c>
      <c r="AG24" s="35" t="str">
        <f>VLOOKUP($Z24,'230420データ'!$A:$K,4,FALSE)</f>
        <v>野村　　 拓史　　</v>
      </c>
      <c r="AH24" s="35" t="str">
        <f>VLOOKUP($Z24,'230420データ'!$A:$K,5,FALSE)</f>
        <v>和行</v>
      </c>
      <c r="AI24" s="35" t="str">
        <f>VLOOKUP($Z24,'230420データ'!$A:$K,6,FALSE)</f>
        <v/>
      </c>
      <c r="AJ24" s="35" t="str">
        <f>VLOOKUP($Z24,'230420データ'!$A:$K,7,FALSE)</f>
        <v/>
      </c>
      <c r="AK24" s="35" t="str">
        <f>VLOOKUP($Z24,'230420データ'!$A:$K,8,FALSE)</f>
        <v/>
      </c>
      <c r="AL24" s="35" t="str">
        <f>VLOOKUP($Z24,'230420データ'!$A:$K,9,FALSE)</f>
        <v/>
      </c>
      <c r="AM24" s="43" t="str">
        <f>VLOOKUP($Z24,'230420データ'!$A:$K,10,FALSE)</f>
        <v/>
      </c>
      <c r="AN24" s="43" t="str">
        <f>VLOOKUP($Z24,'230420データ'!$A:$K,11,FALSE)</f>
        <v/>
      </c>
      <c r="AO24" s="35" t="str">
        <f t="shared" si="5"/>
        <v>4708845530</v>
      </c>
      <c r="AP24" s="43" t="str">
        <f>IFERROR(VLOOKUP(AO24,'2024当番免除者リスト'!F:H,3,FALSE),"")</f>
        <v/>
      </c>
      <c r="AQ24" s="44"/>
      <c r="AR24" s="41" t="s">
        <v>171</v>
      </c>
      <c r="AS24" s="44" t="str">
        <f>VLOOKUP(AO24,'全学年'!$A$3:$N$1302,9,FALSE)</f>
        <v>野村 彩文</v>
      </c>
      <c r="AT24" s="44" t="str">
        <f>IFERROR(VLOOKUP(AO24,'クラス名簿からの当番確認リスト'!$A$4:$O$146,15,FALSE),"")</f>
        <v/>
      </c>
      <c r="AU24" s="45" t="str">
        <f>VLOOKUP(AO24,'全学年'!$A$3:$N$200,14,FALSE)</f>
        <v>yurilakkuma511@gmail.com</v>
      </c>
      <c r="AV24" s="44" t="str">
        <f t="shared" si="6"/>
        <v>幼 もも</v>
      </c>
      <c r="AW24" s="44" t="b">
        <f t="shared" si="7"/>
        <v>1</v>
      </c>
      <c r="AX24" s="16"/>
      <c r="AY24" s="17"/>
      <c r="AZ24" s="15"/>
      <c r="BA24" s="15"/>
      <c r="BB24" s="15"/>
      <c r="BC24" s="15"/>
      <c r="BD24" s="2" t="s">
        <v>172</v>
      </c>
    </row>
    <row r="25" ht="12.75" customHeight="1">
      <c r="A25" s="175"/>
      <c r="B25" s="176">
        <f t="shared" si="8"/>
        <v>22</v>
      </c>
      <c r="C25" s="176" t="s">
        <v>60</v>
      </c>
      <c r="D25" s="176">
        <v>21.0</v>
      </c>
      <c r="E25" s="176" t="s">
        <v>173</v>
      </c>
      <c r="F25" s="176" t="s">
        <v>174</v>
      </c>
      <c r="G25" s="177" t="str">
        <f t="shared" ref="G25:H25" si="21">Z25</f>
        <v>(706)988-0093</v>
      </c>
      <c r="H25" s="177" t="str">
        <f t="shared" si="21"/>
        <v>eita.umezaki0118@gmail.com</v>
      </c>
      <c r="I25" s="176" t="s">
        <v>56</v>
      </c>
      <c r="J25" s="176" t="s">
        <v>175</v>
      </c>
      <c r="K25" s="176"/>
      <c r="L25" s="176"/>
      <c r="M25" s="178"/>
      <c r="N25" s="178"/>
      <c r="O25" s="54"/>
      <c r="P25" s="54"/>
      <c r="Q25" s="54"/>
      <c r="R25" s="81"/>
      <c r="S25" s="179">
        <v>45444.0</v>
      </c>
      <c r="T25" s="180" t="s">
        <v>176</v>
      </c>
      <c r="U25" s="181"/>
      <c r="V25" s="182"/>
      <c r="W25" s="182"/>
      <c r="X25" s="178" t="s">
        <v>177</v>
      </c>
      <c r="Y25" s="178"/>
      <c r="Z25" s="183" t="s">
        <v>178</v>
      </c>
      <c r="AA25" s="184" t="s">
        <v>179</v>
      </c>
      <c r="AB25" s="42" t="str">
        <f>VLOOKUP($Z25,'230420データ'!$A:$K,1,FALSE)</f>
        <v>(706)988-0093</v>
      </c>
      <c r="AC25" s="35" t="b">
        <f t="shared" si="22"/>
        <v>1</v>
      </c>
      <c r="AD25" s="35" t="str">
        <f>VLOOKUP($Z25,'230420データ'!$A:$K,2,FALSE)</f>
        <v>eita.umezaki0118@gmail.com</v>
      </c>
      <c r="AE25" s="35" t="b">
        <f t="shared" si="23"/>
        <v>1</v>
      </c>
      <c r="AF25" s="35" t="str">
        <f>VLOOKUP($Z25,'230420データ'!$A:$K,3,FALSE)</f>
        <v>小1－3</v>
      </c>
      <c r="AG25" s="35" t="str">
        <f>VLOOKUP($Z25,'230420データ'!$A:$K,4,FALSE)</f>
        <v>梅崎　　 瑛太　　</v>
      </c>
      <c r="AH25" s="35" t="str">
        <f>VLOOKUP($Z25,'230420データ'!$A:$K,5,FALSE)</f>
        <v>裕太</v>
      </c>
      <c r="AI25" s="35" t="str">
        <f>VLOOKUP($Z25,'230420データ'!$A:$K,6,FALSE)</f>
        <v/>
      </c>
      <c r="AJ25" s="35" t="str">
        <f>VLOOKUP($Z25,'230420データ'!$A:$K,7,FALSE)</f>
        <v/>
      </c>
      <c r="AK25" s="35" t="str">
        <f>VLOOKUP($Z25,'230420データ'!$A:$K,8,FALSE)</f>
        <v/>
      </c>
      <c r="AL25" s="35" t="str">
        <f>VLOOKUP($Z25,'230420データ'!$A:$K,9,FALSE)</f>
        <v/>
      </c>
      <c r="AM25" s="43" t="str">
        <f>VLOOKUP($Z25,'230420データ'!$A:$K,10,FALSE)</f>
        <v/>
      </c>
      <c r="AN25" s="43" t="str">
        <f>VLOOKUP($Z25,'230420データ'!$A:$K,11,FALSE)</f>
        <v/>
      </c>
      <c r="AO25" s="177" t="str">
        <f t="shared" si="5"/>
        <v>7069880093</v>
      </c>
      <c r="AP25" s="178" t="s">
        <v>177</v>
      </c>
      <c r="AQ25" s="185"/>
      <c r="AR25" s="185"/>
      <c r="AS25" s="185" t="str">
        <f>VLOOKUP(AO25,'全学年'!$A$3:$N$1302,9,FALSE)</f>
        <v>梅崎 敬太</v>
      </c>
      <c r="AT25" s="178" t="s">
        <v>177</v>
      </c>
      <c r="AU25" s="186" t="str">
        <f>VLOOKUP(AO25,'全学年'!$A$3:$N$200,14,FALSE)</f>
        <v>eita.umezaki0118@gmail.com</v>
      </c>
      <c r="AV25" s="185" t="str">
        <f t="shared" si="6"/>
        <v>幼 もも</v>
      </c>
      <c r="AW25" s="185" t="b">
        <f t="shared" si="7"/>
        <v>1</v>
      </c>
      <c r="AX25" s="187"/>
      <c r="AY25" s="17"/>
      <c r="AZ25" s="188" t="s">
        <v>180</v>
      </c>
      <c r="BA25" s="15"/>
      <c r="BB25" s="15"/>
      <c r="BC25" s="15"/>
      <c r="BD25" s="53" t="s">
        <v>181</v>
      </c>
    </row>
    <row r="26" ht="12.75" customHeight="1">
      <c r="A26" s="46"/>
      <c r="B26" s="47">
        <f t="shared" si="8"/>
        <v>23</v>
      </c>
      <c r="C26" s="51" t="s">
        <v>60</v>
      </c>
      <c r="D26" s="47">
        <v>22.0</v>
      </c>
      <c r="E26" s="47" t="s">
        <v>182</v>
      </c>
      <c r="F26" s="47" t="s">
        <v>183</v>
      </c>
      <c r="G26" s="49" t="s">
        <v>184</v>
      </c>
      <c r="H26" s="189" t="s">
        <v>185</v>
      </c>
      <c r="I26" s="47" t="s">
        <v>65</v>
      </c>
      <c r="J26" s="47" t="s">
        <v>186</v>
      </c>
      <c r="K26" s="47"/>
      <c r="L26" s="190"/>
      <c r="M26" s="51"/>
      <c r="N26" s="51"/>
      <c r="O26" s="52"/>
      <c r="P26" s="52"/>
      <c r="Q26" s="52"/>
      <c r="R26" s="53"/>
      <c r="S26" s="54"/>
      <c r="T26" s="81"/>
      <c r="U26" s="55"/>
      <c r="V26" s="191">
        <v>45150.0</v>
      </c>
      <c r="W26" s="56"/>
      <c r="X26" s="51" t="s">
        <v>52</v>
      </c>
      <c r="Y26" s="51"/>
      <c r="Z26" s="57" t="s">
        <v>184</v>
      </c>
      <c r="AA26" s="48" t="s">
        <v>185</v>
      </c>
      <c r="AB26" s="42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43"/>
      <c r="AN26" s="43"/>
      <c r="AO26" s="49" t="str">
        <f t="shared" si="5"/>
        <v>7704176735</v>
      </c>
      <c r="AP26" s="59" t="str">
        <f>IFERROR(VLOOKUP(AO26,'2024当番免除者リスト'!F:H,3,FALSE),"")</f>
        <v>運動会委員</v>
      </c>
      <c r="AQ26" s="60"/>
      <c r="AR26" s="60"/>
      <c r="AS26" s="60" t="str">
        <f>VLOOKUP(AO26,'全学年'!$A$3:$N$1302,9,FALSE)</f>
        <v>小林 真奈</v>
      </c>
      <c r="AT26" s="60" t="str">
        <f>IFERROR(VLOOKUP(AO26,'クラス名簿からの当番確認リスト'!$A$4:$O$146,15,FALSE),"")</f>
        <v>運動会委員</v>
      </c>
      <c r="AU26" s="61" t="str">
        <f>VLOOKUP(AO26,'全学年'!$A$3:$N$200,14,FALSE)</f>
        <v>kiamifu@gmail.com</v>
      </c>
      <c r="AV26" s="60" t="str">
        <f t="shared" si="6"/>
        <v>幼 もも</v>
      </c>
      <c r="AW26" s="60" t="b">
        <f t="shared" si="7"/>
        <v>1</v>
      </c>
      <c r="AX26" s="16"/>
      <c r="AY26" s="17"/>
      <c r="AZ26" s="15"/>
      <c r="BA26" s="15"/>
      <c r="BB26" s="15"/>
      <c r="BC26" s="15"/>
      <c r="BD26" s="53" t="s">
        <v>187</v>
      </c>
    </row>
    <row r="27" ht="12.75" customHeight="1">
      <c r="A27" s="65"/>
      <c r="B27" s="66">
        <f t="shared" si="8"/>
        <v>24</v>
      </c>
      <c r="C27" s="89" t="s">
        <v>60</v>
      </c>
      <c r="D27" s="66">
        <v>23.0</v>
      </c>
      <c r="E27" s="66" t="s">
        <v>188</v>
      </c>
      <c r="F27" s="66" t="s">
        <v>189</v>
      </c>
      <c r="G27" s="67" t="s">
        <v>190</v>
      </c>
      <c r="H27" s="68" t="s">
        <v>191</v>
      </c>
      <c r="I27" s="66" t="s">
        <v>109</v>
      </c>
      <c r="J27" s="66" t="s">
        <v>192</v>
      </c>
      <c r="K27" s="66"/>
      <c r="L27" s="66"/>
      <c r="M27" s="66"/>
      <c r="N27" s="66"/>
      <c r="O27" s="81"/>
      <c r="P27" s="81"/>
      <c r="Q27" s="54"/>
      <c r="R27" s="54"/>
      <c r="S27" s="54"/>
      <c r="T27" s="54"/>
      <c r="U27" s="70"/>
      <c r="V27" s="71"/>
      <c r="W27" s="71"/>
      <c r="X27" s="66" t="s">
        <v>68</v>
      </c>
      <c r="Y27" s="66"/>
      <c r="Z27" s="72" t="s">
        <v>190</v>
      </c>
      <c r="AA27" s="73" t="s">
        <v>191</v>
      </c>
      <c r="AB27" s="42" t="str">
        <f>VLOOKUP($Z27,'230420データ'!$A:$K,1,FALSE)</f>
        <v>(469)688-9008</v>
      </c>
      <c r="AC27" s="35" t="b">
        <f>EXACT(G27,Z27)</f>
        <v>1</v>
      </c>
      <c r="AD27" s="35" t="str">
        <f>VLOOKUP($Z27,'230420データ'!$A:$K,2,FALSE)</f>
        <v>30y130s@gmail.com</v>
      </c>
      <c r="AE27" s="35" t="b">
        <f>EXACT(H27,AD27)</f>
        <v>1</v>
      </c>
      <c r="AF27" s="35" t="str">
        <f>VLOOKUP($Z27,'230420データ'!$A:$K,3,FALSE)</f>
        <v>小2－3</v>
      </c>
      <c r="AG27" s="35" t="str">
        <f>VLOOKUP($Z27,'230420データ'!$A:$K,4,FALSE)</f>
        <v>柳沢　　 彪功　　</v>
      </c>
      <c r="AH27" s="35" t="str">
        <f>VLOOKUP($Z27,'230420データ'!$A:$K,5,FALSE)</f>
        <v>功</v>
      </c>
      <c r="AI27" s="35" t="str">
        <f>VLOOKUP($Z27,'230420データ'!$A:$K,6,FALSE)</f>
        <v/>
      </c>
      <c r="AJ27" s="35" t="str">
        <f>VLOOKUP($Z27,'230420データ'!$A:$K,7,FALSE)</f>
        <v/>
      </c>
      <c r="AK27" s="35" t="str">
        <f>VLOOKUP($Z27,'230420データ'!$A:$K,8,FALSE)</f>
        <v/>
      </c>
      <c r="AL27" s="35" t="str">
        <f>VLOOKUP($Z27,'230420データ'!$A:$K,9,FALSE)</f>
        <v/>
      </c>
      <c r="AM27" s="43" t="str">
        <f>VLOOKUP($Z27,'230420データ'!$A:$K,10,FALSE)</f>
        <v/>
      </c>
      <c r="AN27" s="43" t="str">
        <f>VLOOKUP($Z27,'230420データ'!$A:$K,11,FALSE)</f>
        <v/>
      </c>
      <c r="AO27" s="67" t="str">
        <f t="shared" si="5"/>
        <v>4696889008</v>
      </c>
      <c r="AP27" s="94" t="str">
        <f>IFERROR(VLOOKUP(AO27,'2024当番免除者リスト'!F:H,3,FALSE),"")</f>
        <v>運営関係者</v>
      </c>
      <c r="AQ27" s="74"/>
      <c r="AR27" s="74"/>
      <c r="AS27" s="74" t="str">
        <f>VLOOKUP(AO27,'全学年'!$A$3:$N$1302,9,FALSE)</f>
        <v>柳沢 哲</v>
      </c>
      <c r="AT27" s="74" t="str">
        <f>IFERROR(VLOOKUP(AO27,'クラス名簿からの当番確認リスト'!$A$4:$O$146,15,FALSE),"")</f>
        <v>運営委員</v>
      </c>
      <c r="AU27" s="75" t="str">
        <f>VLOOKUP(AO27,'全学年'!$A$3:$N$200,14,FALSE)</f>
        <v>30y130s@gmail.com</v>
      </c>
      <c r="AV27" s="74" t="str">
        <f t="shared" si="6"/>
        <v>幼 もも</v>
      </c>
      <c r="AW27" s="74" t="b">
        <f t="shared" si="7"/>
        <v>1</v>
      </c>
      <c r="AX27" s="16"/>
      <c r="AY27" s="17"/>
      <c r="AZ27" s="15"/>
      <c r="BA27" s="15"/>
      <c r="BB27" s="15"/>
      <c r="BC27" s="15"/>
      <c r="BD27" s="53"/>
    </row>
    <row r="28" ht="12.75" customHeight="1">
      <c r="A28" s="192"/>
      <c r="B28" s="193">
        <f t="shared" si="8"/>
        <v>25</v>
      </c>
      <c r="C28" s="194" t="s">
        <v>60</v>
      </c>
      <c r="D28" s="193">
        <v>24.0</v>
      </c>
      <c r="E28" s="193" t="s">
        <v>193</v>
      </c>
      <c r="F28" s="193" t="s">
        <v>194</v>
      </c>
      <c r="G28" s="195" t="s">
        <v>195</v>
      </c>
      <c r="H28" s="196" t="s">
        <v>196</v>
      </c>
      <c r="I28" s="193" t="s">
        <v>109</v>
      </c>
      <c r="J28" s="193" t="s">
        <v>197</v>
      </c>
      <c r="K28" s="193" t="s">
        <v>50</v>
      </c>
      <c r="L28" s="197" t="s">
        <v>198</v>
      </c>
      <c r="M28" s="193"/>
      <c r="N28" s="193"/>
      <c r="O28" s="54"/>
      <c r="P28" s="54"/>
      <c r="Q28" s="54"/>
      <c r="R28" s="81"/>
      <c r="S28" s="54"/>
      <c r="T28" s="81"/>
      <c r="U28" s="193"/>
      <c r="V28" s="198">
        <v>45150.0</v>
      </c>
      <c r="W28" s="198"/>
      <c r="X28" s="194" t="s">
        <v>199</v>
      </c>
      <c r="Y28" s="193"/>
      <c r="Z28" s="199" t="s">
        <v>200</v>
      </c>
      <c r="AA28" s="200" t="s">
        <v>196</v>
      </c>
      <c r="AB28" s="42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43"/>
      <c r="AN28" s="43"/>
      <c r="AO28" s="195" t="str">
        <f t="shared" si="5"/>
        <v>6787401323</v>
      </c>
      <c r="AP28" s="201" t="str">
        <f>IFERROR(VLOOKUP(AO28,'2024当番免除者リスト'!F:H,3,FALSE),"")</f>
        <v>当番作成委員</v>
      </c>
      <c r="AQ28" s="193" t="s">
        <v>195</v>
      </c>
      <c r="AR28" s="202"/>
      <c r="AS28" s="202" t="str">
        <f>VLOOKUP(AO28,'全学年'!$A$3:$N$1302,9,FALSE)</f>
        <v>田中　ちとせ</v>
      </c>
      <c r="AT28" s="202" t="str">
        <f>IFERROR(VLOOKUP(AO28,'クラス名簿からの当番確認リスト'!$A$4:$O$146,15,FALSE),"")</f>
        <v>当番作成委員</v>
      </c>
      <c r="AU28" s="203" t="str">
        <f>VLOOKUP(AO28,'全学年'!$A$3:$N$200,14,FALSE)</f>
        <v>akane.0619.tanaka@gmail.com</v>
      </c>
      <c r="AV28" s="202" t="str">
        <f t="shared" si="6"/>
        <v>幼 もも</v>
      </c>
      <c r="AW28" s="202" t="b">
        <f t="shared" si="7"/>
        <v>1</v>
      </c>
      <c r="AX28" s="16"/>
      <c r="AY28" s="17"/>
      <c r="AZ28" s="15"/>
      <c r="BA28" s="15"/>
      <c r="BB28" s="15"/>
      <c r="BC28" s="15"/>
      <c r="BD28" s="53"/>
    </row>
    <row r="29" ht="12.75" customHeight="1">
      <c r="A29" s="33"/>
      <c r="B29" s="47">
        <f t="shared" si="8"/>
        <v>26</v>
      </c>
      <c r="C29" s="51" t="s">
        <v>60</v>
      </c>
      <c r="D29" s="34">
        <v>25.0</v>
      </c>
      <c r="E29" s="47" t="s">
        <v>201</v>
      </c>
      <c r="F29" s="47" t="s">
        <v>202</v>
      </c>
      <c r="G29" s="35" t="s">
        <v>203</v>
      </c>
      <c r="H29" s="172" t="s">
        <v>204</v>
      </c>
      <c r="I29" s="47" t="s">
        <v>50</v>
      </c>
      <c r="J29" s="47" t="s">
        <v>205</v>
      </c>
      <c r="K29" s="51"/>
      <c r="L29" s="51"/>
      <c r="M29" s="51"/>
      <c r="N29" s="51"/>
      <c r="O29" s="37"/>
      <c r="P29" s="34"/>
      <c r="Q29" s="37"/>
      <c r="R29" s="34"/>
      <c r="S29" s="54"/>
      <c r="T29" s="81"/>
      <c r="U29" s="47"/>
      <c r="V29" s="56"/>
      <c r="W29" s="56"/>
      <c r="X29" s="51" t="s">
        <v>52</v>
      </c>
      <c r="Y29" s="51"/>
      <c r="Z29" s="57" t="s">
        <v>203</v>
      </c>
      <c r="AA29" s="204" t="s">
        <v>204</v>
      </c>
      <c r="AB29" s="42" t="str">
        <f>VLOOKUP($Z29,'230420データ'!$A:$K,1,FALSE)</f>
        <v>(404)519-8937</v>
      </c>
      <c r="AC29" s="35" t="b">
        <f>EXACT(G29,Z29)</f>
        <v>1</v>
      </c>
      <c r="AD29" s="35" t="str">
        <f>VLOOKUP($Z29,'230420データ'!$A:$K,2,FALSE)</f>
        <v>fiveoh.mai@gmail.com</v>
      </c>
      <c r="AE29" s="35" t="b">
        <f>EXACT(H29,AD29)</f>
        <v>1</v>
      </c>
      <c r="AF29" s="35" t="str">
        <f>VLOOKUP($Z29,'230420データ'!$A:$K,3,FALSE)</f>
        <v>小4－2</v>
      </c>
      <c r="AG29" s="35" t="str">
        <f>VLOOKUP($Z29,'230420データ'!$A:$K,4,FALSE)</f>
        <v>マティチャック スティーヴン幸市郎</v>
      </c>
      <c r="AH29" s="35" t="str">
        <f>VLOOKUP($Z29,'230420データ'!$A:$K,5,FALSE)</f>
        <v>スティーブンダナポール</v>
      </c>
      <c r="AI29" s="35" t="str">
        <f>VLOOKUP($Z29,'230420データ'!$A:$K,6,FALSE)</f>
        <v/>
      </c>
      <c r="AJ29" s="35" t="str">
        <f>VLOOKUP($Z29,'230420データ'!$A:$K,7,FALSE)</f>
        <v/>
      </c>
      <c r="AK29" s="35" t="str">
        <f>VLOOKUP($Z29,'230420データ'!$A:$K,8,FALSE)</f>
        <v/>
      </c>
      <c r="AL29" s="35" t="str">
        <f>VLOOKUP($Z29,'230420データ'!$A:$K,9,FALSE)</f>
        <v/>
      </c>
      <c r="AM29" s="43" t="str">
        <f>VLOOKUP($Z29,'230420データ'!$A:$K,10,FALSE)</f>
        <v/>
      </c>
      <c r="AN29" s="43" t="str">
        <f>VLOOKUP($Z29,'230420データ'!$A:$K,11,FALSE)</f>
        <v/>
      </c>
      <c r="AO29" s="49" t="str">
        <f t="shared" si="5"/>
        <v>4045198937</v>
      </c>
      <c r="AP29" s="59" t="str">
        <f>IFERROR(VLOOKUP(AO29,'2024当番免除者リスト'!F:H,3,FALSE),"")</f>
        <v>運動会委員</v>
      </c>
      <c r="AQ29" s="60"/>
      <c r="AR29" s="60"/>
      <c r="AS29" s="60" t="str">
        <f>VLOOKUP(AO29,'全学年'!$A$3:$N$1302,9,FALSE)</f>
        <v>マティチャックウィリアム龍之介</v>
      </c>
      <c r="AT29" s="60" t="str">
        <f>IFERROR(VLOOKUP(AO29,'クラス名簿からの当番確認リスト'!$A$4:$O$146,15,FALSE),"")</f>
        <v/>
      </c>
      <c r="AU29" s="61" t="str">
        <f>VLOOKUP(AO29,'全学年'!$A$3:$N$200,14,FALSE)</f>
        <v>fiveoh.mai@gmail.com</v>
      </c>
      <c r="AV29" s="60" t="str">
        <f t="shared" si="6"/>
        <v>幼 もも</v>
      </c>
      <c r="AW29" s="60" t="b">
        <f t="shared" si="7"/>
        <v>1</v>
      </c>
      <c r="AX29" s="16"/>
      <c r="AY29" s="17"/>
      <c r="AZ29" s="15"/>
      <c r="BA29" s="15"/>
      <c r="BB29" s="15"/>
      <c r="BC29" s="15"/>
      <c r="BD29" s="15"/>
    </row>
    <row r="30" ht="12.75" customHeight="1">
      <c r="A30" s="33"/>
      <c r="B30" s="34">
        <f t="shared" si="8"/>
        <v>27</v>
      </c>
      <c r="C30" s="36" t="s">
        <v>60</v>
      </c>
      <c r="D30" s="34">
        <v>26.0</v>
      </c>
      <c r="E30" s="34" t="s">
        <v>206</v>
      </c>
      <c r="F30" s="34" t="s">
        <v>207</v>
      </c>
      <c r="G30" s="35" t="str">
        <f t="shared" ref="G30:H30" si="24">Z30</f>
        <v>404-626-7418</v>
      </c>
      <c r="H30" s="35" t="str">
        <f t="shared" si="24"/>
        <v>iguchi.ohana.us@gmail.com</v>
      </c>
      <c r="I30" s="36"/>
      <c r="J30" s="34"/>
      <c r="K30" s="34"/>
      <c r="L30" s="34"/>
      <c r="M30" s="34"/>
      <c r="N30" s="151"/>
      <c r="O30" s="150"/>
      <c r="P30" s="151"/>
      <c r="Q30" s="150"/>
      <c r="R30" s="151"/>
      <c r="S30" s="205">
        <v>45514.0</v>
      </c>
      <c r="T30" s="36" t="s">
        <v>90</v>
      </c>
      <c r="U30" s="151"/>
      <c r="V30" s="39">
        <v>45395.0</v>
      </c>
      <c r="W30" s="162"/>
      <c r="X30" s="151"/>
      <c r="Y30" s="151"/>
      <c r="Z30" s="171" t="s">
        <v>208</v>
      </c>
      <c r="AA30" s="44" t="s">
        <v>209</v>
      </c>
      <c r="AB30" s="156" t="s">
        <v>210</v>
      </c>
      <c r="AC30" s="34" t="s">
        <v>211</v>
      </c>
      <c r="AD30" s="36"/>
      <c r="AE30" s="36"/>
      <c r="AF30" s="157"/>
      <c r="AG30" s="157"/>
      <c r="AH30" s="157"/>
      <c r="AI30" s="157"/>
      <c r="AJ30" s="157"/>
      <c r="AK30" s="157"/>
      <c r="AL30" s="157"/>
      <c r="AM30" s="158"/>
      <c r="AN30" s="158"/>
      <c r="AO30" s="35" t="str">
        <f t="shared" si="5"/>
        <v>4046267418</v>
      </c>
      <c r="AP30" s="40" t="str">
        <f>IFERROR(VLOOKUP(AO30,'2024当番免除者リスト'!F:H,3,FALSE),"")</f>
        <v/>
      </c>
      <c r="AQ30" s="163"/>
      <c r="AR30" s="163"/>
      <c r="AS30" s="44" t="str">
        <f>VLOOKUP(AO30,'全学年'!$A$3:$N$1302,9,FALSE)</f>
        <v>井口 奏楽</v>
      </c>
      <c r="AT30" s="44" t="str">
        <f>IFERROR(VLOOKUP(AO30,'クラス名簿からの当番確認リスト'!$A$4:$O$146,15,FALSE),"")</f>
        <v/>
      </c>
      <c r="AU30" s="45" t="str">
        <f>VLOOKUP(AO30,'全学年'!$A$3:$N$200,14,FALSE)</f>
        <v>iguchi.ohana.us@gmail.com</v>
      </c>
      <c r="AV30" s="44" t="str">
        <f t="shared" si="6"/>
        <v>幼 もも</v>
      </c>
      <c r="AW30" s="44" t="b">
        <f t="shared" si="7"/>
        <v>1</v>
      </c>
      <c r="AX30" s="16"/>
      <c r="AY30" s="17"/>
      <c r="AZ30" s="15"/>
      <c r="BA30" s="15"/>
      <c r="BB30" s="15"/>
      <c r="BC30" s="15"/>
      <c r="BD30" s="15"/>
    </row>
    <row r="31" ht="12.75" customHeight="1">
      <c r="A31" s="33"/>
      <c r="B31" s="34">
        <f t="shared" si="8"/>
        <v>28</v>
      </c>
      <c r="C31" s="36" t="s">
        <v>60</v>
      </c>
      <c r="D31" s="34">
        <v>27.0</v>
      </c>
      <c r="E31" s="34" t="s">
        <v>212</v>
      </c>
      <c r="F31" s="34" t="s">
        <v>213</v>
      </c>
      <c r="G31" s="35" t="str">
        <f t="shared" ref="G31:H31" si="25">Z31</f>
        <v>770-862-2243</v>
      </c>
      <c r="H31" s="35" t="str">
        <f t="shared" si="25"/>
        <v>owen_ochi@yamaha-motor.com</v>
      </c>
      <c r="I31" s="36" t="s">
        <v>118</v>
      </c>
      <c r="J31" s="34" t="s">
        <v>214</v>
      </c>
      <c r="K31" s="34"/>
      <c r="L31" s="34"/>
      <c r="M31" s="34"/>
      <c r="N31" s="151"/>
      <c r="O31" s="150"/>
      <c r="P31" s="151"/>
      <c r="Q31" s="150"/>
      <c r="R31" s="151"/>
      <c r="S31" s="150"/>
      <c r="T31" s="151"/>
      <c r="U31" s="151"/>
      <c r="V31" s="39">
        <v>45395.0</v>
      </c>
      <c r="W31" s="162"/>
      <c r="X31" s="151"/>
      <c r="Y31" s="151"/>
      <c r="Z31" s="171" t="s">
        <v>215</v>
      </c>
      <c r="AA31" s="44" t="s">
        <v>216</v>
      </c>
      <c r="AB31" s="156" t="s">
        <v>217</v>
      </c>
      <c r="AC31" s="34" t="s">
        <v>211</v>
      </c>
      <c r="AD31" s="36"/>
      <c r="AE31" s="36"/>
      <c r="AF31" s="157"/>
      <c r="AG31" s="157"/>
      <c r="AH31" s="157"/>
      <c r="AI31" s="157"/>
      <c r="AJ31" s="157"/>
      <c r="AK31" s="157"/>
      <c r="AL31" s="157"/>
      <c r="AM31" s="158"/>
      <c r="AN31" s="158"/>
      <c r="AO31" s="35" t="str">
        <f t="shared" si="5"/>
        <v>7708622243</v>
      </c>
      <c r="AP31" s="40" t="str">
        <f>IFERROR(VLOOKUP(AO31,'2024当番免除者リスト'!F:H,3,FALSE),"")</f>
        <v/>
      </c>
      <c r="AQ31" s="163"/>
      <c r="AR31" s="163"/>
      <c r="AS31" s="44" t="str">
        <f>VLOOKUP(AO31,'全学年'!$A$3:$N$1302,9,FALSE)</f>
        <v>越智 心士</v>
      </c>
      <c r="AT31" s="44" t="str">
        <f>IFERROR(VLOOKUP(AO31,'クラス名簿からの当番確認リスト'!$A$4:$O$146,15,FALSE),"")</f>
        <v/>
      </c>
      <c r="AU31" s="45" t="str">
        <f>VLOOKUP(AO31,'全学年'!$A$3:$N$200,14,FALSE)</f>
        <v>owen_ochi@yamaha-motor.com</v>
      </c>
      <c r="AV31" s="44" t="str">
        <f t="shared" si="6"/>
        <v>幼 もも</v>
      </c>
      <c r="AW31" s="44" t="b">
        <f t="shared" si="7"/>
        <v>1</v>
      </c>
      <c r="AX31" s="16"/>
      <c r="AY31" s="17"/>
      <c r="AZ31" s="15"/>
      <c r="BA31" s="15"/>
      <c r="BB31" s="15"/>
      <c r="BC31" s="15"/>
      <c r="BD31" s="15"/>
    </row>
    <row r="32" ht="12.75" customHeight="1">
      <c r="A32" s="33"/>
      <c r="B32" s="143">
        <f t="shared" si="8"/>
        <v>29</v>
      </c>
      <c r="C32" s="144" t="s">
        <v>60</v>
      </c>
      <c r="D32" s="34">
        <v>28.0</v>
      </c>
      <c r="E32" s="143" t="s">
        <v>218</v>
      </c>
      <c r="F32" s="143" t="s">
        <v>219</v>
      </c>
      <c r="G32" s="145" t="str">
        <f t="shared" ref="G32:H32" si="26">Z32</f>
        <v>404-721-8958</v>
      </c>
      <c r="H32" s="145" t="str">
        <f t="shared" si="26"/>
        <v>cherryblossom.414@gmail.com</v>
      </c>
      <c r="I32" s="144"/>
      <c r="J32" s="143"/>
      <c r="K32" s="143"/>
      <c r="L32" s="143"/>
      <c r="M32" s="143"/>
      <c r="N32" s="146"/>
      <c r="O32" s="147">
        <v>45444.0</v>
      </c>
      <c r="P32" s="148" t="s">
        <v>220</v>
      </c>
      <c r="Q32" s="149"/>
      <c r="R32" s="81"/>
      <c r="S32" s="150"/>
      <c r="T32" s="151"/>
      <c r="U32" s="146"/>
      <c r="V32" s="152">
        <v>45395.0</v>
      </c>
      <c r="W32" s="153"/>
      <c r="X32" s="144" t="s">
        <v>136</v>
      </c>
      <c r="Y32" s="146"/>
      <c r="Z32" s="206" t="s">
        <v>221</v>
      </c>
      <c r="AA32" s="155" t="s">
        <v>222</v>
      </c>
      <c r="AB32" s="156" t="s">
        <v>223</v>
      </c>
      <c r="AC32" s="34" t="s">
        <v>136</v>
      </c>
      <c r="AD32" s="36"/>
      <c r="AE32" s="36"/>
      <c r="AF32" s="157"/>
      <c r="AG32" s="157"/>
      <c r="AH32" s="157"/>
      <c r="AI32" s="157"/>
      <c r="AJ32" s="157"/>
      <c r="AK32" s="157"/>
      <c r="AL32" s="157"/>
      <c r="AM32" s="158"/>
      <c r="AN32" s="158"/>
      <c r="AO32" s="145" t="str">
        <f t="shared" si="5"/>
        <v>4047218958</v>
      </c>
      <c r="AP32" s="159" t="str">
        <f>IFERROR(VLOOKUP(AO32,'2024当番免除者リスト'!F:H,3,FALSE),"")</f>
        <v>図書委員</v>
      </c>
      <c r="AQ32" s="160"/>
      <c r="AR32" s="160"/>
      <c r="AS32" s="155" t="str">
        <f>VLOOKUP(AO32,'全学年'!$A$3:$N$1302,9,FALSE)</f>
        <v>セン シッダッルタ</v>
      </c>
      <c r="AT32" s="155" t="str">
        <f>IFERROR(VLOOKUP(AO32,'クラス名簿からの当番確認リスト'!$A$4:$O$146,15,FALSE),"")</f>
        <v/>
      </c>
      <c r="AU32" s="161" t="str">
        <f>VLOOKUP(AO32,'全学年'!$A$3:$N$200,14,FALSE)</f>
        <v>cherryblossom.414@gmail.com</v>
      </c>
      <c r="AV32" s="155" t="str">
        <f t="shared" si="6"/>
        <v>幼 もも</v>
      </c>
      <c r="AW32" s="155" t="b">
        <f t="shared" si="7"/>
        <v>1</v>
      </c>
      <c r="AX32" s="16"/>
      <c r="AY32" s="17"/>
      <c r="AZ32" s="15"/>
      <c r="BA32" s="15"/>
      <c r="BB32" s="15"/>
      <c r="BC32" s="15"/>
      <c r="BD32" s="15"/>
    </row>
    <row r="33" ht="12.75" customHeight="1">
      <c r="A33" s="33"/>
      <c r="B33" s="34">
        <f t="shared" si="8"/>
        <v>30</v>
      </c>
      <c r="C33" s="36" t="s">
        <v>60</v>
      </c>
      <c r="D33" s="34">
        <v>29.0</v>
      </c>
      <c r="E33" s="34" t="s">
        <v>224</v>
      </c>
      <c r="F33" s="34" t="s">
        <v>225</v>
      </c>
      <c r="G33" s="35" t="str">
        <f t="shared" ref="G33:H33" si="27">Z33</f>
        <v>219-986-5168</v>
      </c>
      <c r="H33" s="35" t="str">
        <f t="shared" si="27"/>
        <v>yuka_cosmmy_jp@outlook.com</v>
      </c>
      <c r="I33" s="36"/>
      <c r="J33" s="34"/>
      <c r="K33" s="34"/>
      <c r="L33" s="34"/>
      <c r="M33" s="34"/>
      <c r="N33" s="151"/>
      <c r="O33" s="150"/>
      <c r="P33" s="151"/>
      <c r="Q33" s="63">
        <v>45521.0</v>
      </c>
      <c r="R33" s="64" t="s">
        <v>42</v>
      </c>
      <c r="S33" s="150"/>
      <c r="T33" s="151"/>
      <c r="U33" s="151"/>
      <c r="V33" s="39">
        <v>45395.0</v>
      </c>
      <c r="W33" s="162"/>
      <c r="X33" s="151"/>
      <c r="Y33" s="151"/>
      <c r="Z33" s="171" t="s">
        <v>226</v>
      </c>
      <c r="AA33" s="44" t="s">
        <v>227</v>
      </c>
      <c r="AB33" s="103" t="s">
        <v>228</v>
      </c>
      <c r="AC33" s="96" t="s">
        <v>211</v>
      </c>
      <c r="AD33" s="100"/>
      <c r="AE33" s="100"/>
      <c r="AF33" s="104"/>
      <c r="AG33" s="104"/>
      <c r="AH33" s="104"/>
      <c r="AI33" s="104"/>
      <c r="AJ33" s="104"/>
      <c r="AK33" s="104"/>
      <c r="AL33" s="104"/>
      <c r="AM33" s="105"/>
      <c r="AN33" s="105"/>
      <c r="AO33" s="35" t="str">
        <f t="shared" si="5"/>
        <v>2199865168</v>
      </c>
      <c r="AP33" s="106" t="str">
        <f>IFERROR(VLOOKUP(AO33,'2024当番免除者リスト'!F:H,3,FALSE),"")</f>
        <v/>
      </c>
      <c r="AQ33" s="44"/>
      <c r="AR33" s="44"/>
      <c r="AS33" s="44" t="str">
        <f>VLOOKUP(AO33,'全学年'!$A$3:$N$1302,9,FALSE)</f>
        <v>乃村 洋斗</v>
      </c>
      <c r="AT33" s="44" t="str">
        <f>IFERROR(VLOOKUP(AO33,'クラス名簿からの当番確認リスト'!$A$4:$O$146,15,FALSE),"")</f>
        <v/>
      </c>
      <c r="AU33" s="45" t="str">
        <f>VLOOKUP(AO33,'全学年'!$A$3:$N$200,14,FALSE)</f>
        <v>yuka_cosmmy_jp@outlook.com</v>
      </c>
      <c r="AV33" s="44" t="str">
        <f t="shared" si="6"/>
        <v>幼 もも</v>
      </c>
      <c r="AW33" s="44" t="b">
        <f t="shared" si="7"/>
        <v>1</v>
      </c>
      <c r="AX33" s="187"/>
      <c r="AY33" s="17"/>
      <c r="AZ33" s="15"/>
      <c r="BA33" s="15"/>
      <c r="BB33" s="15"/>
      <c r="BC33" s="15"/>
      <c r="BD33" s="15"/>
    </row>
    <row r="34" ht="12.75" customHeight="1">
      <c r="A34" s="33"/>
      <c r="B34" s="34">
        <f t="shared" si="8"/>
        <v>31</v>
      </c>
      <c r="C34" s="36" t="s">
        <v>60</v>
      </c>
      <c r="D34" s="34">
        <v>30.0</v>
      </c>
      <c r="E34" s="34" t="s">
        <v>229</v>
      </c>
      <c r="F34" s="34" t="s">
        <v>230</v>
      </c>
      <c r="G34" s="35" t="str">
        <f t="shared" ref="G34:H34" si="28">Z34</f>
        <v>470-662-7918</v>
      </c>
      <c r="H34" s="35" t="str">
        <f t="shared" si="28"/>
        <v>serinaus@gmail.com</v>
      </c>
      <c r="I34" s="36"/>
      <c r="J34" s="34"/>
      <c r="K34" s="34"/>
      <c r="L34" s="34"/>
      <c r="M34" s="34"/>
      <c r="N34" s="151"/>
      <c r="O34" s="150"/>
      <c r="P34" s="151"/>
      <c r="Q34" s="150"/>
      <c r="R34" s="151"/>
      <c r="S34" s="63">
        <v>45535.0</v>
      </c>
      <c r="T34" s="64" t="s">
        <v>90</v>
      </c>
      <c r="U34" s="151"/>
      <c r="V34" s="39">
        <v>45395.0</v>
      </c>
      <c r="W34" s="162"/>
      <c r="X34" s="151"/>
      <c r="Y34" s="151"/>
      <c r="Z34" s="171" t="s">
        <v>231</v>
      </c>
      <c r="AA34" s="44" t="s">
        <v>232</v>
      </c>
      <c r="AB34" s="103" t="s">
        <v>233</v>
      </c>
      <c r="AC34" s="96" t="s">
        <v>211</v>
      </c>
      <c r="AD34" s="100"/>
      <c r="AE34" s="100"/>
      <c r="AF34" s="104"/>
      <c r="AG34" s="104"/>
      <c r="AH34" s="104"/>
      <c r="AI34" s="104"/>
      <c r="AJ34" s="104"/>
      <c r="AK34" s="104"/>
      <c r="AL34" s="104"/>
      <c r="AM34" s="105"/>
      <c r="AN34" s="105"/>
      <c r="AO34" s="35" t="str">
        <f t="shared" si="5"/>
        <v>4706627918</v>
      </c>
      <c r="AP34" s="106" t="str">
        <f>IFERROR(VLOOKUP(AO34,'2024当番免除者リスト'!F:H,3,FALSE),"")</f>
        <v/>
      </c>
      <c r="AQ34" s="44"/>
      <c r="AR34" s="44"/>
      <c r="AS34" s="44" t="str">
        <f>VLOOKUP(AO34,'全学年'!$A$3:$N$1302,9,FALSE)</f>
        <v>磯貝 紗来</v>
      </c>
      <c r="AT34" s="44" t="str">
        <f>IFERROR(VLOOKUP(AO34,'クラス名簿からの当番確認リスト'!$A$4:$O$146,15,FALSE),"")</f>
        <v/>
      </c>
      <c r="AU34" s="45" t="str">
        <f>VLOOKUP(AO34,'全学年'!$A$3:$N$200,14,FALSE)</f>
        <v>serinaus@gmail.com</v>
      </c>
      <c r="AV34" s="44" t="str">
        <f t="shared" si="6"/>
        <v>幼 もも</v>
      </c>
      <c r="AW34" s="44" t="b">
        <f t="shared" si="7"/>
        <v>1</v>
      </c>
      <c r="AX34" s="16"/>
      <c r="AY34" s="17"/>
      <c r="AZ34" s="15"/>
      <c r="BA34" s="15"/>
      <c r="BB34" s="15"/>
      <c r="BC34" s="15"/>
      <c r="BD34" s="15"/>
    </row>
    <row r="35" ht="12.75" customHeight="1">
      <c r="A35" s="33"/>
      <c r="B35" s="34">
        <f t="shared" si="8"/>
        <v>32</v>
      </c>
      <c r="C35" s="36" t="s">
        <v>60</v>
      </c>
      <c r="D35" s="34">
        <v>31.0</v>
      </c>
      <c r="E35" s="34" t="s">
        <v>234</v>
      </c>
      <c r="F35" s="96" t="s">
        <v>235</v>
      </c>
      <c r="G35" s="35" t="str">
        <f t="shared" ref="G35:H35" si="29">Z35</f>
        <v>762-546-2265</v>
      </c>
      <c r="H35" s="35" t="str">
        <f t="shared" si="29"/>
        <v>k.sueda@kobayashi.co.jp</v>
      </c>
      <c r="I35" s="34" t="s">
        <v>40</v>
      </c>
      <c r="J35" s="96" t="s">
        <v>236</v>
      </c>
      <c r="K35" s="96"/>
      <c r="L35" s="96"/>
      <c r="M35" s="96"/>
      <c r="N35" s="207"/>
      <c r="O35" s="208"/>
      <c r="P35" s="207"/>
      <c r="Q35" s="208"/>
      <c r="R35" s="207"/>
      <c r="S35" s="208"/>
      <c r="T35" s="207"/>
      <c r="U35" s="207"/>
      <c r="V35" s="39">
        <v>45395.0</v>
      </c>
      <c r="W35" s="209"/>
      <c r="X35" s="207"/>
      <c r="Y35" s="207"/>
      <c r="Z35" s="108" t="s">
        <v>237</v>
      </c>
      <c r="AA35" s="44" t="s">
        <v>238</v>
      </c>
      <c r="AB35" s="210" t="s">
        <v>239</v>
      </c>
      <c r="AC35" s="100" t="s">
        <v>211</v>
      </c>
      <c r="AD35" s="100"/>
      <c r="AE35" s="100"/>
      <c r="AF35" s="104"/>
      <c r="AG35" s="211"/>
      <c r="AH35" s="211"/>
      <c r="AI35" s="211"/>
      <c r="AJ35" s="211"/>
      <c r="AK35" s="211"/>
      <c r="AL35" s="211"/>
      <c r="AM35" s="212"/>
      <c r="AN35" s="212"/>
      <c r="AO35" s="35" t="str">
        <f t="shared" si="5"/>
        <v>7625462265</v>
      </c>
      <c r="AP35" s="106" t="str">
        <f>IFERROR(VLOOKUP(AO35,'2024当番免除者リスト'!F:H,3,FALSE),"")</f>
        <v/>
      </c>
      <c r="AQ35" s="44"/>
      <c r="AR35" s="44"/>
      <c r="AS35" s="44" t="str">
        <f>VLOOKUP(AO35,'全学年'!$A$3:$N$1302,9,FALSE)</f>
        <v>末田 絢楓</v>
      </c>
      <c r="AT35" s="44" t="str">
        <f>IFERROR(VLOOKUP(AO35,'クラス名簿からの当番確認リスト'!$A$4:$O$146,15,FALSE),"")</f>
        <v/>
      </c>
      <c r="AU35" s="45" t="str">
        <f>VLOOKUP(AO35,'全学年'!$A$3:$N$200,14,FALSE)</f>
        <v>k.sueda@kobayashi.co.jp</v>
      </c>
      <c r="AV35" s="44" t="str">
        <f t="shared" si="6"/>
        <v>幼 もも</v>
      </c>
      <c r="AW35" s="44" t="b">
        <f t="shared" si="7"/>
        <v>1</v>
      </c>
      <c r="AX35" s="16"/>
      <c r="AY35" s="17"/>
      <c r="AZ35" s="15"/>
      <c r="BA35" s="15"/>
      <c r="BB35" s="15"/>
      <c r="BC35" s="15"/>
      <c r="BD35" s="15"/>
    </row>
    <row r="36" ht="12.75" customHeight="1">
      <c r="A36" s="33"/>
      <c r="B36" s="34">
        <f t="shared" si="8"/>
        <v>33</v>
      </c>
      <c r="C36" s="36" t="s">
        <v>60</v>
      </c>
      <c r="D36" s="34">
        <v>32.0</v>
      </c>
      <c r="E36" s="34" t="s">
        <v>240</v>
      </c>
      <c r="F36" s="96" t="s">
        <v>241</v>
      </c>
      <c r="G36" s="35" t="str">
        <f t="shared" ref="G36:H36" si="30">Z36</f>
        <v>404-354-1792</v>
      </c>
      <c r="H36" s="35" t="str">
        <f t="shared" si="30"/>
        <v>takaitoshihiro94@gmail.com</v>
      </c>
      <c r="I36" s="36" t="s">
        <v>78</v>
      </c>
      <c r="J36" s="96" t="s">
        <v>242</v>
      </c>
      <c r="K36" s="96"/>
      <c r="L36" s="96"/>
      <c r="M36" s="96"/>
      <c r="N36" s="207"/>
      <c r="O36" s="208"/>
      <c r="P36" s="207"/>
      <c r="Q36" s="110">
        <v>45528.0</v>
      </c>
      <c r="R36" s="111" t="s">
        <v>42</v>
      </c>
      <c r="S36" s="208"/>
      <c r="T36" s="207"/>
      <c r="U36" s="207"/>
      <c r="V36" s="39">
        <v>45395.0</v>
      </c>
      <c r="W36" s="209"/>
      <c r="X36" s="207"/>
      <c r="Y36" s="207"/>
      <c r="Z36" s="108" t="s">
        <v>243</v>
      </c>
      <c r="AA36" s="44" t="s">
        <v>244</v>
      </c>
      <c r="AB36" s="210" t="s">
        <v>245</v>
      </c>
      <c r="AC36" s="100" t="s">
        <v>68</v>
      </c>
      <c r="AD36" s="100"/>
      <c r="AE36" s="100"/>
      <c r="AF36" s="104"/>
      <c r="AG36" s="104"/>
      <c r="AH36" s="104"/>
      <c r="AI36" s="104"/>
      <c r="AJ36" s="104"/>
      <c r="AK36" s="104"/>
      <c r="AL36" s="104"/>
      <c r="AM36" s="105"/>
      <c r="AN36" s="105"/>
      <c r="AO36" s="35" t="str">
        <f t="shared" si="5"/>
        <v>4043541792</v>
      </c>
      <c r="AP36" s="106" t="str">
        <f>IFERROR(VLOOKUP(AO36,'2024当番免除者リスト'!F:H,3,FALSE),"")</f>
        <v/>
      </c>
      <c r="AQ36" s="44"/>
      <c r="AR36" s="44"/>
      <c r="AS36" s="44" t="str">
        <f>VLOOKUP(AO36,'全学年'!$A$3:$N$1302,9,FALSE)</f>
        <v>高井 舞千</v>
      </c>
      <c r="AT36" s="44" t="str">
        <f>IFERROR(VLOOKUP(AO36,'クラス名簿からの当番確認リスト'!$A$4:$O$146,15,FALSE),"")</f>
        <v/>
      </c>
      <c r="AU36" s="45" t="str">
        <f>VLOOKUP(AO36,'全学年'!$A$3:$N$200,14,FALSE)</f>
        <v>takaitoshihiro94@gmail.com</v>
      </c>
      <c r="AV36" s="44" t="str">
        <f t="shared" si="6"/>
        <v>幼 もも</v>
      </c>
      <c r="AW36" s="44" t="b">
        <f t="shared" si="7"/>
        <v>1</v>
      </c>
      <c r="AX36" s="16"/>
      <c r="AY36" s="17"/>
      <c r="AZ36" s="15"/>
      <c r="BA36" s="15"/>
      <c r="BB36" s="15"/>
      <c r="BC36" s="15"/>
      <c r="BD36" s="15"/>
    </row>
    <row r="37" ht="12.75" customHeight="1">
      <c r="A37" s="33"/>
      <c r="B37" s="131">
        <f t="shared" si="8"/>
        <v>34</v>
      </c>
      <c r="C37" s="132" t="s">
        <v>60</v>
      </c>
      <c r="D37" s="34">
        <v>33.0</v>
      </c>
      <c r="E37" s="131" t="s">
        <v>246</v>
      </c>
      <c r="F37" s="133" t="s">
        <v>247</v>
      </c>
      <c r="G37" s="35" t="str">
        <f t="shared" ref="G37:H37" si="31">Z37</f>
        <v>678-516-3656</v>
      </c>
      <c r="H37" s="35" t="str">
        <f t="shared" si="31"/>
        <v>norikotabuchi@hotmail.com</v>
      </c>
      <c r="I37" s="132"/>
      <c r="J37" s="133"/>
      <c r="K37" s="133"/>
      <c r="L37" s="133"/>
      <c r="M37" s="133"/>
      <c r="N37" s="213"/>
      <c r="O37" s="207"/>
      <c r="P37" s="207"/>
      <c r="Q37" s="208"/>
      <c r="R37" s="207"/>
      <c r="S37" s="214"/>
      <c r="T37" s="215"/>
      <c r="U37" s="213"/>
      <c r="V37" s="136">
        <v>45395.0</v>
      </c>
      <c r="W37" s="216"/>
      <c r="X37" s="133" t="s">
        <v>128</v>
      </c>
      <c r="Y37" s="213"/>
      <c r="Z37" s="217" t="s">
        <v>248</v>
      </c>
      <c r="AA37" s="139" t="s">
        <v>249</v>
      </c>
      <c r="AB37" s="218" t="s">
        <v>250</v>
      </c>
      <c r="AC37" s="207" t="s">
        <v>177</v>
      </c>
      <c r="AD37" s="207"/>
      <c r="AE37" s="207"/>
      <c r="AF37" s="219"/>
      <c r="AG37" s="219"/>
      <c r="AH37" s="219"/>
      <c r="AI37" s="219"/>
      <c r="AJ37" s="219"/>
      <c r="AK37" s="219"/>
      <c r="AL37" s="219"/>
      <c r="AM37" s="220"/>
      <c r="AN37" s="220"/>
      <c r="AO37" s="140" t="str">
        <f t="shared" si="5"/>
        <v>6785163656</v>
      </c>
      <c r="AP37" s="221" t="str">
        <f>IFERROR(VLOOKUP(AO37,'2024当番免除者リスト'!F:H,3,FALSE),"")</f>
        <v>行事委員</v>
      </c>
      <c r="AQ37" s="139"/>
      <c r="AR37" s="139"/>
      <c r="AS37" s="139" t="str">
        <f>VLOOKUP(AO37,'全学年'!$A$3:$N$1302,9,FALSE)</f>
        <v>ペジンスキ‐ビクトリア　花</v>
      </c>
      <c r="AT37" s="139" t="str">
        <f>IFERROR(VLOOKUP(AO37,'クラス名簿からの当番確認リスト'!$A$4:$O$146,15,FALSE),"")</f>
        <v/>
      </c>
      <c r="AU37" s="142" t="str">
        <f>VLOOKUP(AO37,'全学年'!$A$3:$N$200,14,FALSE)</f>
        <v>norikotabuchi@hotmail.com</v>
      </c>
      <c r="AV37" s="139" t="str">
        <f t="shared" si="6"/>
        <v>幼 もも</v>
      </c>
      <c r="AW37" s="139" t="b">
        <f t="shared" si="7"/>
        <v>1</v>
      </c>
      <c r="AX37" s="16"/>
      <c r="AY37" s="17"/>
      <c r="AZ37" s="15"/>
      <c r="BA37" s="15"/>
      <c r="BB37" s="15"/>
      <c r="BC37" s="15"/>
      <c r="BD37" s="15"/>
    </row>
    <row r="38" ht="12.75" customHeight="1">
      <c r="A38" s="33"/>
      <c r="B38" s="34">
        <f t="shared" si="8"/>
        <v>35</v>
      </c>
      <c r="C38" s="36" t="s">
        <v>60</v>
      </c>
      <c r="D38" s="34"/>
      <c r="E38" s="222" t="s">
        <v>251</v>
      </c>
      <c r="F38" s="96" t="s">
        <v>252</v>
      </c>
      <c r="G38" s="35" t="str">
        <f t="shared" ref="G38:H38" si="32">Z38</f>
        <v>762-546-2266</v>
      </c>
      <c r="H38" s="35" t="str">
        <f t="shared" si="32"/>
        <v>tsu.yamanaka@kobayashi.com</v>
      </c>
      <c r="I38" s="36" t="s">
        <v>40</v>
      </c>
      <c r="J38" s="222" t="s">
        <v>253</v>
      </c>
      <c r="K38" s="96" t="s">
        <v>123</v>
      </c>
      <c r="L38" s="222" t="s">
        <v>254</v>
      </c>
      <c r="M38" s="96"/>
      <c r="N38" s="207"/>
      <c r="O38" s="207"/>
      <c r="P38" s="207"/>
      <c r="Q38" s="208"/>
      <c r="R38" s="207"/>
      <c r="S38" s="208"/>
      <c r="T38" s="207"/>
      <c r="U38" s="207"/>
      <c r="V38" s="39">
        <v>45444.0</v>
      </c>
      <c r="W38" s="209"/>
      <c r="X38" s="96"/>
      <c r="Y38" s="207"/>
      <c r="Z38" s="165" t="s">
        <v>255</v>
      </c>
      <c r="AA38" s="223" t="s">
        <v>256</v>
      </c>
      <c r="AB38" s="218"/>
      <c r="AC38" s="207"/>
      <c r="AD38" s="207"/>
      <c r="AE38" s="207"/>
      <c r="AF38" s="219"/>
      <c r="AG38" s="219"/>
      <c r="AH38" s="219"/>
      <c r="AI38" s="219"/>
      <c r="AJ38" s="219"/>
      <c r="AK38" s="219"/>
      <c r="AL38" s="219"/>
      <c r="AM38" s="220"/>
      <c r="AN38" s="220"/>
      <c r="AO38" s="35" t="str">
        <f t="shared" si="5"/>
        <v>7625462266</v>
      </c>
      <c r="AP38" s="43"/>
      <c r="AQ38" s="44"/>
      <c r="AR38" s="44"/>
      <c r="AS38" s="139" t="str">
        <f>VLOOKUP(AO38,'全学年'!$A$3:$N$1302,9,FALSE)</f>
        <v>#N/A</v>
      </c>
      <c r="AT38" s="139"/>
      <c r="AU38" s="139" t="str">
        <f>VLOOKUP(AO38,'全学年'!$A$3:$N$200,14,FALSE)</f>
        <v>#N/A</v>
      </c>
      <c r="AV38" s="139" t="str">
        <f t="shared" si="6"/>
        <v>幼 もも</v>
      </c>
      <c r="AW38" s="139" t="str">
        <f t="shared" si="7"/>
        <v>#N/A</v>
      </c>
      <c r="AX38" s="16"/>
      <c r="AY38" s="17"/>
      <c r="AZ38" s="15"/>
      <c r="BA38" s="15"/>
      <c r="BB38" s="15"/>
      <c r="BC38" s="15"/>
      <c r="BD38" s="15"/>
    </row>
    <row r="39" ht="12.75" customHeight="1">
      <c r="A39" s="33"/>
      <c r="B39" s="34">
        <f t="shared" si="8"/>
        <v>36</v>
      </c>
      <c r="C39" s="36" t="s">
        <v>70</v>
      </c>
      <c r="D39" s="34">
        <v>34.0</v>
      </c>
      <c r="E39" s="36" t="s">
        <v>257</v>
      </c>
      <c r="F39" s="36" t="s">
        <v>258</v>
      </c>
      <c r="G39" s="35" t="str">
        <f t="shared" ref="G39:H39" si="33">Z39</f>
        <v>404-271-2149</v>
      </c>
      <c r="H39" s="35" t="str">
        <f t="shared" si="33"/>
        <v>n.5817us@icloud.com</v>
      </c>
      <c r="I39" s="36" t="s">
        <v>123</v>
      </c>
      <c r="J39" s="36" t="s">
        <v>259</v>
      </c>
      <c r="K39" s="157" t="s">
        <v>144</v>
      </c>
      <c r="L39" s="224" t="s">
        <v>260</v>
      </c>
      <c r="M39" s="36" t="s">
        <v>151</v>
      </c>
      <c r="N39" s="224" t="s">
        <v>261</v>
      </c>
      <c r="O39" s="37"/>
      <c r="P39" s="34"/>
      <c r="Q39" s="37"/>
      <c r="R39" s="34"/>
      <c r="S39" s="37">
        <v>45395.0</v>
      </c>
      <c r="T39" s="34" t="s">
        <v>90</v>
      </c>
      <c r="U39" s="36"/>
      <c r="V39" s="225">
        <v>45150.0</v>
      </c>
      <c r="W39" s="39"/>
      <c r="X39" s="36"/>
      <c r="Y39" s="36"/>
      <c r="Z39" s="40" t="s">
        <v>262</v>
      </c>
      <c r="AA39" s="163" t="s">
        <v>263</v>
      </c>
      <c r="AB39" s="42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43"/>
      <c r="AN39" s="43"/>
      <c r="AO39" s="35" t="str">
        <f t="shared" si="5"/>
        <v>4042712149</v>
      </c>
      <c r="AP39" s="43" t="str">
        <f>IFERROR(VLOOKUP(AO39,'2024当番免除者リスト'!F:H,3,FALSE),"")</f>
        <v/>
      </c>
      <c r="AQ39" s="36" t="s">
        <v>264</v>
      </c>
      <c r="AR39" s="163" t="s">
        <v>265</v>
      </c>
      <c r="AS39" s="44" t="str">
        <f>VLOOKUP(AO39,'全学年'!$A$3:$N$1302,9,FALSE)</f>
        <v>石川 悠真</v>
      </c>
      <c r="AT39" s="44" t="str">
        <f>IFERROR(VLOOKUP(AO39,'クラス名簿からの当番確認リスト'!$A$4:$O$146,15,FALSE),"")</f>
        <v/>
      </c>
      <c r="AU39" s="45" t="str">
        <f>VLOOKUP(AO39,'全学年'!$A$3:$N$200,14,FALSE)</f>
        <v>n.5817us@icloud.com</v>
      </c>
      <c r="AV39" s="44" t="str">
        <f t="shared" si="6"/>
        <v>小1－1</v>
      </c>
      <c r="AW39" s="44" t="b">
        <f t="shared" si="7"/>
        <v>1</v>
      </c>
      <c r="AX39" s="16"/>
      <c r="AY39" s="17"/>
      <c r="AZ39" s="15"/>
      <c r="BA39" s="15"/>
      <c r="BB39" s="15"/>
      <c r="BC39" s="15"/>
      <c r="BD39" s="15"/>
    </row>
    <row r="40" ht="12.75" customHeight="1">
      <c r="A40" s="226"/>
      <c r="B40" s="143">
        <f t="shared" si="8"/>
        <v>37</v>
      </c>
      <c r="C40" s="143" t="s">
        <v>70</v>
      </c>
      <c r="D40" s="143">
        <v>35.0</v>
      </c>
      <c r="E40" s="143" t="s">
        <v>266</v>
      </c>
      <c r="F40" s="144" t="s">
        <v>267</v>
      </c>
      <c r="G40" s="145" t="str">
        <f t="shared" ref="G40:H40" si="34">Z40</f>
        <v>(678)675-3950</v>
      </c>
      <c r="H40" s="145" t="str">
        <f t="shared" si="34"/>
        <v>niwakako.627@gmail.com</v>
      </c>
      <c r="I40" s="144" t="s">
        <v>123</v>
      </c>
      <c r="J40" s="143" t="s">
        <v>268</v>
      </c>
      <c r="K40" s="144"/>
      <c r="L40" s="144"/>
      <c r="M40" s="144"/>
      <c r="N40" s="144"/>
      <c r="O40" s="147" t="s">
        <v>269</v>
      </c>
      <c r="P40" s="148" t="s">
        <v>270</v>
      </c>
      <c r="Q40" s="54"/>
      <c r="R40" s="81"/>
      <c r="S40" s="53"/>
      <c r="T40" s="53"/>
      <c r="U40" s="227"/>
      <c r="V40" s="152">
        <v>44961.0</v>
      </c>
      <c r="W40" s="152"/>
      <c r="X40" s="144" t="s">
        <v>136</v>
      </c>
      <c r="Y40" s="144"/>
      <c r="Z40" s="228" t="s">
        <v>271</v>
      </c>
      <c r="AA40" s="229" t="s">
        <v>272</v>
      </c>
      <c r="AB40" s="42" t="str">
        <f>VLOOKUP($Z40,'230420データ'!$A:$K,1,FALSE)</f>
        <v>(678)675-3950</v>
      </c>
      <c r="AC40" s="35" t="b">
        <f t="shared" ref="AC40:AC49" si="36">EXACT(G40,Z40)</f>
        <v>1</v>
      </c>
      <c r="AD40" s="35" t="str">
        <f>VLOOKUP($Z40,'230420データ'!$A:$K,2,FALSE)</f>
        <v>niwakako.627@gmail.com</v>
      </c>
      <c r="AE40" s="35" t="b">
        <f t="shared" ref="AE40:AE49" si="37">EXACT(H40,AD40)</f>
        <v>1</v>
      </c>
      <c r="AF40" s="35" t="str">
        <f>VLOOKUP($Z40,'230420データ'!$A:$K,3,FALSE)</f>
        <v>幼 ゆり</v>
      </c>
      <c r="AG40" s="35" t="str">
        <f>VLOOKUP($Z40,'230420データ'!$A:$K,4,FALSE)</f>
        <v>丹羽　　 優輔　　</v>
      </c>
      <c r="AH40" s="35" t="str">
        <f>VLOOKUP($Z40,'230420データ'!$A:$K,5,FALSE)</f>
        <v>健輔</v>
      </c>
      <c r="AI40" s="35" t="str">
        <f>VLOOKUP($Z40,'230420データ'!$A:$K,6,FALSE)</f>
        <v>小3－3</v>
      </c>
      <c r="AJ40" s="35" t="str">
        <f>VLOOKUP($Z40,'230420データ'!$A:$K,7,FALSE)</f>
        <v>丹羽　　 駿輔</v>
      </c>
      <c r="AK40" s="35" t="str">
        <f>VLOOKUP($Z40,'230420データ'!$A:$K,8,FALSE)</f>
        <v/>
      </c>
      <c r="AL40" s="35" t="str">
        <f>VLOOKUP($Z40,'230420データ'!$A:$K,9,FALSE)</f>
        <v/>
      </c>
      <c r="AM40" s="43" t="str">
        <f>VLOOKUP($Z40,'230420データ'!$A:$K,10,FALSE)</f>
        <v/>
      </c>
      <c r="AN40" s="43" t="str">
        <f>VLOOKUP($Z40,'230420データ'!$A:$K,11,FALSE)</f>
        <v/>
      </c>
      <c r="AO40" s="145" t="str">
        <f t="shared" si="5"/>
        <v>6786753950</v>
      </c>
      <c r="AP40" s="159" t="str">
        <f>IFERROR(VLOOKUP(AO40,'2024当番免除者リスト'!F:H,3,FALSE),"")</f>
        <v>図書委員</v>
      </c>
      <c r="AQ40" s="155"/>
      <c r="AR40" s="155"/>
      <c r="AS40" s="155" t="str">
        <f>VLOOKUP(AO40,'全学年'!$A$3:$N$1302,9,FALSE)</f>
        <v>丹羽 優輔</v>
      </c>
      <c r="AT40" s="155" t="str">
        <f>IFERROR(VLOOKUP(AO40,'クラス名簿からの当番確認リスト'!$A$4:$O$146,15,FALSE),"")</f>
        <v>図書委員</v>
      </c>
      <c r="AU40" s="161" t="str">
        <f>VLOOKUP(AO40,'全学年'!$A$3:$N$200,14,FALSE)</f>
        <v>niwakako.627@gmail.com</v>
      </c>
      <c r="AV40" s="155" t="str">
        <f t="shared" si="6"/>
        <v>小1－1</v>
      </c>
      <c r="AW40" s="155" t="b">
        <f t="shared" si="7"/>
        <v>1</v>
      </c>
      <c r="AX40" s="16"/>
      <c r="AY40" s="17"/>
      <c r="AZ40" s="15"/>
      <c r="BA40" s="15"/>
      <c r="BB40" s="15"/>
      <c r="BC40" s="15"/>
      <c r="BD40" s="15"/>
    </row>
    <row r="41" ht="12.75" customHeight="1">
      <c r="A41" s="33"/>
      <c r="B41" s="34">
        <f t="shared" si="8"/>
        <v>38</v>
      </c>
      <c r="C41" s="34" t="s">
        <v>70</v>
      </c>
      <c r="D41" s="34">
        <v>36.0</v>
      </c>
      <c r="E41" s="34" t="s">
        <v>273</v>
      </c>
      <c r="F41" s="34" t="s">
        <v>274</v>
      </c>
      <c r="G41" s="35" t="str">
        <f t="shared" ref="G41:H41" si="35">Z41</f>
        <v>470-389-7789</v>
      </c>
      <c r="H41" s="35" t="str">
        <f t="shared" si="35"/>
        <v>nogisu10@gmail.com</v>
      </c>
      <c r="I41" s="34" t="s">
        <v>139</v>
      </c>
      <c r="J41" s="36" t="s">
        <v>275</v>
      </c>
      <c r="K41" s="36"/>
      <c r="L41" s="36"/>
      <c r="M41" s="36"/>
      <c r="N41" s="36"/>
      <c r="O41" s="37"/>
      <c r="P41" s="37"/>
      <c r="Q41" s="37"/>
      <c r="R41" s="34"/>
      <c r="S41" s="37">
        <v>45402.0</v>
      </c>
      <c r="T41" s="34" t="s">
        <v>220</v>
      </c>
      <c r="U41" s="38"/>
      <c r="V41" s="39">
        <v>44779.0</v>
      </c>
      <c r="W41" s="39"/>
      <c r="X41" s="36"/>
      <c r="Y41" s="36"/>
      <c r="Z41" s="171" t="s">
        <v>276</v>
      </c>
      <c r="AA41" s="44" t="s">
        <v>277</v>
      </c>
      <c r="AB41" s="42" t="str">
        <f>VLOOKUP($Z41,'230420データ'!$A:$K,1,FALSE)</f>
        <v>#N/A</v>
      </c>
      <c r="AC41" s="35" t="b">
        <f t="shared" si="36"/>
        <v>1</v>
      </c>
      <c r="AD41" s="35" t="str">
        <f>VLOOKUP($Z41,'230420データ'!$A:$K,2,FALSE)</f>
        <v>#N/A</v>
      </c>
      <c r="AE41" s="35" t="str">
        <f t="shared" si="37"/>
        <v>#N/A</v>
      </c>
      <c r="AF41" s="35" t="str">
        <f>VLOOKUP($Z41,'230420データ'!$A:$K,3,FALSE)</f>
        <v>#N/A</v>
      </c>
      <c r="AG41" s="35" t="str">
        <f>VLOOKUP($Z41,'230420データ'!$A:$K,4,FALSE)</f>
        <v>#N/A</v>
      </c>
      <c r="AH41" s="35" t="str">
        <f>VLOOKUP($Z41,'230420データ'!$A:$K,5,FALSE)</f>
        <v>#N/A</v>
      </c>
      <c r="AI41" s="35" t="str">
        <f>VLOOKUP($Z41,'230420データ'!$A:$K,6,FALSE)</f>
        <v>#N/A</v>
      </c>
      <c r="AJ41" s="35" t="str">
        <f>VLOOKUP($Z41,'230420データ'!$A:$K,7,FALSE)</f>
        <v>#N/A</v>
      </c>
      <c r="AK41" s="35" t="str">
        <f>VLOOKUP($Z41,'230420データ'!$A:$K,8,FALSE)</f>
        <v>#N/A</v>
      </c>
      <c r="AL41" s="35" t="str">
        <f>VLOOKUP($Z41,'230420データ'!$A:$K,9,FALSE)</f>
        <v>#N/A</v>
      </c>
      <c r="AM41" s="43" t="str">
        <f>VLOOKUP($Z41,'230420データ'!$A:$K,10,FALSE)</f>
        <v>#N/A</v>
      </c>
      <c r="AN41" s="43" t="str">
        <f>VLOOKUP($Z41,'230420データ'!$A:$K,11,FALSE)</f>
        <v>#N/A</v>
      </c>
      <c r="AO41" s="35" t="str">
        <f t="shared" si="5"/>
        <v>4703897789</v>
      </c>
      <c r="AP41" s="43" t="str">
        <f>IFERROR(VLOOKUP(AO41,'2024当番免除者リスト'!F:H,3,FALSE),"")</f>
        <v/>
      </c>
      <c r="AQ41" s="34" t="s">
        <v>278</v>
      </c>
      <c r="AR41" s="41" t="s">
        <v>279</v>
      </c>
      <c r="AS41" s="44" t="str">
        <f>VLOOKUP(AO41,'全学年'!$A$3:$N$1302,9,FALSE)</f>
        <v>杉野 楓</v>
      </c>
      <c r="AT41" s="44" t="str">
        <f>IFERROR(VLOOKUP(AO41,'クラス名簿からの当番確認リスト'!$A$4:$O$146,15,FALSE),"")</f>
        <v/>
      </c>
      <c r="AU41" s="45" t="str">
        <f>VLOOKUP(AO41,'全学年'!$A$3:$N$200,14,FALSE)</f>
        <v>nogisu10@gmail.com</v>
      </c>
      <c r="AV41" s="44" t="str">
        <f t="shared" si="6"/>
        <v>小1－1</v>
      </c>
      <c r="AW41" s="44" t="b">
        <f t="shared" si="7"/>
        <v>1</v>
      </c>
      <c r="AX41" s="16"/>
      <c r="AY41" s="17"/>
      <c r="AZ41" s="15"/>
      <c r="BA41" s="15"/>
      <c r="BB41" s="15"/>
      <c r="BC41" s="15"/>
      <c r="BD41" s="15"/>
    </row>
    <row r="42" ht="12.75" customHeight="1">
      <c r="A42" s="230"/>
      <c r="B42" s="131">
        <f t="shared" si="8"/>
        <v>39</v>
      </c>
      <c r="C42" s="131" t="s">
        <v>70</v>
      </c>
      <c r="D42" s="131">
        <v>37.0</v>
      </c>
      <c r="E42" s="131" t="s">
        <v>280</v>
      </c>
      <c r="F42" s="131" t="s">
        <v>281</v>
      </c>
      <c r="G42" s="140" t="s">
        <v>282</v>
      </c>
      <c r="H42" s="231" t="s">
        <v>283</v>
      </c>
      <c r="I42" s="131" t="s">
        <v>158</v>
      </c>
      <c r="J42" s="132" t="s">
        <v>284</v>
      </c>
      <c r="K42" s="132"/>
      <c r="L42" s="132"/>
      <c r="M42" s="132"/>
      <c r="N42" s="132"/>
      <c r="O42" s="52"/>
      <c r="P42" s="53"/>
      <c r="Q42" s="52"/>
      <c r="R42" s="52"/>
      <c r="S42" s="54"/>
      <c r="T42" s="54"/>
      <c r="U42" s="232"/>
      <c r="V42" s="136"/>
      <c r="W42" s="136"/>
      <c r="X42" s="131" t="s">
        <v>128</v>
      </c>
      <c r="Y42" s="132"/>
      <c r="Z42" s="233" t="s">
        <v>282</v>
      </c>
      <c r="AA42" s="234" t="s">
        <v>285</v>
      </c>
      <c r="AB42" s="42" t="str">
        <f>VLOOKUP($Z42,'230420データ'!$A:$K,1,FALSE)</f>
        <v>(404)694-4857</v>
      </c>
      <c r="AC42" s="35" t="b">
        <f t="shared" si="36"/>
        <v>1</v>
      </c>
      <c r="AD42" s="35" t="str">
        <f>VLOOKUP($Z42,'230420データ'!$A:$K,2,FALSE)</f>
        <v>akimushi@hotmail.com</v>
      </c>
      <c r="AE42" s="35" t="b">
        <f t="shared" si="37"/>
        <v>0</v>
      </c>
      <c r="AF42" s="35" t="str">
        <f>VLOOKUP($Z42,'230420データ'!$A:$K,3,FALSE)</f>
        <v>幼 ゆり</v>
      </c>
      <c r="AG42" s="35" t="str">
        <f>VLOOKUP($Z42,'230420データ'!$A:$K,4,FALSE)</f>
        <v>スワンソン 芭菜　　</v>
      </c>
      <c r="AH42" s="35" t="str">
        <f>VLOOKUP($Z42,'230420データ'!$A:$K,5,FALSE)</f>
        <v>クリストファー</v>
      </c>
      <c r="AI42" s="35" t="str">
        <f>VLOOKUP($Z42,'230420データ'!$A:$K,6,FALSE)</f>
        <v>小6－1</v>
      </c>
      <c r="AJ42" s="35" t="str">
        <f>VLOOKUP($Z42,'230420データ'!$A:$K,7,FALSE)</f>
        <v>スワンソン 海渡</v>
      </c>
      <c r="AK42" s="35" t="str">
        <f>VLOOKUP($Z42,'230420データ'!$A:$K,8,FALSE)</f>
        <v/>
      </c>
      <c r="AL42" s="35" t="str">
        <f>VLOOKUP($Z42,'230420データ'!$A:$K,9,FALSE)</f>
        <v/>
      </c>
      <c r="AM42" s="43" t="str">
        <f>VLOOKUP($Z42,'230420データ'!$A:$K,10,FALSE)</f>
        <v/>
      </c>
      <c r="AN42" s="43" t="str">
        <f>VLOOKUP($Z42,'230420データ'!$A:$K,11,FALSE)</f>
        <v/>
      </c>
      <c r="AO42" s="140" t="str">
        <f t="shared" si="5"/>
        <v>4046944857</v>
      </c>
      <c r="AP42" s="221" t="str">
        <f>IFERROR(VLOOKUP(AO42,'2024当番免除者リスト'!F:H,3,FALSE),"")</f>
        <v>行事委員</v>
      </c>
      <c r="AQ42" s="234"/>
      <c r="AR42" s="139"/>
      <c r="AS42" s="139" t="str">
        <f>VLOOKUP(AO42,'全学年'!$A$3:$N$1302,9,FALSE)</f>
        <v>スワンソン 芭菜</v>
      </c>
      <c r="AT42" s="139" t="str">
        <f>IFERROR(VLOOKUP(AO42,'クラス名簿からの当番確認リスト'!$A$4:$O$146,15,FALSE),"")</f>
        <v>行事委員</v>
      </c>
      <c r="AU42" s="142" t="str">
        <f>VLOOKUP(AO42,'全学年'!$A$3:$N$200,14,FALSE)</f>
        <v>akimushi@hotmail.com</v>
      </c>
      <c r="AV42" s="139" t="str">
        <f t="shared" si="6"/>
        <v>小1－1</v>
      </c>
      <c r="AW42" s="139" t="b">
        <f t="shared" si="7"/>
        <v>1</v>
      </c>
      <c r="AX42" s="16"/>
      <c r="AY42" s="17"/>
      <c r="AZ42" s="15"/>
      <c r="BA42" s="15"/>
      <c r="BB42" s="15"/>
      <c r="BC42" s="15"/>
      <c r="BD42" s="15"/>
    </row>
    <row r="43" ht="12.75" customHeight="1">
      <c r="A43" s="46"/>
      <c r="B43" s="47">
        <f t="shared" si="8"/>
        <v>40</v>
      </c>
      <c r="C43" s="47" t="s">
        <v>70</v>
      </c>
      <c r="D43" s="47">
        <v>38.0</v>
      </c>
      <c r="E43" s="47" t="s">
        <v>286</v>
      </c>
      <c r="F43" s="47" t="s">
        <v>287</v>
      </c>
      <c r="G43" s="49" t="s">
        <v>288</v>
      </c>
      <c r="H43" s="50" t="s">
        <v>289</v>
      </c>
      <c r="I43" s="47"/>
      <c r="J43" s="47"/>
      <c r="K43" s="51"/>
      <c r="L43" s="51"/>
      <c r="M43" s="51"/>
      <c r="N43" s="51"/>
      <c r="O43" s="52"/>
      <c r="P43" s="53"/>
      <c r="Q43" s="52"/>
      <c r="R43" s="52"/>
      <c r="S43" s="54"/>
      <c r="T43" s="81"/>
      <c r="U43" s="55"/>
      <c r="V43" s="56"/>
      <c r="W43" s="56"/>
      <c r="X43" s="51" t="s">
        <v>52</v>
      </c>
      <c r="Y43" s="51"/>
      <c r="Z43" s="57" t="s">
        <v>288</v>
      </c>
      <c r="AA43" s="204" t="s">
        <v>289</v>
      </c>
      <c r="AB43" s="42" t="str">
        <f>VLOOKUP($Z43,'230420データ'!$A:$K,1,FALSE)</f>
        <v>(404)662-1363</v>
      </c>
      <c r="AC43" s="35" t="b">
        <f t="shared" si="36"/>
        <v>1</v>
      </c>
      <c r="AD43" s="35" t="str">
        <f>VLOOKUP($Z43,'230420データ'!$A:$K,2,FALSE)</f>
        <v>st09011383829@gmail.com</v>
      </c>
      <c r="AE43" s="35" t="b">
        <f t="shared" si="37"/>
        <v>1</v>
      </c>
      <c r="AF43" s="35" t="str">
        <f>VLOOKUP($Z43,'230420データ'!$A:$K,3,FALSE)</f>
        <v>幼 ゆり</v>
      </c>
      <c r="AG43" s="35" t="str">
        <f>VLOOKUP($Z43,'230420データ'!$A:$K,4,FALSE)</f>
        <v>佐野　　 湊　　　</v>
      </c>
      <c r="AH43" s="35" t="str">
        <f>VLOOKUP($Z43,'230420データ'!$A:$K,5,FALSE)</f>
        <v>貴道</v>
      </c>
      <c r="AI43" s="35" t="str">
        <f>VLOOKUP($Z43,'230420データ'!$A:$K,6,FALSE)</f>
        <v/>
      </c>
      <c r="AJ43" s="35" t="str">
        <f>VLOOKUP($Z43,'230420データ'!$A:$K,7,FALSE)</f>
        <v/>
      </c>
      <c r="AK43" s="35" t="str">
        <f>VLOOKUP($Z43,'230420データ'!$A:$K,8,FALSE)</f>
        <v/>
      </c>
      <c r="AL43" s="35" t="str">
        <f>VLOOKUP($Z43,'230420データ'!$A:$K,9,FALSE)</f>
        <v/>
      </c>
      <c r="AM43" s="43" t="str">
        <f>VLOOKUP($Z43,'230420データ'!$A:$K,10,FALSE)</f>
        <v/>
      </c>
      <c r="AN43" s="43" t="str">
        <f>VLOOKUP($Z43,'230420データ'!$A:$K,11,FALSE)</f>
        <v/>
      </c>
      <c r="AO43" s="49" t="str">
        <f t="shared" si="5"/>
        <v>4046621363</v>
      </c>
      <c r="AP43" s="59" t="str">
        <f>IFERROR(VLOOKUP(AO43,'2024当番免除者リスト'!F:H,3,FALSE),"")</f>
        <v>運動会委員</v>
      </c>
      <c r="AQ43" s="60"/>
      <c r="AR43" s="60"/>
      <c r="AS43" s="60" t="str">
        <f>VLOOKUP(AO43,'全学年'!$A$3:$N$1302,9,FALSE)</f>
        <v>佐野 湊</v>
      </c>
      <c r="AT43" s="60" t="str">
        <f>IFERROR(VLOOKUP(AO43,'クラス名簿からの当番確認リスト'!$A$4:$O$146,15,FALSE),"")</f>
        <v>運動会委員</v>
      </c>
      <c r="AU43" s="61" t="str">
        <f>VLOOKUP(AO43,'全学年'!$A$3:$N$200,14,FALSE)</f>
        <v>st09011383829@gmail.com</v>
      </c>
      <c r="AV43" s="60" t="str">
        <f t="shared" si="6"/>
        <v>小1－1</v>
      </c>
      <c r="AW43" s="60" t="b">
        <f t="shared" si="7"/>
        <v>1</v>
      </c>
      <c r="AX43" s="16"/>
      <c r="AY43" s="17"/>
      <c r="AZ43" s="15"/>
      <c r="BA43" s="15"/>
      <c r="BB43" s="15"/>
      <c r="BC43" s="15"/>
      <c r="BD43" s="15"/>
    </row>
    <row r="44" ht="12.75" customHeight="1">
      <c r="A44" s="235"/>
      <c r="B44" s="77">
        <f t="shared" si="8"/>
        <v>41</v>
      </c>
      <c r="C44" s="77" t="s">
        <v>70</v>
      </c>
      <c r="D44" s="77">
        <v>39.0</v>
      </c>
      <c r="E44" s="77" t="s">
        <v>290</v>
      </c>
      <c r="F44" s="77" t="s">
        <v>291</v>
      </c>
      <c r="G44" s="85" t="s">
        <v>292</v>
      </c>
      <c r="H44" s="236" t="s">
        <v>293</v>
      </c>
      <c r="I44" s="77"/>
      <c r="J44" s="77"/>
      <c r="K44" s="78"/>
      <c r="L44" s="78"/>
      <c r="M44" s="78"/>
      <c r="N44" s="78"/>
      <c r="O44" s="52"/>
      <c r="P44" s="53"/>
      <c r="Q44" s="52"/>
      <c r="R44" s="237"/>
      <c r="S44" s="54"/>
      <c r="T44" s="81"/>
      <c r="U44" s="168"/>
      <c r="V44" s="82"/>
      <c r="W44" s="82"/>
      <c r="X44" s="78" t="s">
        <v>76</v>
      </c>
      <c r="Y44" s="78"/>
      <c r="Z44" s="238" t="s">
        <v>292</v>
      </c>
      <c r="AA44" s="170" t="s">
        <v>293</v>
      </c>
      <c r="AB44" s="42" t="str">
        <f>VLOOKUP($Z44,'230420データ'!$A:$K,1,FALSE)</f>
        <v>(470)453-8171</v>
      </c>
      <c r="AC44" s="35" t="b">
        <f t="shared" si="36"/>
        <v>1</v>
      </c>
      <c r="AD44" s="35" t="str">
        <f>VLOOKUP($Z44,'230420データ'!$A:$K,2,FALSE)</f>
        <v>yuuui009@yahoo.co.jp</v>
      </c>
      <c r="AE44" s="35" t="b">
        <f t="shared" si="37"/>
        <v>1</v>
      </c>
      <c r="AF44" s="35" t="str">
        <f>VLOOKUP($Z44,'230420データ'!$A:$K,3,FALSE)</f>
        <v>幼 ゆり</v>
      </c>
      <c r="AG44" s="35" t="str">
        <f>VLOOKUP($Z44,'230420データ'!$A:$K,4,FALSE)</f>
        <v>木田　　 莉緒奈　</v>
      </c>
      <c r="AH44" s="35" t="str">
        <f>VLOOKUP($Z44,'230420データ'!$A:$K,5,FALSE)</f>
        <v>裕介</v>
      </c>
      <c r="AI44" s="35" t="str">
        <f>VLOOKUP($Z44,'230420データ'!$A:$K,6,FALSE)</f>
        <v/>
      </c>
      <c r="AJ44" s="35" t="str">
        <f>VLOOKUP($Z44,'230420データ'!$A:$K,7,FALSE)</f>
        <v/>
      </c>
      <c r="AK44" s="35" t="str">
        <f>VLOOKUP($Z44,'230420データ'!$A:$K,8,FALSE)</f>
        <v/>
      </c>
      <c r="AL44" s="35" t="str">
        <f>VLOOKUP($Z44,'230420データ'!$A:$K,9,FALSE)</f>
        <v/>
      </c>
      <c r="AM44" s="43" t="str">
        <f>VLOOKUP($Z44,'230420データ'!$A:$K,10,FALSE)</f>
        <v/>
      </c>
      <c r="AN44" s="43" t="str">
        <f>VLOOKUP($Z44,'230420データ'!$A:$K,11,FALSE)</f>
        <v/>
      </c>
      <c r="AO44" s="85" t="str">
        <f t="shared" si="5"/>
        <v>4704538171</v>
      </c>
      <c r="AP44" s="86" t="str">
        <f>IFERROR(VLOOKUP(AO44,'2024当番免除者リスト'!F:H,3,FALSE),"")</f>
        <v>学級委員</v>
      </c>
      <c r="AQ44" s="87"/>
      <c r="AR44" s="87"/>
      <c r="AS44" s="87" t="str">
        <f>VLOOKUP(AO44,'全学年'!$A$3:$N$1302,9,FALSE)</f>
        <v>木田 莉緒奈</v>
      </c>
      <c r="AT44" s="87" t="str">
        <f>IFERROR(VLOOKUP(AO44,'クラス名簿からの当番確認リスト'!$A$4:$O$146,15,FALSE),"")</f>
        <v>学級委員</v>
      </c>
      <c r="AU44" s="88" t="str">
        <f>VLOOKUP(AO44,'全学年'!$A$3:$N$200,14,FALSE)</f>
        <v>yuuui009@yahoo.co.jp</v>
      </c>
      <c r="AV44" s="87" t="str">
        <f t="shared" si="6"/>
        <v>小1－1</v>
      </c>
      <c r="AW44" s="87" t="b">
        <f t="shared" si="7"/>
        <v>1</v>
      </c>
      <c r="AX44" s="16"/>
      <c r="AY44" s="17"/>
      <c r="AZ44" s="15"/>
      <c r="BA44" s="15"/>
      <c r="BB44" s="15"/>
      <c r="BC44" s="15"/>
      <c r="BD44" s="15"/>
    </row>
    <row r="45" ht="12.75" customHeight="1">
      <c r="A45" s="230"/>
      <c r="B45" s="131">
        <f t="shared" si="8"/>
        <v>42</v>
      </c>
      <c r="C45" s="131" t="s">
        <v>70</v>
      </c>
      <c r="D45" s="131">
        <v>40.0</v>
      </c>
      <c r="E45" s="131" t="s">
        <v>294</v>
      </c>
      <c r="F45" s="131" t="s">
        <v>295</v>
      </c>
      <c r="G45" s="140" t="s">
        <v>296</v>
      </c>
      <c r="H45" s="231" t="s">
        <v>297</v>
      </c>
      <c r="I45" s="131" t="s">
        <v>109</v>
      </c>
      <c r="J45" s="131" t="s">
        <v>298</v>
      </c>
      <c r="K45" s="131" t="s">
        <v>151</v>
      </c>
      <c r="L45" s="131" t="s">
        <v>299</v>
      </c>
      <c r="M45" s="131"/>
      <c r="N45" s="131"/>
      <c r="O45" s="52"/>
      <c r="P45" s="52"/>
      <c r="Q45" s="52"/>
      <c r="R45" s="52"/>
      <c r="S45" s="81"/>
      <c r="T45" s="81"/>
      <c r="U45" s="232"/>
      <c r="V45" s="239"/>
      <c r="W45" s="239"/>
      <c r="X45" s="131" t="s">
        <v>128</v>
      </c>
      <c r="Y45" s="131"/>
      <c r="Z45" s="233" t="s">
        <v>300</v>
      </c>
      <c r="AA45" s="135" t="s">
        <v>301</v>
      </c>
      <c r="AB45" s="42" t="str">
        <f>VLOOKUP($Z45,'230420データ'!$A:$K,1,FALSE)</f>
        <v>#N/A</v>
      </c>
      <c r="AC45" s="35" t="b">
        <f t="shared" si="36"/>
        <v>0</v>
      </c>
      <c r="AD45" s="35" t="str">
        <f>VLOOKUP($Z45,'230420データ'!$A:$K,2,FALSE)</f>
        <v>#N/A</v>
      </c>
      <c r="AE45" s="35" t="str">
        <f t="shared" si="37"/>
        <v>#N/A</v>
      </c>
      <c r="AF45" s="35" t="str">
        <f>VLOOKUP($Z45,'230420データ'!$A:$K,3,FALSE)</f>
        <v>#N/A</v>
      </c>
      <c r="AG45" s="35" t="str">
        <f>VLOOKUP($Z45,'230420データ'!$A:$K,4,FALSE)</f>
        <v>#N/A</v>
      </c>
      <c r="AH45" s="35" t="str">
        <f>VLOOKUP($Z45,'230420データ'!$A:$K,5,FALSE)</f>
        <v>#N/A</v>
      </c>
      <c r="AI45" s="35" t="str">
        <f>VLOOKUP($Z45,'230420データ'!$A:$K,6,FALSE)</f>
        <v>#N/A</v>
      </c>
      <c r="AJ45" s="35" t="str">
        <f>VLOOKUP($Z45,'230420データ'!$A:$K,7,FALSE)</f>
        <v>#N/A</v>
      </c>
      <c r="AK45" s="35" t="str">
        <f>VLOOKUP($Z45,'230420データ'!$A:$K,8,FALSE)</f>
        <v>#N/A</v>
      </c>
      <c r="AL45" s="35" t="str">
        <f>VLOOKUP($Z45,'230420データ'!$A:$K,9,FALSE)</f>
        <v>#N/A</v>
      </c>
      <c r="AM45" s="43" t="str">
        <f>VLOOKUP($Z45,'230420データ'!$A:$K,10,FALSE)</f>
        <v>#N/A</v>
      </c>
      <c r="AN45" s="43" t="str">
        <f>VLOOKUP($Z45,'230420データ'!$A:$K,11,FALSE)</f>
        <v>#N/A</v>
      </c>
      <c r="AO45" s="140" t="str">
        <f t="shared" si="5"/>
        <v>7702620013</v>
      </c>
      <c r="AP45" s="221" t="str">
        <f>IFERROR(VLOOKUP(AO45,'2024当番免除者リスト'!F:H,3,FALSE),"")</f>
        <v>行事委員</v>
      </c>
      <c r="AQ45" s="131" t="s">
        <v>296</v>
      </c>
      <c r="AR45" s="234" t="s">
        <v>302</v>
      </c>
      <c r="AS45" s="139" t="str">
        <f>VLOOKUP(AO45,'全学年'!$A$3:$N$1302,9,FALSE)</f>
        <v>セレン　れい</v>
      </c>
      <c r="AT45" s="139" t="str">
        <f>IFERROR(VLOOKUP(AO45,'クラス名簿からの当番確認リスト'!$A$4:$O$146,15,FALSE),"")</f>
        <v>行事委員</v>
      </c>
      <c r="AU45" s="142" t="str">
        <f>VLOOKUP(AO45,'全学年'!$A$3:$N$200,14,FALSE)</f>
        <v>yasushisellen255@gmail.com</v>
      </c>
      <c r="AV45" s="139" t="str">
        <f t="shared" si="6"/>
        <v>小1－1</v>
      </c>
      <c r="AW45" s="139" t="b">
        <f t="shared" si="7"/>
        <v>1</v>
      </c>
      <c r="AX45" s="16"/>
      <c r="AY45" s="17"/>
      <c r="AZ45" s="15"/>
      <c r="BA45" s="15"/>
      <c r="BB45" s="15"/>
      <c r="BC45" s="15"/>
      <c r="BD45" s="15"/>
    </row>
    <row r="46" ht="12.75" customHeight="1">
      <c r="A46" s="33"/>
      <c r="B46" s="34">
        <f t="shared" si="8"/>
        <v>43</v>
      </c>
      <c r="C46" s="34" t="s">
        <v>70</v>
      </c>
      <c r="D46" s="34">
        <v>42.0</v>
      </c>
      <c r="E46" s="34" t="s">
        <v>303</v>
      </c>
      <c r="F46" s="34" t="s">
        <v>304</v>
      </c>
      <c r="G46" s="35" t="str">
        <f t="shared" ref="G46:H46" si="38">Z46</f>
        <v>(404)447-4884</v>
      </c>
      <c r="H46" s="35" t="str">
        <f t="shared" si="38"/>
        <v>takuro.masuda@gmail.com</v>
      </c>
      <c r="I46" s="34" t="s">
        <v>56</v>
      </c>
      <c r="J46" s="36" t="s">
        <v>305</v>
      </c>
      <c r="K46" s="36"/>
      <c r="L46" s="36"/>
      <c r="M46" s="36"/>
      <c r="N46" s="36"/>
      <c r="O46" s="37"/>
      <c r="P46" s="34"/>
      <c r="Q46" s="37"/>
      <c r="R46" s="34"/>
      <c r="S46" s="37"/>
      <c r="T46" s="34"/>
      <c r="U46" s="38"/>
      <c r="V46" s="39"/>
      <c r="W46" s="39"/>
      <c r="X46" s="36"/>
      <c r="Y46" s="36"/>
      <c r="Z46" s="171" t="s">
        <v>306</v>
      </c>
      <c r="AA46" s="41" t="s">
        <v>307</v>
      </c>
      <c r="AB46" s="42" t="str">
        <f>VLOOKUP($Z46,'230420データ'!$A:$K,1,FALSE)</f>
        <v>(404)447-4884</v>
      </c>
      <c r="AC46" s="35" t="b">
        <f t="shared" si="36"/>
        <v>1</v>
      </c>
      <c r="AD46" s="35" t="str">
        <f>VLOOKUP($Z46,'230420データ'!$A:$K,2,FALSE)</f>
        <v>takuro.masuda@gmail.com</v>
      </c>
      <c r="AE46" s="35" t="b">
        <f t="shared" si="37"/>
        <v>1</v>
      </c>
      <c r="AF46" s="35" t="str">
        <f>VLOOKUP($Z46,'230420データ'!$A:$K,3,FALSE)</f>
        <v>幼 もも</v>
      </c>
      <c r="AG46" s="35" t="str">
        <f>VLOOKUP($Z46,'230420データ'!$A:$K,4,FALSE)</f>
        <v>益田　　 実歌　　</v>
      </c>
      <c r="AH46" s="35" t="str">
        <f>VLOOKUP($Z46,'230420データ'!$A:$K,5,FALSE)</f>
        <v>拓朗</v>
      </c>
      <c r="AI46" s="35" t="str">
        <f>VLOOKUP($Z46,'230420データ'!$A:$K,6,FALSE)</f>
        <v>小1－1</v>
      </c>
      <c r="AJ46" s="35" t="str">
        <f>VLOOKUP($Z46,'230420データ'!$A:$K,7,FALSE)</f>
        <v>益田　　 華</v>
      </c>
      <c r="AK46" s="35" t="str">
        <f>VLOOKUP($Z46,'230420データ'!$A:$K,8,FALSE)</f>
        <v/>
      </c>
      <c r="AL46" s="35" t="str">
        <f>VLOOKUP($Z46,'230420データ'!$A:$K,9,FALSE)</f>
        <v/>
      </c>
      <c r="AM46" s="43" t="str">
        <f>VLOOKUP($Z46,'230420データ'!$A:$K,10,FALSE)</f>
        <v/>
      </c>
      <c r="AN46" s="43" t="str">
        <f>VLOOKUP($Z46,'230420データ'!$A:$K,11,FALSE)</f>
        <v/>
      </c>
      <c r="AO46" s="35" t="str">
        <f t="shared" si="5"/>
        <v>4044474884</v>
      </c>
      <c r="AP46" s="43" t="str">
        <f>IFERROR(VLOOKUP(AO46,'2024当番免除者リスト'!F:H,3,FALSE),"")</f>
        <v/>
      </c>
      <c r="AQ46" s="44"/>
      <c r="AR46" s="44"/>
      <c r="AS46" s="44" t="str">
        <f>VLOOKUP(AO46,'全学年'!$A$3:$N$1302,9,FALSE)</f>
        <v>益田 実歌</v>
      </c>
      <c r="AT46" s="44" t="str">
        <f>IFERROR(VLOOKUP(AO46,'クラス名簿からの当番確認リスト'!$A$4:$O$146,15,FALSE),"")</f>
        <v/>
      </c>
      <c r="AU46" s="45" t="str">
        <f>VLOOKUP(AO46,'全学年'!$A$3:$N$200,14,FALSE)</f>
        <v>takuro.masuda@gmail.com</v>
      </c>
      <c r="AV46" s="44" t="str">
        <f t="shared" si="6"/>
        <v>小1－1</v>
      </c>
      <c r="AW46" s="44" t="b">
        <f t="shared" si="7"/>
        <v>1</v>
      </c>
      <c r="AX46" s="16"/>
      <c r="AY46" s="17"/>
      <c r="AZ46" s="15"/>
      <c r="BA46" s="15"/>
      <c r="BB46" s="15"/>
      <c r="BC46" s="15"/>
      <c r="BD46" s="15"/>
    </row>
    <row r="47" ht="12.75" customHeight="1">
      <c r="A47" s="65"/>
      <c r="B47" s="66">
        <f t="shared" si="8"/>
        <v>44</v>
      </c>
      <c r="C47" s="66" t="s">
        <v>70</v>
      </c>
      <c r="D47" s="66">
        <v>43.0</v>
      </c>
      <c r="E47" s="66" t="s">
        <v>308</v>
      </c>
      <c r="F47" s="66" t="s">
        <v>309</v>
      </c>
      <c r="G47" s="67" t="s">
        <v>310</v>
      </c>
      <c r="H47" s="68" t="s">
        <v>311</v>
      </c>
      <c r="I47" s="66" t="s">
        <v>118</v>
      </c>
      <c r="J47" s="89" t="s">
        <v>312</v>
      </c>
      <c r="K47" s="89"/>
      <c r="L47" s="89"/>
      <c r="M47" s="89"/>
      <c r="N47" s="89"/>
      <c r="O47" s="54"/>
      <c r="P47" s="54"/>
      <c r="Q47" s="54"/>
      <c r="R47" s="81"/>
      <c r="S47" s="54"/>
      <c r="T47" s="81"/>
      <c r="U47" s="70"/>
      <c r="V47" s="92"/>
      <c r="W47" s="92"/>
      <c r="X47" s="89" t="s">
        <v>68</v>
      </c>
      <c r="Y47" s="89"/>
      <c r="Z47" s="72" t="s">
        <v>313</v>
      </c>
      <c r="AA47" s="73" t="s">
        <v>311</v>
      </c>
      <c r="AB47" s="42" t="str">
        <f>VLOOKUP($Z47,'230420データ'!$A:$K,1,FALSE)</f>
        <v>#N/A</v>
      </c>
      <c r="AC47" s="35" t="b">
        <f t="shared" si="36"/>
        <v>0</v>
      </c>
      <c r="AD47" s="35" t="str">
        <f>VLOOKUP($Z47,'230420データ'!$A:$K,2,FALSE)</f>
        <v>#N/A</v>
      </c>
      <c r="AE47" s="35" t="str">
        <f t="shared" si="37"/>
        <v>#N/A</v>
      </c>
      <c r="AF47" s="35" t="str">
        <f>VLOOKUP($Z47,'230420データ'!$A:$K,3,FALSE)</f>
        <v>#N/A</v>
      </c>
      <c r="AG47" s="35" t="str">
        <f>VLOOKUP($Z47,'230420データ'!$A:$K,4,FALSE)</f>
        <v>#N/A</v>
      </c>
      <c r="AH47" s="35" t="str">
        <f>VLOOKUP($Z47,'230420データ'!$A:$K,5,FALSE)</f>
        <v>#N/A</v>
      </c>
      <c r="AI47" s="35" t="str">
        <f>VLOOKUP($Z47,'230420データ'!$A:$K,6,FALSE)</f>
        <v>#N/A</v>
      </c>
      <c r="AJ47" s="35" t="str">
        <f>VLOOKUP($Z47,'230420データ'!$A:$K,7,FALSE)</f>
        <v>#N/A</v>
      </c>
      <c r="AK47" s="35" t="str">
        <f>VLOOKUP($Z47,'230420データ'!$A:$K,8,FALSE)</f>
        <v>#N/A</v>
      </c>
      <c r="AL47" s="35" t="str">
        <f>VLOOKUP($Z47,'230420データ'!$A:$K,9,FALSE)</f>
        <v>#N/A</v>
      </c>
      <c r="AM47" s="43" t="str">
        <f>VLOOKUP($Z47,'230420データ'!$A:$K,10,FALSE)</f>
        <v>#N/A</v>
      </c>
      <c r="AN47" s="43" t="str">
        <f>VLOOKUP($Z47,'230420データ'!$A:$K,11,FALSE)</f>
        <v>#N/A</v>
      </c>
      <c r="AO47" s="67" t="str">
        <f t="shared" si="5"/>
        <v>4045365732</v>
      </c>
      <c r="AP47" s="94" t="str">
        <f>IFERROR(VLOOKUP(AO47,'2024当番免除者リスト'!F:H,3,FALSE),"")</f>
        <v>運営関係者</v>
      </c>
      <c r="AQ47" s="66" t="s">
        <v>310</v>
      </c>
      <c r="AR47" s="74"/>
      <c r="AS47" s="74" t="str">
        <f>VLOOKUP(AO47,'全学年'!$A$3:$N$1302,9,FALSE)</f>
        <v>水口 利矩</v>
      </c>
      <c r="AT47" s="74" t="str">
        <f>IFERROR(VLOOKUP(AO47,'クラス名簿からの当番確認リスト'!$A$4:$O$146,15,FALSE),"")</f>
        <v>運営委員</v>
      </c>
      <c r="AU47" s="75" t="str">
        <f>VLOOKUP(AO47,'全学年'!$A$3:$N$1301,14,FALSE)</f>
        <v>muapm4zg@gmail.com</v>
      </c>
      <c r="AV47" s="74" t="str">
        <f t="shared" si="6"/>
        <v>小1－1</v>
      </c>
      <c r="AW47" s="74" t="b">
        <f t="shared" si="7"/>
        <v>1</v>
      </c>
      <c r="AX47" s="16"/>
      <c r="AY47" s="17"/>
      <c r="AZ47" s="15"/>
      <c r="BA47" s="15"/>
      <c r="BB47" s="15"/>
      <c r="BC47" s="15"/>
      <c r="BD47" s="15"/>
    </row>
    <row r="48" ht="12.75" customHeight="1">
      <c r="A48" s="175"/>
      <c r="B48" s="176">
        <f t="shared" si="8"/>
        <v>45</v>
      </c>
      <c r="C48" s="176" t="s">
        <v>70</v>
      </c>
      <c r="D48" s="176">
        <v>44.0</v>
      </c>
      <c r="E48" s="176" t="s">
        <v>314</v>
      </c>
      <c r="F48" s="176" t="s">
        <v>315</v>
      </c>
      <c r="G48" s="177" t="str">
        <f t="shared" ref="G48:H48" si="39">Z48</f>
        <v>(678)725-4751</v>
      </c>
      <c r="H48" s="177" t="str">
        <f t="shared" si="39"/>
        <v>mieyasuda3@gmail.com</v>
      </c>
      <c r="I48" s="176"/>
      <c r="J48" s="178"/>
      <c r="K48" s="178"/>
      <c r="L48" s="178"/>
      <c r="M48" s="178"/>
      <c r="N48" s="178"/>
      <c r="O48" s="54"/>
      <c r="P48" s="81"/>
      <c r="Q48" s="54"/>
      <c r="R48" s="81"/>
      <c r="S48" s="54">
        <v>45437.0</v>
      </c>
      <c r="T48" s="81" t="s">
        <v>176</v>
      </c>
      <c r="U48" s="181"/>
      <c r="V48" s="182"/>
      <c r="W48" s="182"/>
      <c r="X48" s="178" t="s">
        <v>177</v>
      </c>
      <c r="Y48" s="178"/>
      <c r="Z48" s="240" t="s">
        <v>316</v>
      </c>
      <c r="AA48" s="184" t="s">
        <v>317</v>
      </c>
      <c r="AB48" s="42" t="str">
        <f>VLOOKUP($Z48,'230420データ'!$A:$K,1,FALSE)</f>
        <v>(678)725-4751</v>
      </c>
      <c r="AC48" s="35" t="b">
        <f t="shared" si="36"/>
        <v>1</v>
      </c>
      <c r="AD48" s="35" t="str">
        <f>VLOOKUP($Z48,'230420データ'!$A:$K,2,FALSE)</f>
        <v>mieyasuda3@gmail.com</v>
      </c>
      <c r="AE48" s="35" t="b">
        <f t="shared" si="37"/>
        <v>1</v>
      </c>
      <c r="AF48" s="35" t="str">
        <f>VLOOKUP($Z48,'230420データ'!$A:$K,3,FALSE)</f>
        <v>幼 もも</v>
      </c>
      <c r="AG48" s="35" t="str">
        <f>VLOOKUP($Z48,'230420データ'!$A:$K,4,FALSE)</f>
        <v>保田　　 来泉　　</v>
      </c>
      <c r="AH48" s="35" t="str">
        <f>VLOOKUP($Z48,'230420データ'!$A:$K,5,FALSE)</f>
        <v>亮</v>
      </c>
      <c r="AI48" s="35" t="str">
        <f>VLOOKUP($Z48,'230420データ'!$A:$K,6,FALSE)</f>
        <v/>
      </c>
      <c r="AJ48" s="35" t="str">
        <f>VLOOKUP($Z48,'230420データ'!$A:$K,7,FALSE)</f>
        <v/>
      </c>
      <c r="AK48" s="35" t="str">
        <f>VLOOKUP($Z48,'230420データ'!$A:$K,8,FALSE)</f>
        <v/>
      </c>
      <c r="AL48" s="35" t="str">
        <f>VLOOKUP($Z48,'230420データ'!$A:$K,9,FALSE)</f>
        <v/>
      </c>
      <c r="AM48" s="43" t="str">
        <f>VLOOKUP($Z48,'230420データ'!$A:$K,10,FALSE)</f>
        <v/>
      </c>
      <c r="AN48" s="43" t="str">
        <f>VLOOKUP($Z48,'230420データ'!$A:$K,11,FALSE)</f>
        <v/>
      </c>
      <c r="AO48" s="177" t="str">
        <f t="shared" si="5"/>
        <v>6787254751</v>
      </c>
      <c r="AP48" s="241" t="str">
        <f>IFERROR(VLOOKUP(AO48,'2024当番免除者リスト'!F:H,3,FALSE),"")</f>
        <v>安全対策委員</v>
      </c>
      <c r="AQ48" s="185"/>
      <c r="AR48" s="185"/>
      <c r="AS48" s="185" t="str">
        <f>VLOOKUP(AO48,'全学年'!$A$3:$N$1302,9,FALSE)</f>
        <v>保田 来泉</v>
      </c>
      <c r="AT48" s="185" t="str">
        <f>IFERROR(VLOOKUP(AO48,'クラス名簿からの当番確認リスト'!$A$4:$O$146,15,FALSE),"")</f>
        <v>安全対策委員</v>
      </c>
      <c r="AU48" s="186" t="str">
        <f>VLOOKUP(AO48,'全学年'!$A$3:$N$1301,14,FALSE)</f>
        <v>mieyasuda3@gmail.com</v>
      </c>
      <c r="AV48" s="185" t="str">
        <f t="shared" si="6"/>
        <v>小1－1</v>
      </c>
      <c r="AW48" s="185" t="b">
        <f t="shared" si="7"/>
        <v>1</v>
      </c>
      <c r="AX48" s="16"/>
      <c r="AY48" s="17"/>
      <c r="AZ48" s="15"/>
      <c r="BA48" s="15"/>
      <c r="BB48" s="15"/>
      <c r="BC48" s="15"/>
      <c r="BD48" s="15"/>
    </row>
    <row r="49" ht="12.75" customHeight="1">
      <c r="A49" s="242"/>
      <c r="B49" s="131">
        <f t="shared" si="8"/>
        <v>46</v>
      </c>
      <c r="C49" s="131" t="s">
        <v>70</v>
      </c>
      <c r="D49" s="131">
        <v>45.0</v>
      </c>
      <c r="E49" s="131" t="s">
        <v>318</v>
      </c>
      <c r="F49" s="131" t="s">
        <v>319</v>
      </c>
      <c r="G49" s="140" t="s">
        <v>320</v>
      </c>
      <c r="H49" s="231" t="s">
        <v>321</v>
      </c>
      <c r="I49" s="131"/>
      <c r="J49" s="132"/>
      <c r="K49" s="132"/>
      <c r="L49" s="132"/>
      <c r="M49" s="132"/>
      <c r="N49" s="132"/>
      <c r="O49" s="52"/>
      <c r="P49" s="52"/>
      <c r="Q49" s="52"/>
      <c r="R49" s="53"/>
      <c r="S49" s="54"/>
      <c r="T49" s="81"/>
      <c r="U49" s="232"/>
      <c r="V49" s="136"/>
      <c r="W49" s="136">
        <v>45465.0</v>
      </c>
      <c r="X49" s="131" t="s">
        <v>128</v>
      </c>
      <c r="Y49" s="132"/>
      <c r="Z49" s="233" t="s">
        <v>322</v>
      </c>
      <c r="AA49" s="234" t="s">
        <v>321</v>
      </c>
      <c r="AB49" s="42" t="str">
        <f>VLOOKUP($Z49,'230420データ'!$A:$K,1,FALSE)</f>
        <v>#N/A</v>
      </c>
      <c r="AC49" s="35" t="b">
        <f t="shared" si="36"/>
        <v>0</v>
      </c>
      <c r="AD49" s="35" t="str">
        <f>VLOOKUP($Z49,'230420データ'!$A:$K,2,FALSE)</f>
        <v>#N/A</v>
      </c>
      <c r="AE49" s="35" t="str">
        <f t="shared" si="37"/>
        <v>#N/A</v>
      </c>
      <c r="AF49" s="35" t="str">
        <f>VLOOKUP($Z49,'230420データ'!$A:$K,3,FALSE)</f>
        <v>#N/A</v>
      </c>
      <c r="AG49" s="35" t="str">
        <f>VLOOKUP($Z49,'230420データ'!$A:$K,4,FALSE)</f>
        <v>#N/A</v>
      </c>
      <c r="AH49" s="35" t="str">
        <f>VLOOKUP($Z49,'230420データ'!$A:$K,5,FALSE)</f>
        <v>#N/A</v>
      </c>
      <c r="AI49" s="35" t="str">
        <f>VLOOKUP($Z49,'230420データ'!$A:$K,6,FALSE)</f>
        <v>#N/A</v>
      </c>
      <c r="AJ49" s="35" t="str">
        <f>VLOOKUP($Z49,'230420データ'!$A:$K,7,FALSE)</f>
        <v>#N/A</v>
      </c>
      <c r="AK49" s="35" t="str">
        <f>VLOOKUP($Z49,'230420データ'!$A:$K,8,FALSE)</f>
        <v>#N/A</v>
      </c>
      <c r="AL49" s="35" t="str">
        <f>VLOOKUP($Z49,'230420データ'!$A:$K,9,FALSE)</f>
        <v>#N/A</v>
      </c>
      <c r="AM49" s="43" t="str">
        <f>VLOOKUP($Z49,'230420データ'!$A:$K,10,FALSE)</f>
        <v>#N/A</v>
      </c>
      <c r="AN49" s="43" t="str">
        <f>VLOOKUP($Z49,'230420データ'!$A:$K,11,FALSE)</f>
        <v>#N/A</v>
      </c>
      <c r="AO49" s="140" t="str">
        <f t="shared" si="5"/>
        <v>6787939814</v>
      </c>
      <c r="AP49" s="221" t="str">
        <f>IFERROR(VLOOKUP(AO49,'2024当番免除者リスト'!F:H,3,FALSE),"")</f>
        <v>行事委員</v>
      </c>
      <c r="AQ49" s="131" t="s">
        <v>320</v>
      </c>
      <c r="AR49" s="139"/>
      <c r="AS49" s="139" t="str">
        <f>VLOOKUP(AO49,'全学年'!$A$3:$N$1302,9,FALSE)</f>
        <v>平田 小絢</v>
      </c>
      <c r="AT49" s="139" t="str">
        <f>IFERROR(VLOOKUP(AO49,'クラス名簿からの当番確認リスト'!$A$4:$O$146,15,FALSE),"")</f>
        <v>行事委員</v>
      </c>
      <c r="AU49" s="142" t="str">
        <f>VLOOKUP(AO49,'全学年'!$A$3:$N$1301,14,FALSE)</f>
        <v>naruyoshi.hirata@kubota.com</v>
      </c>
      <c r="AV49" s="139" t="str">
        <f t="shared" si="6"/>
        <v>小1－1</v>
      </c>
      <c r="AW49" s="139" t="b">
        <f t="shared" si="7"/>
        <v>1</v>
      </c>
      <c r="AX49" s="16"/>
      <c r="AY49" s="17"/>
      <c r="AZ49" s="15"/>
      <c r="BA49" s="15"/>
      <c r="BB49" s="15"/>
      <c r="BC49" s="15"/>
      <c r="BD49" s="15"/>
    </row>
    <row r="50" ht="12.75" customHeight="1">
      <c r="A50" s="62"/>
      <c r="B50" s="34">
        <f t="shared" si="8"/>
        <v>47</v>
      </c>
      <c r="C50" s="36" t="s">
        <v>70</v>
      </c>
      <c r="D50" s="34">
        <v>46.0</v>
      </c>
      <c r="E50" s="36" t="s">
        <v>323</v>
      </c>
      <c r="F50" s="36" t="s">
        <v>324</v>
      </c>
      <c r="G50" s="35" t="str">
        <f t="shared" ref="G50:H50" si="40">Z50</f>
        <v>478-320-5791</v>
      </c>
      <c r="H50" s="35" t="str">
        <f t="shared" si="40"/>
        <v>sao.naka08@gmail.com</v>
      </c>
      <c r="I50" s="36" t="s">
        <v>129</v>
      </c>
      <c r="J50" s="36" t="s">
        <v>325</v>
      </c>
      <c r="K50" s="36"/>
      <c r="L50" s="224"/>
      <c r="M50" s="36"/>
      <c r="N50" s="36"/>
      <c r="O50" s="37"/>
      <c r="P50" s="34"/>
      <c r="Q50" s="63">
        <v>45535.0</v>
      </c>
      <c r="R50" s="64" t="s">
        <v>42</v>
      </c>
      <c r="S50" s="37"/>
      <c r="T50" s="34"/>
      <c r="U50" s="36"/>
      <c r="V50" s="225">
        <v>45157.0</v>
      </c>
      <c r="W50" s="39"/>
      <c r="X50" s="36"/>
      <c r="Y50" s="36"/>
      <c r="Z50" s="40" t="s">
        <v>326</v>
      </c>
      <c r="AA50" s="100" t="s">
        <v>327</v>
      </c>
      <c r="AB50" s="42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43"/>
      <c r="AN50" s="43"/>
      <c r="AO50" s="35" t="str">
        <f t="shared" si="5"/>
        <v>4783205791</v>
      </c>
      <c r="AP50" s="43" t="str">
        <f>IFERROR(VLOOKUP(AO50,'2024当番免除者リスト'!F:H,3,FALSE),"")</f>
        <v/>
      </c>
      <c r="AQ50" s="36" t="s">
        <v>328</v>
      </c>
      <c r="AR50" s="163" t="s">
        <v>329</v>
      </c>
      <c r="AS50" s="44" t="str">
        <f>VLOOKUP(AO50,'全学年'!$A$3:$N$1302,9,FALSE)</f>
        <v>中瀬 由望</v>
      </c>
      <c r="AT50" s="44" t="str">
        <f>IFERROR(VLOOKUP(AO50,'クラス名簿からの当番確認リスト'!$A$4:$O$146,15,FALSE),"")</f>
        <v/>
      </c>
      <c r="AU50" s="45" t="str">
        <f>VLOOKUP(AO50,'全学年'!$A$3:$N$1301,14,FALSE)</f>
        <v>sao.naka08@gmail.com</v>
      </c>
      <c r="AV50" s="44" t="str">
        <f t="shared" si="6"/>
        <v>小1－1</v>
      </c>
      <c r="AW50" s="44" t="b">
        <f t="shared" si="7"/>
        <v>1</v>
      </c>
      <c r="AX50" s="16"/>
      <c r="AY50" s="17"/>
      <c r="AZ50" s="15"/>
      <c r="BA50" s="15"/>
      <c r="BB50" s="15"/>
      <c r="BC50" s="15"/>
      <c r="BD50" s="15"/>
    </row>
    <row r="51" ht="12.75" customHeight="1">
      <c r="A51" s="62"/>
      <c r="B51" s="34">
        <f t="shared" si="8"/>
        <v>48</v>
      </c>
      <c r="C51" s="34" t="s">
        <v>70</v>
      </c>
      <c r="D51" s="34">
        <v>47.0</v>
      </c>
      <c r="E51" s="96" t="s">
        <v>330</v>
      </c>
      <c r="F51" s="96" t="s">
        <v>331</v>
      </c>
      <c r="G51" s="35" t="str">
        <f t="shared" ref="G51:H51" si="41">Z51</f>
        <v>404-384-2000</v>
      </c>
      <c r="H51" s="35" t="str">
        <f t="shared" si="41"/>
        <v>sloth.s21218@gmail.com</v>
      </c>
      <c r="I51" s="34"/>
      <c r="J51" s="96"/>
      <c r="K51" s="96"/>
      <c r="L51" s="96"/>
      <c r="M51" s="96"/>
      <c r="N51" s="96"/>
      <c r="O51" s="243"/>
      <c r="P51" s="96"/>
      <c r="Q51" s="243"/>
      <c r="R51" s="96"/>
      <c r="S51" s="110">
        <v>45521.0</v>
      </c>
      <c r="T51" s="111" t="s">
        <v>220</v>
      </c>
      <c r="U51" s="96"/>
      <c r="V51" s="39">
        <v>45395.0</v>
      </c>
      <c r="W51" s="244"/>
      <c r="X51" s="96"/>
      <c r="Y51" s="96"/>
      <c r="Z51" s="245" t="s">
        <v>332</v>
      </c>
      <c r="AA51" s="44" t="s">
        <v>333</v>
      </c>
      <c r="AB51" s="103"/>
      <c r="AC51" s="96"/>
      <c r="AD51" s="96"/>
      <c r="AE51" s="96"/>
      <c r="AF51" s="246"/>
      <c r="AG51" s="246"/>
      <c r="AH51" s="246"/>
      <c r="AI51" s="246"/>
      <c r="AJ51" s="246"/>
      <c r="AK51" s="246"/>
      <c r="AL51" s="246"/>
      <c r="AM51" s="247"/>
      <c r="AN51" s="247"/>
      <c r="AO51" s="35" t="str">
        <f t="shared" si="5"/>
        <v>4043842000</v>
      </c>
      <c r="AP51" s="248" t="str">
        <f>IFERROR(VLOOKUP(AO51,'2024当番免除者リスト'!F:H,3,FALSE),"")</f>
        <v/>
      </c>
      <c r="AQ51" s="44"/>
      <c r="AR51" s="44"/>
      <c r="AS51" s="44" t="str">
        <f>VLOOKUP(AO51,'全学年'!$A$3:$N$1302,9,FALSE)</f>
        <v>竹嶋 陸人</v>
      </c>
      <c r="AT51" s="44" t="str">
        <f>IFERROR(VLOOKUP(AO51,'クラス名簿からの当番確認リスト'!$A$4:$O$146,15,FALSE),"")</f>
        <v/>
      </c>
      <c r="AU51" s="45" t="str">
        <f>VLOOKUP(AO51,'全学年'!$A$3:$N$1301,14,FALSE)</f>
        <v>sloth.s21218@gmail.com</v>
      </c>
      <c r="AV51" s="44" t="str">
        <f t="shared" si="6"/>
        <v>小1－1</v>
      </c>
      <c r="AW51" s="44" t="b">
        <f t="shared" si="7"/>
        <v>1</v>
      </c>
      <c r="AX51" s="16"/>
      <c r="AY51" s="17"/>
      <c r="AZ51" s="15"/>
      <c r="BA51" s="15"/>
      <c r="BB51" s="15"/>
      <c r="BC51" s="15"/>
      <c r="BD51" s="15"/>
    </row>
    <row r="52" ht="12.75" customHeight="1">
      <c r="A52" s="62"/>
      <c r="B52" s="34">
        <f t="shared" si="8"/>
        <v>49</v>
      </c>
      <c r="C52" s="34" t="s">
        <v>70</v>
      </c>
      <c r="D52" s="34">
        <v>48.0</v>
      </c>
      <c r="E52" s="96" t="s">
        <v>334</v>
      </c>
      <c r="F52" s="96" t="s">
        <v>335</v>
      </c>
      <c r="G52" s="35" t="str">
        <f t="shared" ref="G52:H52" si="42">Z52</f>
        <v>470-653-3680</v>
      </c>
      <c r="H52" s="35" t="str">
        <f t="shared" si="42"/>
        <v>travis_haruno@yamaha-motor.com</v>
      </c>
      <c r="I52" s="34" t="s">
        <v>144</v>
      </c>
      <c r="J52" s="96" t="s">
        <v>336</v>
      </c>
      <c r="K52" s="96"/>
      <c r="L52" s="96"/>
      <c r="M52" s="96"/>
      <c r="N52" s="96"/>
      <c r="O52" s="243"/>
      <c r="P52" s="96"/>
      <c r="Q52" s="243"/>
      <c r="R52" s="96"/>
      <c r="S52" s="243"/>
      <c r="T52" s="96"/>
      <c r="U52" s="96"/>
      <c r="V52" s="39">
        <v>45395.0</v>
      </c>
      <c r="W52" s="244"/>
      <c r="X52" s="96"/>
      <c r="Y52" s="96"/>
      <c r="Z52" s="245" t="s">
        <v>337</v>
      </c>
      <c r="AA52" s="44" t="s">
        <v>338</v>
      </c>
      <c r="AB52" s="103" t="s">
        <v>339</v>
      </c>
      <c r="AC52" s="96" t="s">
        <v>68</v>
      </c>
      <c r="AD52" s="96"/>
      <c r="AE52" s="96"/>
      <c r="AF52" s="246"/>
      <c r="AG52" s="246"/>
      <c r="AH52" s="246"/>
      <c r="AI52" s="246"/>
      <c r="AJ52" s="246"/>
      <c r="AK52" s="246"/>
      <c r="AL52" s="246"/>
      <c r="AM52" s="247"/>
      <c r="AN52" s="247"/>
      <c r="AO52" s="35" t="str">
        <f t="shared" si="5"/>
        <v>4706533680</v>
      </c>
      <c r="AP52" s="106" t="str">
        <f>IFERROR(VLOOKUP(AO52,'2024当番免除者リスト'!F:H,3,FALSE),"")</f>
        <v/>
      </c>
      <c r="AQ52" s="44"/>
      <c r="AR52" s="44"/>
      <c r="AS52" s="44" t="str">
        <f>VLOOKUP(AO52,'全学年'!$A$3:$N$1302,9,FALSE)</f>
        <v>春野葵緒</v>
      </c>
      <c r="AT52" s="44" t="str">
        <f>IFERROR(VLOOKUP(AO52,'クラス名簿からの当番確認リスト'!$A$4:$O$146,15,FALSE),"")</f>
        <v/>
      </c>
      <c r="AU52" s="45" t="str">
        <f>VLOOKUP(AO52,'全学年'!$A$3:$N$1301,14,FALSE)</f>
        <v>travis_haruno@yamaha-motor.com</v>
      </c>
      <c r="AV52" s="44" t="str">
        <f t="shared" si="6"/>
        <v>小1－1</v>
      </c>
      <c r="AW52" s="44" t="b">
        <f t="shared" si="7"/>
        <v>1</v>
      </c>
      <c r="AX52" s="16"/>
      <c r="AY52" s="17"/>
      <c r="AZ52" s="15"/>
      <c r="BA52" s="15"/>
      <c r="BB52" s="15"/>
      <c r="BC52" s="15"/>
      <c r="BD52" s="15"/>
    </row>
    <row r="53" ht="12.75" customHeight="1">
      <c r="A53" s="33"/>
      <c r="B53" s="34">
        <f t="shared" si="8"/>
        <v>50</v>
      </c>
      <c r="C53" s="34" t="s">
        <v>70</v>
      </c>
      <c r="D53" s="34">
        <v>49.0</v>
      </c>
      <c r="E53" s="96" t="s">
        <v>340</v>
      </c>
      <c r="F53" s="96" t="s">
        <v>341</v>
      </c>
      <c r="G53" s="35" t="str">
        <f t="shared" ref="G53:H53" si="43">Z53</f>
        <v>310-346-2241</v>
      </c>
      <c r="H53" s="35" t="str">
        <f t="shared" si="43"/>
        <v>yuko.saito89@gmail.com</v>
      </c>
      <c r="I53" s="34"/>
      <c r="J53" s="96"/>
      <c r="K53" s="96"/>
      <c r="L53" s="96"/>
      <c r="M53" s="96"/>
      <c r="N53" s="96"/>
      <c r="O53" s="243"/>
      <c r="P53" s="96"/>
      <c r="Q53" s="243"/>
      <c r="R53" s="96"/>
      <c r="S53" s="243"/>
      <c r="T53" s="96"/>
      <c r="U53" s="96"/>
      <c r="V53" s="39">
        <v>45395.0</v>
      </c>
      <c r="W53" s="244"/>
      <c r="X53" s="96"/>
      <c r="Y53" s="96"/>
      <c r="Z53" s="245" t="s">
        <v>342</v>
      </c>
      <c r="AA53" s="44" t="s">
        <v>343</v>
      </c>
      <c r="AB53" s="103" t="s">
        <v>344</v>
      </c>
      <c r="AC53" s="96" t="s">
        <v>211</v>
      </c>
      <c r="AD53" s="96"/>
      <c r="AE53" s="96"/>
      <c r="AF53" s="246"/>
      <c r="AG53" s="246"/>
      <c r="AH53" s="246"/>
      <c r="AI53" s="246"/>
      <c r="AJ53" s="246"/>
      <c r="AK53" s="246"/>
      <c r="AL53" s="246"/>
      <c r="AM53" s="247"/>
      <c r="AN53" s="247"/>
      <c r="AO53" s="35" t="str">
        <f t="shared" si="5"/>
        <v>3103462241</v>
      </c>
      <c r="AP53" s="106" t="str">
        <f>IFERROR(VLOOKUP(AO53,'2024当番免除者リスト'!F:H,3,FALSE),"")</f>
        <v/>
      </c>
      <c r="AQ53" s="44"/>
      <c r="AR53" s="44"/>
      <c r="AS53" s="44" t="str">
        <f>VLOOKUP(AO53,'全学年'!$A$3:$N$1302,9,FALSE)</f>
        <v>了戒 大翔</v>
      </c>
      <c r="AT53" s="44" t="str">
        <f>IFERROR(VLOOKUP(AO53,'クラス名簿からの当番確認リスト'!$A$4:$O$146,15,FALSE),"")</f>
        <v/>
      </c>
      <c r="AU53" s="45" t="str">
        <f>VLOOKUP(AO53,'全学年'!$A$3:$N$1301,14,FALSE)</f>
        <v>yuko.saito89@gmail.com</v>
      </c>
      <c r="AV53" s="44" t="str">
        <f t="shared" si="6"/>
        <v>小1－1</v>
      </c>
      <c r="AW53" s="44" t="b">
        <f t="shared" si="7"/>
        <v>1</v>
      </c>
      <c r="AX53" s="16"/>
      <c r="AY53" s="17"/>
      <c r="AZ53" s="15"/>
      <c r="BA53" s="15"/>
      <c r="BB53" s="15"/>
      <c r="BC53" s="15"/>
      <c r="BD53" s="15"/>
    </row>
    <row r="54" ht="12.75" customHeight="1">
      <c r="A54" s="33"/>
      <c r="B54" s="34">
        <f t="shared" si="8"/>
        <v>51</v>
      </c>
      <c r="C54" s="34" t="s">
        <v>70</v>
      </c>
      <c r="D54" s="34">
        <v>50.0</v>
      </c>
      <c r="E54" s="96" t="s">
        <v>345</v>
      </c>
      <c r="F54" s="96" t="s">
        <v>346</v>
      </c>
      <c r="G54" s="35" t="str">
        <f t="shared" ref="G54:H54" si="44">Z54</f>
        <v>678-619-9826</v>
      </c>
      <c r="H54" s="35" t="str">
        <f t="shared" si="44"/>
        <v>tomoyo.ch2@gmail.com</v>
      </c>
      <c r="I54" s="34"/>
      <c r="J54" s="96"/>
      <c r="K54" s="96"/>
      <c r="L54" s="96"/>
      <c r="M54" s="96"/>
      <c r="N54" s="96"/>
      <c r="O54" s="243"/>
      <c r="P54" s="96"/>
      <c r="Q54" s="243"/>
      <c r="R54" s="96"/>
      <c r="S54" s="243"/>
      <c r="T54" s="96"/>
      <c r="U54" s="96"/>
      <c r="V54" s="39">
        <v>45395.0</v>
      </c>
      <c r="W54" s="244"/>
      <c r="X54" s="96"/>
      <c r="Y54" s="96"/>
      <c r="Z54" s="245" t="s">
        <v>347</v>
      </c>
      <c r="AA54" s="44" t="s">
        <v>348</v>
      </c>
      <c r="AB54" s="103"/>
      <c r="AC54" s="96"/>
      <c r="AD54" s="96"/>
      <c r="AE54" s="96"/>
      <c r="AF54" s="246"/>
      <c r="AG54" s="246"/>
      <c r="AH54" s="246"/>
      <c r="AI54" s="246"/>
      <c r="AJ54" s="246"/>
      <c r="AK54" s="246"/>
      <c r="AL54" s="246"/>
      <c r="AM54" s="247"/>
      <c r="AN54" s="247"/>
      <c r="AO54" s="35" t="str">
        <f t="shared" si="5"/>
        <v>6786199826</v>
      </c>
      <c r="AP54" s="106" t="str">
        <f>IFERROR(VLOOKUP(AO54,'2024当番免除者リスト'!F:H,3,FALSE),"")</f>
        <v/>
      </c>
      <c r="AQ54" s="44"/>
      <c r="AR54" s="44"/>
      <c r="AS54" s="44" t="str">
        <f>VLOOKUP(AO54,'全学年'!$A$3:$N$1302,9,FALSE)</f>
        <v>カーク 芽彩</v>
      </c>
      <c r="AT54" s="44" t="str">
        <f>IFERROR(VLOOKUP(AO54,'クラス名簿からの当番確認リスト'!$A$4:$O$146,15,FALSE),"")</f>
        <v/>
      </c>
      <c r="AU54" s="45" t="str">
        <f>VLOOKUP(AO54,'全学年'!$A$3:$N$1301,14,FALSE)</f>
        <v>tomoyo.ch2@gmail.com</v>
      </c>
      <c r="AV54" s="44" t="str">
        <f t="shared" si="6"/>
        <v>小1－1</v>
      </c>
      <c r="AW54" s="44" t="b">
        <f t="shared" si="7"/>
        <v>1</v>
      </c>
      <c r="AX54" s="16"/>
      <c r="AY54" s="17"/>
      <c r="AZ54" s="15"/>
      <c r="BA54" s="15"/>
      <c r="BB54" s="15"/>
      <c r="BC54" s="15"/>
      <c r="BD54" s="15"/>
    </row>
    <row r="55" ht="12.75" customHeight="1">
      <c r="A55" s="33"/>
      <c r="B55" s="34">
        <f t="shared" si="8"/>
        <v>52</v>
      </c>
      <c r="C55" s="34" t="s">
        <v>70</v>
      </c>
      <c r="D55" s="34">
        <v>51.0</v>
      </c>
      <c r="E55" s="96" t="s">
        <v>349</v>
      </c>
      <c r="F55" s="96" t="s">
        <v>350</v>
      </c>
      <c r="G55" s="35" t="str">
        <f t="shared" ref="G55:H55" si="45">Z55</f>
        <v>470-453-8172</v>
      </c>
      <c r="H55" s="35" t="str">
        <f t="shared" si="45"/>
        <v>masahiro.sugioka@kubota.com</v>
      </c>
      <c r="I55" s="34"/>
      <c r="J55" s="96"/>
      <c r="K55" s="96"/>
      <c r="L55" s="96"/>
      <c r="M55" s="96"/>
      <c r="N55" s="96"/>
      <c r="O55" s="243"/>
      <c r="P55" s="96"/>
      <c r="Q55" s="243"/>
      <c r="R55" s="96"/>
      <c r="S55" s="243"/>
      <c r="T55" s="96"/>
      <c r="U55" s="96"/>
      <c r="V55" s="39">
        <v>45395.0</v>
      </c>
      <c r="W55" s="244"/>
      <c r="X55" s="96"/>
      <c r="Y55" s="96"/>
      <c r="Z55" s="245" t="s">
        <v>351</v>
      </c>
      <c r="AA55" s="44" t="s">
        <v>352</v>
      </c>
      <c r="AB55" s="103"/>
      <c r="AC55" s="96"/>
      <c r="AD55" s="96"/>
      <c r="AE55" s="96"/>
      <c r="AF55" s="246"/>
      <c r="AG55" s="246"/>
      <c r="AH55" s="246"/>
      <c r="AI55" s="246"/>
      <c r="AJ55" s="246"/>
      <c r="AK55" s="246"/>
      <c r="AL55" s="246"/>
      <c r="AM55" s="247"/>
      <c r="AN55" s="247"/>
      <c r="AO55" s="35" t="str">
        <f t="shared" si="5"/>
        <v>4704538172</v>
      </c>
      <c r="AP55" s="106" t="str">
        <f>IFERROR(VLOOKUP(AO55,'2024当番免除者リスト'!F:H,3,FALSE),"")</f>
        <v/>
      </c>
      <c r="AQ55" s="163" t="s">
        <v>353</v>
      </c>
      <c r="AR55" s="44"/>
      <c r="AS55" s="44" t="str">
        <f>VLOOKUP(AO55,'全学年'!$A$3:$N$1302,9,FALSE)</f>
        <v>杉岡 結月</v>
      </c>
      <c r="AT55" s="44" t="str">
        <f>IFERROR(VLOOKUP(AO55,'クラス名簿からの当番確認リスト'!$A$4:$O$146,15,FALSE),"")</f>
        <v/>
      </c>
      <c r="AU55" s="45" t="str">
        <f>VLOOKUP(AO55,'全学年'!$A$3:$N$1301,14,FALSE)</f>
        <v>masahiro.sugioka@kubota.com</v>
      </c>
      <c r="AV55" s="44" t="str">
        <f t="shared" si="6"/>
        <v>小1－1</v>
      </c>
      <c r="AW55" s="44" t="b">
        <f t="shared" si="7"/>
        <v>1</v>
      </c>
      <c r="AX55" s="16"/>
      <c r="AY55" s="17"/>
      <c r="AZ55" s="15"/>
      <c r="BA55" s="15"/>
      <c r="BB55" s="15"/>
      <c r="BC55" s="15"/>
      <c r="BD55" s="15"/>
    </row>
    <row r="56" ht="12.75" customHeight="1">
      <c r="A56" s="33"/>
      <c r="B56" s="34">
        <f t="shared" si="8"/>
        <v>53</v>
      </c>
      <c r="C56" s="34" t="s">
        <v>70</v>
      </c>
      <c r="D56" s="34">
        <v>52.0</v>
      </c>
      <c r="E56" s="96" t="s">
        <v>354</v>
      </c>
      <c r="F56" s="96" t="s">
        <v>355</v>
      </c>
      <c r="G56" s="35" t="str">
        <f t="shared" ref="G56:H56" si="46">Z56</f>
        <v>470-529-8210</v>
      </c>
      <c r="H56" s="35" t="str">
        <f t="shared" si="46"/>
        <v>ha.y32131@gmail.com</v>
      </c>
      <c r="I56" s="34"/>
      <c r="J56" s="96"/>
      <c r="K56" s="96"/>
      <c r="L56" s="96"/>
      <c r="M56" s="96"/>
      <c r="N56" s="96"/>
      <c r="O56" s="243"/>
      <c r="P56" s="96"/>
      <c r="Q56" s="243"/>
      <c r="R56" s="96"/>
      <c r="S56" s="243"/>
      <c r="T56" s="96"/>
      <c r="U56" s="96"/>
      <c r="V56" s="39">
        <v>45395.0</v>
      </c>
      <c r="W56" s="244"/>
      <c r="X56" s="96"/>
      <c r="Y56" s="96"/>
      <c r="Z56" s="245" t="s">
        <v>356</v>
      </c>
      <c r="AA56" s="44" t="s">
        <v>357</v>
      </c>
      <c r="AB56" s="103"/>
      <c r="AC56" s="96"/>
      <c r="AD56" s="96"/>
      <c r="AE56" s="96"/>
      <c r="AF56" s="246"/>
      <c r="AG56" s="246"/>
      <c r="AH56" s="246"/>
      <c r="AI56" s="246"/>
      <c r="AJ56" s="246"/>
      <c r="AK56" s="246"/>
      <c r="AL56" s="246"/>
      <c r="AM56" s="247"/>
      <c r="AN56" s="247"/>
      <c r="AO56" s="35" t="str">
        <f t="shared" si="5"/>
        <v>4705298210</v>
      </c>
      <c r="AP56" s="106" t="str">
        <f>IFERROR(VLOOKUP(AO56,'2024当番免除者リスト'!F:H,3,FALSE),"")</f>
        <v/>
      </c>
      <c r="AQ56" s="44"/>
      <c r="AR56" s="44"/>
      <c r="AS56" s="44" t="str">
        <f>VLOOKUP(AO56,'全学年'!$A$3:$N$1302,9,FALSE)</f>
        <v>米澤 歩花</v>
      </c>
      <c r="AT56" s="44" t="str">
        <f>IFERROR(VLOOKUP(AO56,'クラス名簿からの当番確認リスト'!$A$4:$O$146,15,FALSE),"")</f>
        <v/>
      </c>
      <c r="AU56" s="45" t="str">
        <f>VLOOKUP(AO56,'全学年'!$A$3:$N$1301,14,FALSE)</f>
        <v>ha.y32131@gmail.com</v>
      </c>
      <c r="AV56" s="44" t="str">
        <f t="shared" si="6"/>
        <v>小1－1</v>
      </c>
      <c r="AW56" s="44" t="b">
        <f t="shared" si="7"/>
        <v>1</v>
      </c>
      <c r="AX56" s="16"/>
      <c r="AY56" s="17"/>
      <c r="AZ56" s="15"/>
      <c r="BA56" s="15"/>
      <c r="BB56" s="15"/>
      <c r="BC56" s="15"/>
      <c r="BD56" s="15"/>
    </row>
    <row r="57" ht="12.75" customHeight="1">
      <c r="A57" s="33"/>
      <c r="B57" s="34">
        <f t="shared" si="8"/>
        <v>54</v>
      </c>
      <c r="C57" s="34" t="s">
        <v>70</v>
      </c>
      <c r="D57" s="34"/>
      <c r="E57" s="165" t="s">
        <v>358</v>
      </c>
      <c r="F57" s="96" t="s">
        <v>359</v>
      </c>
      <c r="G57" s="35" t="str">
        <f t="shared" ref="G57:H57" si="47">Z57</f>
        <v>0-80-2711-9102</v>
      </c>
      <c r="H57" s="35" t="str">
        <f t="shared" si="47"/>
        <v>noho1298@gmail.com</v>
      </c>
      <c r="I57" s="34"/>
      <c r="J57" s="96"/>
      <c r="K57" s="96"/>
      <c r="L57" s="96"/>
      <c r="M57" s="96"/>
      <c r="N57" s="96"/>
      <c r="O57" s="243"/>
      <c r="P57" s="96"/>
      <c r="Q57" s="243"/>
      <c r="R57" s="96"/>
      <c r="S57" s="243"/>
      <c r="T57" s="96"/>
      <c r="U57" s="96"/>
      <c r="V57" s="39">
        <v>45409.0</v>
      </c>
      <c r="W57" s="244"/>
      <c r="X57" s="96"/>
      <c r="Y57" s="96"/>
      <c r="Z57" s="165" t="s">
        <v>360</v>
      </c>
      <c r="AA57" s="166" t="s">
        <v>361</v>
      </c>
      <c r="AB57" s="103"/>
      <c r="AC57" s="96"/>
      <c r="AD57" s="96"/>
      <c r="AE57" s="96"/>
      <c r="AF57" s="246"/>
      <c r="AG57" s="246"/>
      <c r="AH57" s="246"/>
      <c r="AI57" s="246"/>
      <c r="AJ57" s="246"/>
      <c r="AK57" s="246"/>
      <c r="AL57" s="246"/>
      <c r="AM57" s="247"/>
      <c r="AN57" s="247"/>
      <c r="AO57" s="35" t="str">
        <f t="shared" si="5"/>
        <v>08027119102</v>
      </c>
      <c r="AP57" s="106"/>
      <c r="AQ57" s="44"/>
      <c r="AR57" s="44"/>
      <c r="AS57" s="44" t="str">
        <f>VLOOKUP(AO57,'全学年'!$A$3:$N$1302,9,FALSE)</f>
        <v>#N/A</v>
      </c>
      <c r="AT57" s="44" t="str">
        <f>IFERROR(VLOOKUP(AO57,'クラス名簿からの当番確認リスト'!$A$4:$O$146,15,FALSE),"")</f>
        <v/>
      </c>
      <c r="AU57" s="44" t="str">
        <f>VLOOKUP(AO57,'全学年'!$A$3:$N$1301,14,FALSE)</f>
        <v>#N/A</v>
      </c>
      <c r="AV57" s="44" t="str">
        <f t="shared" si="6"/>
        <v>小1－1</v>
      </c>
      <c r="AW57" s="44" t="str">
        <f t="shared" si="7"/>
        <v>#N/A</v>
      </c>
      <c r="AX57" s="16"/>
      <c r="AY57" s="17"/>
      <c r="AZ57" s="15"/>
      <c r="BA57" s="15"/>
      <c r="BB57" s="15"/>
      <c r="BC57" s="15"/>
      <c r="BD57" s="15"/>
    </row>
    <row r="58" ht="12.75" customHeight="1">
      <c r="A58" s="230"/>
      <c r="B58" s="131">
        <f t="shared" si="8"/>
        <v>55</v>
      </c>
      <c r="C58" s="131" t="s">
        <v>78</v>
      </c>
      <c r="D58" s="131">
        <v>53.0</v>
      </c>
      <c r="E58" s="131" t="s">
        <v>362</v>
      </c>
      <c r="F58" s="131" t="s">
        <v>363</v>
      </c>
      <c r="G58" s="140" t="s">
        <v>364</v>
      </c>
      <c r="H58" s="234" t="s">
        <v>365</v>
      </c>
      <c r="I58" s="131" t="s">
        <v>65</v>
      </c>
      <c r="J58" s="131" t="s">
        <v>366</v>
      </c>
      <c r="K58" s="249"/>
      <c r="L58" s="131"/>
      <c r="M58" s="131"/>
      <c r="N58" s="131"/>
      <c r="O58" s="52"/>
      <c r="P58" s="52"/>
      <c r="Q58" s="52"/>
      <c r="R58" s="52"/>
      <c r="S58" s="54"/>
      <c r="T58" s="54"/>
      <c r="U58" s="232"/>
      <c r="V58" s="239"/>
      <c r="W58" s="239"/>
      <c r="X58" s="131" t="s">
        <v>128</v>
      </c>
      <c r="Y58" s="131"/>
      <c r="Z58" s="233" t="s">
        <v>367</v>
      </c>
      <c r="AA58" s="234" t="s">
        <v>368</v>
      </c>
      <c r="AB58" s="42" t="str">
        <f>VLOOKUP($Z58,'230420データ'!$A:$K,1,FALSE)</f>
        <v>#N/A</v>
      </c>
      <c r="AC58" s="35" t="b">
        <f t="shared" ref="AC58:AC67" si="48">EXACT(G58,Z58)</f>
        <v>0</v>
      </c>
      <c r="AD58" s="35" t="str">
        <f>VLOOKUP($Z58,'230420データ'!$A:$K,2,FALSE)</f>
        <v>#N/A</v>
      </c>
      <c r="AE58" s="35" t="str">
        <f t="shared" ref="AE58:AE67" si="49">EXACT(H58,AD58)</f>
        <v>#N/A</v>
      </c>
      <c r="AF58" s="35" t="str">
        <f>VLOOKUP($Z58,'230420データ'!$A:$K,3,FALSE)</f>
        <v>#N/A</v>
      </c>
      <c r="AG58" s="35" t="str">
        <f>VLOOKUP($Z58,'230420データ'!$A:$K,4,FALSE)</f>
        <v>#N/A</v>
      </c>
      <c r="AH58" s="35" t="str">
        <f>VLOOKUP($Z58,'230420データ'!$A:$K,5,FALSE)</f>
        <v>#N/A</v>
      </c>
      <c r="AI58" s="35" t="str">
        <f>VLOOKUP($Z58,'230420データ'!$A:$K,6,FALSE)</f>
        <v>#N/A</v>
      </c>
      <c r="AJ58" s="35" t="str">
        <f>VLOOKUP($Z58,'230420データ'!$A:$K,7,FALSE)</f>
        <v>#N/A</v>
      </c>
      <c r="AK58" s="35" t="str">
        <f>VLOOKUP($Z58,'230420データ'!$A:$K,8,FALSE)</f>
        <v>#N/A</v>
      </c>
      <c r="AL58" s="35" t="str">
        <f>VLOOKUP($Z58,'230420データ'!$A:$K,9,FALSE)</f>
        <v>#N/A</v>
      </c>
      <c r="AM58" s="43" t="str">
        <f>VLOOKUP($Z58,'230420データ'!$A:$K,10,FALSE)</f>
        <v>#N/A</v>
      </c>
      <c r="AN58" s="43" t="str">
        <f>VLOOKUP($Z58,'230420データ'!$A:$K,11,FALSE)</f>
        <v>#N/A</v>
      </c>
      <c r="AO58" s="140" t="str">
        <f t="shared" si="5"/>
        <v>3108097511</v>
      </c>
      <c r="AP58" s="221" t="str">
        <f>IFERROR(VLOOKUP(AO58,'2024当番免除者リスト'!F:H,3,FALSE),"")</f>
        <v>行事委員</v>
      </c>
      <c r="AQ58" s="131" t="s">
        <v>364</v>
      </c>
      <c r="AR58" s="234" t="s">
        <v>369</v>
      </c>
      <c r="AS58" s="139" t="str">
        <f>VLOOKUP(AO58,'全学年'!$A$3:$N$1302,9,FALSE)</f>
        <v>上原 心晴</v>
      </c>
      <c r="AT58" s="139" t="str">
        <f>IFERROR(VLOOKUP(AO58,'クラス名簿からの当番確認リスト'!$A$4:$O$146,15,FALSE),"")</f>
        <v>行事委員</v>
      </c>
      <c r="AU58" s="142" t="str">
        <f>VLOOKUP(AO58,'全学年'!$A$3:$N$1301,14,FALSE)</f>
        <v>yuehara710@gmail.com</v>
      </c>
      <c r="AV58" s="139" t="str">
        <f t="shared" si="6"/>
        <v>小1－2</v>
      </c>
      <c r="AW58" s="139" t="b">
        <f t="shared" si="7"/>
        <v>1</v>
      </c>
      <c r="AX58" s="16"/>
      <c r="AY58" s="17"/>
      <c r="AZ58" s="15"/>
      <c r="BA58" s="15"/>
      <c r="BB58" s="15"/>
      <c r="BC58" s="15"/>
      <c r="BD58" s="15"/>
    </row>
    <row r="59" ht="12.75" customHeight="1">
      <c r="A59" s="46"/>
      <c r="B59" s="47">
        <f t="shared" si="8"/>
        <v>56</v>
      </c>
      <c r="C59" s="47" t="s">
        <v>78</v>
      </c>
      <c r="D59" s="47">
        <v>54.0</v>
      </c>
      <c r="E59" s="47" t="s">
        <v>370</v>
      </c>
      <c r="F59" s="47" t="s">
        <v>371</v>
      </c>
      <c r="G59" s="49" t="s">
        <v>372</v>
      </c>
      <c r="H59" s="50" t="s">
        <v>373</v>
      </c>
      <c r="I59" s="47" t="s">
        <v>65</v>
      </c>
      <c r="J59" s="51" t="s">
        <v>374</v>
      </c>
      <c r="K59" s="47" t="s">
        <v>139</v>
      </c>
      <c r="L59" s="51" t="s">
        <v>375</v>
      </c>
      <c r="M59" s="51"/>
      <c r="N59" s="51"/>
      <c r="O59" s="52"/>
      <c r="P59" s="53"/>
      <c r="Q59" s="52"/>
      <c r="R59" s="52"/>
      <c r="S59" s="81"/>
      <c r="T59" s="81"/>
      <c r="U59" s="55" t="s">
        <v>376</v>
      </c>
      <c r="V59" s="56">
        <v>44800.0</v>
      </c>
      <c r="W59" s="56"/>
      <c r="X59" s="51" t="s">
        <v>52</v>
      </c>
      <c r="Y59" s="51"/>
      <c r="Z59" s="250" t="s">
        <v>377</v>
      </c>
      <c r="AA59" s="204" t="s">
        <v>373</v>
      </c>
      <c r="AB59" s="42" t="str">
        <f>VLOOKUP($Z59,'230420データ'!$A:$K,1,FALSE)</f>
        <v>#N/A</v>
      </c>
      <c r="AC59" s="35" t="b">
        <f t="shared" si="48"/>
        <v>0</v>
      </c>
      <c r="AD59" s="35" t="str">
        <f>VLOOKUP($Z59,'230420データ'!$A:$K,2,FALSE)</f>
        <v>#N/A</v>
      </c>
      <c r="AE59" s="35" t="str">
        <f t="shared" si="49"/>
        <v>#N/A</v>
      </c>
      <c r="AF59" s="35" t="str">
        <f>VLOOKUP($Z59,'230420データ'!$A:$K,3,FALSE)</f>
        <v>#N/A</v>
      </c>
      <c r="AG59" s="35" t="str">
        <f>VLOOKUP($Z59,'230420データ'!$A:$K,4,FALSE)</f>
        <v>#N/A</v>
      </c>
      <c r="AH59" s="35" t="str">
        <f>VLOOKUP($Z59,'230420データ'!$A:$K,5,FALSE)</f>
        <v>#N/A</v>
      </c>
      <c r="AI59" s="35" t="str">
        <f>VLOOKUP($Z59,'230420データ'!$A:$K,6,FALSE)</f>
        <v>#N/A</v>
      </c>
      <c r="AJ59" s="35" t="str">
        <f>VLOOKUP($Z59,'230420データ'!$A:$K,7,FALSE)</f>
        <v>#N/A</v>
      </c>
      <c r="AK59" s="35" t="str">
        <f>VLOOKUP($Z59,'230420データ'!$A:$K,8,FALSE)</f>
        <v>#N/A</v>
      </c>
      <c r="AL59" s="35" t="str">
        <f>VLOOKUP($Z59,'230420データ'!$A:$K,9,FALSE)</f>
        <v>#N/A</v>
      </c>
      <c r="AM59" s="43" t="str">
        <f>VLOOKUP($Z59,'230420データ'!$A:$K,10,FALSE)</f>
        <v>#N/A</v>
      </c>
      <c r="AN59" s="43" t="str">
        <f>VLOOKUP($Z59,'230420データ'!$A:$K,11,FALSE)</f>
        <v>#N/A</v>
      </c>
      <c r="AO59" s="49" t="str">
        <f t="shared" si="5"/>
        <v>4236372242</v>
      </c>
      <c r="AP59" s="59" t="str">
        <f>IFERROR(VLOOKUP(AO59,'2024当番免除者リスト'!F:H,3,FALSE),"")</f>
        <v>運動会委員</v>
      </c>
      <c r="AQ59" s="51" t="s">
        <v>372</v>
      </c>
      <c r="AR59" s="60"/>
      <c r="AS59" s="60" t="str">
        <f>VLOOKUP(AO59,'全学年'!$A$3:$N$1302,9,FALSE)</f>
        <v>中村 詩</v>
      </c>
      <c r="AT59" s="60" t="str">
        <f>IFERROR(VLOOKUP(AO59,'クラス名簿からの当番確認リスト'!$A$4:$O$146,15,FALSE),"")</f>
        <v/>
      </c>
      <c r="AU59" s="61" t="str">
        <f>VLOOKUP(AO59,'全学年'!$A$3:$N$1301,14,FALSE)</f>
        <v>mikas1986@icloud.com</v>
      </c>
      <c r="AV59" s="60" t="str">
        <f t="shared" si="6"/>
        <v>小1－2</v>
      </c>
      <c r="AW59" s="60" t="b">
        <f t="shared" si="7"/>
        <v>1</v>
      </c>
      <c r="AX59" s="16"/>
      <c r="AY59" s="17"/>
      <c r="AZ59" s="15"/>
      <c r="BA59" s="15"/>
      <c r="BB59" s="15"/>
      <c r="BC59" s="15"/>
      <c r="BD59" s="15"/>
    </row>
    <row r="60" ht="12.75" customHeight="1">
      <c r="A60" s="226"/>
      <c r="B60" s="143">
        <f t="shared" si="8"/>
        <v>57</v>
      </c>
      <c r="C60" s="143" t="s">
        <v>78</v>
      </c>
      <c r="D60" s="143">
        <v>55.0</v>
      </c>
      <c r="E60" s="143" t="s">
        <v>378</v>
      </c>
      <c r="F60" s="144" t="s">
        <v>379</v>
      </c>
      <c r="G60" s="145" t="str">
        <f t="shared" ref="G60:H60" si="50">Z60</f>
        <v>470-979-6196</v>
      </c>
      <c r="H60" s="145" t="str">
        <f t="shared" si="50"/>
        <v>mbeib178@gmail.com</v>
      </c>
      <c r="I60" s="143" t="s">
        <v>50</v>
      </c>
      <c r="J60" s="143" t="s">
        <v>380</v>
      </c>
      <c r="K60" s="144"/>
      <c r="L60" s="144"/>
      <c r="M60" s="144"/>
      <c r="N60" s="144"/>
      <c r="O60" s="147" t="s">
        <v>381</v>
      </c>
      <c r="P60" s="148" t="s">
        <v>382</v>
      </c>
      <c r="Q60" s="81"/>
      <c r="R60" s="81"/>
      <c r="S60" s="53"/>
      <c r="T60" s="53"/>
      <c r="U60" s="227"/>
      <c r="V60" s="152">
        <v>44954.0</v>
      </c>
      <c r="W60" s="152"/>
      <c r="X60" s="144" t="s">
        <v>136</v>
      </c>
      <c r="Y60" s="144"/>
      <c r="Z60" s="228" t="s">
        <v>383</v>
      </c>
      <c r="AA60" s="229" t="s">
        <v>384</v>
      </c>
      <c r="AB60" s="42" t="str">
        <f>VLOOKUP($Z60,'230420データ'!$A:$K,1,FALSE)</f>
        <v>#N/A</v>
      </c>
      <c r="AC60" s="35" t="b">
        <f t="shared" si="48"/>
        <v>1</v>
      </c>
      <c r="AD60" s="35" t="str">
        <f>VLOOKUP($Z60,'230420データ'!$A:$K,2,FALSE)</f>
        <v>#N/A</v>
      </c>
      <c r="AE60" s="35" t="str">
        <f t="shared" si="49"/>
        <v>#N/A</v>
      </c>
      <c r="AF60" s="35" t="str">
        <f>VLOOKUP($Z60,'230420データ'!$A:$K,3,FALSE)</f>
        <v>#N/A</v>
      </c>
      <c r="AG60" s="35" t="str">
        <f>VLOOKUP($Z60,'230420データ'!$A:$K,4,FALSE)</f>
        <v>#N/A</v>
      </c>
      <c r="AH60" s="35" t="str">
        <f>VLOOKUP($Z60,'230420データ'!$A:$K,5,FALSE)</f>
        <v>#N/A</v>
      </c>
      <c r="AI60" s="35" t="str">
        <f>VLOOKUP($Z60,'230420データ'!$A:$K,6,FALSE)</f>
        <v>#N/A</v>
      </c>
      <c r="AJ60" s="35" t="str">
        <f>VLOOKUP($Z60,'230420データ'!$A:$K,7,FALSE)</f>
        <v>#N/A</v>
      </c>
      <c r="AK60" s="35" t="str">
        <f>VLOOKUP($Z60,'230420データ'!$A:$K,8,FALSE)</f>
        <v>#N/A</v>
      </c>
      <c r="AL60" s="35" t="str">
        <f>VLOOKUP($Z60,'230420データ'!$A:$K,9,FALSE)</f>
        <v>#N/A</v>
      </c>
      <c r="AM60" s="43" t="str">
        <f>VLOOKUP($Z60,'230420データ'!$A:$K,10,FALSE)</f>
        <v>#N/A</v>
      </c>
      <c r="AN60" s="43" t="str">
        <f>VLOOKUP($Z60,'230420データ'!$A:$K,11,FALSE)</f>
        <v>#N/A</v>
      </c>
      <c r="AO60" s="145" t="str">
        <f t="shared" si="5"/>
        <v>4709796196</v>
      </c>
      <c r="AP60" s="159" t="str">
        <f>IFERROR(VLOOKUP(AO60,'2024当番免除者リスト'!F:H,3,FALSE),"")</f>
        <v>図書委員</v>
      </c>
      <c r="AQ60" s="144" t="s">
        <v>385</v>
      </c>
      <c r="AR60" s="155"/>
      <c r="AS60" s="155" t="str">
        <f>VLOOKUP(AO60,'全学年'!$A$3:$N$1302,9,FALSE)</f>
        <v>今川 進吾</v>
      </c>
      <c r="AT60" s="155" t="str">
        <f>IFERROR(VLOOKUP(AO60,'クラス名簿からの当番確認リスト'!$A$4:$O$146,15,FALSE),"")</f>
        <v>図書委員</v>
      </c>
      <c r="AU60" s="161" t="str">
        <f>VLOOKUP(AO60,'全学年'!$A$3:$N$1301,14,FALSE)</f>
        <v>mbeib178@gmail.com</v>
      </c>
      <c r="AV60" s="155" t="str">
        <f t="shared" si="6"/>
        <v>小1－2</v>
      </c>
      <c r="AW60" s="155" t="b">
        <f t="shared" si="7"/>
        <v>1</v>
      </c>
      <c r="AX60" s="16"/>
      <c r="AY60" s="17"/>
      <c r="AZ60" s="15"/>
      <c r="BA60" s="15"/>
      <c r="BB60" s="15"/>
      <c r="BC60" s="15"/>
      <c r="BD60" s="15"/>
    </row>
    <row r="61" ht="12.75" customHeight="1">
      <c r="A61" s="76"/>
      <c r="B61" s="77">
        <f t="shared" si="8"/>
        <v>58</v>
      </c>
      <c r="C61" s="77" t="s">
        <v>78</v>
      </c>
      <c r="D61" s="77">
        <v>56.0</v>
      </c>
      <c r="E61" s="77" t="s">
        <v>386</v>
      </c>
      <c r="F61" s="77" t="s">
        <v>387</v>
      </c>
      <c r="G61" s="85" t="s">
        <v>388</v>
      </c>
      <c r="H61" s="80" t="s">
        <v>389</v>
      </c>
      <c r="I61" s="77"/>
      <c r="J61" s="77"/>
      <c r="K61" s="78"/>
      <c r="L61" s="78"/>
      <c r="M61" s="78"/>
      <c r="N61" s="78"/>
      <c r="O61" s="52"/>
      <c r="P61" s="53"/>
      <c r="Q61" s="52"/>
      <c r="R61" s="52"/>
      <c r="S61" s="54"/>
      <c r="T61" s="81"/>
      <c r="U61" s="168" t="s">
        <v>390</v>
      </c>
      <c r="V61" s="82"/>
      <c r="W61" s="82"/>
      <c r="X61" s="78" t="s">
        <v>76</v>
      </c>
      <c r="Y61" s="78"/>
      <c r="Z61" s="238" t="s">
        <v>391</v>
      </c>
      <c r="AA61" s="170" t="s">
        <v>389</v>
      </c>
      <c r="AB61" s="42" t="str">
        <f>VLOOKUP($Z61,'230420データ'!$A:$K,1,FALSE)</f>
        <v>#N/A</v>
      </c>
      <c r="AC61" s="35" t="b">
        <f t="shared" si="48"/>
        <v>0</v>
      </c>
      <c r="AD61" s="35" t="str">
        <f>VLOOKUP($Z61,'230420データ'!$A:$K,2,FALSE)</f>
        <v>#N/A</v>
      </c>
      <c r="AE61" s="35" t="str">
        <f t="shared" si="49"/>
        <v>#N/A</v>
      </c>
      <c r="AF61" s="35" t="str">
        <f>VLOOKUP($Z61,'230420データ'!$A:$K,3,FALSE)</f>
        <v>#N/A</v>
      </c>
      <c r="AG61" s="35" t="str">
        <f>VLOOKUP($Z61,'230420データ'!$A:$K,4,FALSE)</f>
        <v>#N/A</v>
      </c>
      <c r="AH61" s="35" t="str">
        <f>VLOOKUP($Z61,'230420データ'!$A:$K,5,FALSE)</f>
        <v>#N/A</v>
      </c>
      <c r="AI61" s="35" t="str">
        <f>VLOOKUP($Z61,'230420データ'!$A:$K,6,FALSE)</f>
        <v>#N/A</v>
      </c>
      <c r="AJ61" s="35" t="str">
        <f>VLOOKUP($Z61,'230420データ'!$A:$K,7,FALSE)</f>
        <v>#N/A</v>
      </c>
      <c r="AK61" s="35" t="str">
        <f>VLOOKUP($Z61,'230420データ'!$A:$K,8,FALSE)</f>
        <v>#N/A</v>
      </c>
      <c r="AL61" s="35" t="str">
        <f>VLOOKUP($Z61,'230420データ'!$A:$K,9,FALSE)</f>
        <v>#N/A</v>
      </c>
      <c r="AM61" s="43" t="str">
        <f>VLOOKUP($Z61,'230420データ'!$A:$K,10,FALSE)</f>
        <v>#N/A</v>
      </c>
      <c r="AN61" s="43" t="str">
        <f>VLOOKUP($Z61,'230420データ'!$A:$K,11,FALSE)</f>
        <v>#N/A</v>
      </c>
      <c r="AO61" s="85" t="str">
        <f t="shared" si="5"/>
        <v>5624002100</v>
      </c>
      <c r="AP61" s="86" t="str">
        <f>IFERROR(VLOOKUP(AO61,'2024当番免除者リスト'!F:H,3,FALSE),"")</f>
        <v>学級委員</v>
      </c>
      <c r="AQ61" s="77" t="s">
        <v>388</v>
      </c>
      <c r="AR61" s="87"/>
      <c r="AS61" s="87" t="str">
        <f>VLOOKUP(AO61,'全学年'!$A$3:$N$1302,9,FALSE)</f>
        <v>金子 心美</v>
      </c>
      <c r="AT61" s="87" t="str">
        <f>IFERROR(VLOOKUP(AO61,'クラス名簿からの当番確認リスト'!$A$4:$O$146,15,FALSE),"")</f>
        <v>学級委員</v>
      </c>
      <c r="AU61" s="88" t="str">
        <f>VLOOKUP(AO61,'全学年'!$A$3:$N$1301,14,FALSE)</f>
        <v>luckyc227@gmail.com</v>
      </c>
      <c r="AV61" s="87" t="str">
        <f t="shared" si="6"/>
        <v>小1－2</v>
      </c>
      <c r="AW61" s="87" t="b">
        <f t="shared" si="7"/>
        <v>1</v>
      </c>
      <c r="AX61" s="16"/>
      <c r="AY61" s="17"/>
      <c r="AZ61" s="15"/>
      <c r="BA61" s="15"/>
      <c r="BB61" s="15"/>
      <c r="BC61" s="15"/>
      <c r="BD61" s="15"/>
    </row>
    <row r="62" ht="12.75" customHeight="1">
      <c r="A62" s="62"/>
      <c r="B62" s="34">
        <f t="shared" si="8"/>
        <v>59</v>
      </c>
      <c r="C62" s="34" t="s">
        <v>78</v>
      </c>
      <c r="D62" s="34">
        <v>57.0</v>
      </c>
      <c r="E62" s="34" t="s">
        <v>392</v>
      </c>
      <c r="F62" s="34" t="s">
        <v>393</v>
      </c>
      <c r="G62" s="35" t="s">
        <v>394</v>
      </c>
      <c r="H62" s="172" t="s">
        <v>395</v>
      </c>
      <c r="I62" s="34"/>
      <c r="J62" s="34"/>
      <c r="K62" s="36"/>
      <c r="L62" s="40"/>
      <c r="M62" s="251"/>
      <c r="N62" s="36"/>
      <c r="O62" s="252"/>
      <c r="P62" s="253"/>
      <c r="Q62" s="252">
        <v>45409.0</v>
      </c>
      <c r="R62" s="253" t="s">
        <v>396</v>
      </c>
      <c r="S62" s="252"/>
      <c r="T62" s="253"/>
      <c r="U62" s="38"/>
      <c r="V62" s="39"/>
      <c r="W62" s="39">
        <v>45472.0</v>
      </c>
      <c r="X62" s="36"/>
      <c r="Y62" s="36"/>
      <c r="Z62" s="171" t="s">
        <v>397</v>
      </c>
      <c r="AA62" s="41" t="s">
        <v>395</v>
      </c>
      <c r="AB62" s="42" t="str">
        <f>VLOOKUP($Z62,'230420データ'!$A:$K,1,FALSE)</f>
        <v>#N/A</v>
      </c>
      <c r="AC62" s="35" t="b">
        <f t="shared" si="48"/>
        <v>0</v>
      </c>
      <c r="AD62" s="35" t="str">
        <f>VLOOKUP($Z62,'230420データ'!$A:$K,2,FALSE)</f>
        <v>#N/A</v>
      </c>
      <c r="AE62" s="35" t="str">
        <f t="shared" si="49"/>
        <v>#N/A</v>
      </c>
      <c r="AF62" s="35" t="str">
        <f>VLOOKUP($Z62,'230420データ'!$A:$K,3,FALSE)</f>
        <v>#N/A</v>
      </c>
      <c r="AG62" s="35" t="str">
        <f>VLOOKUP($Z62,'230420データ'!$A:$K,4,FALSE)</f>
        <v>#N/A</v>
      </c>
      <c r="AH62" s="35" t="str">
        <f>VLOOKUP($Z62,'230420データ'!$A:$K,5,FALSE)</f>
        <v>#N/A</v>
      </c>
      <c r="AI62" s="35" t="str">
        <f>VLOOKUP($Z62,'230420データ'!$A:$K,6,FALSE)</f>
        <v>#N/A</v>
      </c>
      <c r="AJ62" s="35" t="str">
        <f>VLOOKUP($Z62,'230420データ'!$A:$K,7,FALSE)</f>
        <v>#N/A</v>
      </c>
      <c r="AK62" s="35" t="str">
        <f>VLOOKUP($Z62,'230420データ'!$A:$K,8,FALSE)</f>
        <v>#N/A</v>
      </c>
      <c r="AL62" s="35" t="str">
        <f>VLOOKUP($Z62,'230420データ'!$A:$K,9,FALSE)</f>
        <v>#N/A</v>
      </c>
      <c r="AM62" s="43" t="str">
        <f>VLOOKUP($Z62,'230420データ'!$A:$K,10,FALSE)</f>
        <v>#N/A</v>
      </c>
      <c r="AN62" s="43" t="str">
        <f>VLOOKUP($Z62,'230420データ'!$A:$K,11,FALSE)</f>
        <v>#N/A</v>
      </c>
      <c r="AO62" s="35" t="str">
        <f t="shared" si="5"/>
        <v>2678276657</v>
      </c>
      <c r="AP62" s="43" t="str">
        <f>IFERROR(VLOOKUP(AO62,'2024当番免除者リスト'!F:H,3,FALSE),"")</f>
        <v/>
      </c>
      <c r="AQ62" s="34" t="s">
        <v>394</v>
      </c>
      <c r="AR62" s="44"/>
      <c r="AS62" s="44" t="str">
        <f>VLOOKUP(AO62,'全学年'!$A$3:$N$1302,9,FALSE)</f>
        <v>高橋 紗来</v>
      </c>
      <c r="AT62" s="44" t="str">
        <f>IFERROR(VLOOKUP(AO62,'クラス名簿からの当番確認リスト'!$A$4:$O$146,15,FALSE),"")</f>
        <v/>
      </c>
      <c r="AU62" s="45" t="str">
        <f>VLOOKUP(AO62,'全学年'!$A$3:$N$1301,14,FALSE)</f>
        <v>takehiro_takahashi@yanmar.com</v>
      </c>
      <c r="AV62" s="44" t="str">
        <f t="shared" si="6"/>
        <v>小1－2</v>
      </c>
      <c r="AW62" s="44" t="b">
        <f t="shared" si="7"/>
        <v>1</v>
      </c>
      <c r="AX62" s="16"/>
      <c r="AY62" s="17"/>
      <c r="AZ62" s="15"/>
      <c r="BA62" s="15"/>
      <c r="BB62" s="15"/>
      <c r="BC62" s="15"/>
      <c r="BD62" s="15"/>
    </row>
    <row r="63" ht="12.75" customHeight="1">
      <c r="A63" s="242"/>
      <c r="B63" s="131">
        <f t="shared" si="8"/>
        <v>60</v>
      </c>
      <c r="C63" s="131" t="s">
        <v>78</v>
      </c>
      <c r="D63" s="131">
        <v>58.0</v>
      </c>
      <c r="E63" s="131" t="s">
        <v>398</v>
      </c>
      <c r="F63" s="131" t="s">
        <v>399</v>
      </c>
      <c r="G63" s="140" t="s">
        <v>400</v>
      </c>
      <c r="H63" s="231" t="s">
        <v>401</v>
      </c>
      <c r="I63" s="131" t="s">
        <v>87</v>
      </c>
      <c r="J63" s="131" t="s">
        <v>402</v>
      </c>
      <c r="K63" s="132"/>
      <c r="L63" s="132"/>
      <c r="M63" s="132"/>
      <c r="N63" s="132"/>
      <c r="O63" s="52"/>
      <c r="P63" s="53"/>
      <c r="Q63" s="52"/>
      <c r="R63" s="52"/>
      <c r="S63" s="54"/>
      <c r="T63" s="81"/>
      <c r="U63" s="232"/>
      <c r="V63" s="136"/>
      <c r="W63" s="136"/>
      <c r="X63" s="131" t="s">
        <v>128</v>
      </c>
      <c r="Y63" s="132"/>
      <c r="Z63" s="233" t="s">
        <v>400</v>
      </c>
      <c r="AA63" s="234" t="s">
        <v>401</v>
      </c>
      <c r="AB63" s="42" t="str">
        <f>VLOOKUP($Z63,'230420データ'!$A:$K,1,FALSE)</f>
        <v>(404)271-0298</v>
      </c>
      <c r="AC63" s="35" t="b">
        <f t="shared" si="48"/>
        <v>1</v>
      </c>
      <c r="AD63" s="35" t="str">
        <f>VLOOKUP($Z63,'230420データ'!$A:$K,2,FALSE)</f>
        <v>kaori.mcewen@gmail.com</v>
      </c>
      <c r="AE63" s="35" t="b">
        <f t="shared" si="49"/>
        <v>1</v>
      </c>
      <c r="AF63" s="35" t="str">
        <f>VLOOKUP($Z63,'230420データ'!$A:$K,3,FALSE)</f>
        <v>幼 ゆり</v>
      </c>
      <c r="AG63" s="35" t="str">
        <f>VLOOKUP($Z63,'230420データ'!$A:$K,4,FALSE)</f>
        <v>井下田　 恵里　　</v>
      </c>
      <c r="AH63" s="35" t="str">
        <f>VLOOKUP($Z63,'230420データ'!$A:$K,5,FALSE)</f>
        <v>アンディー</v>
      </c>
      <c r="AI63" s="35" t="str">
        <f>VLOOKUP($Z63,'230420データ'!$A:$K,6,FALSE)</f>
        <v>幼 ゆり</v>
      </c>
      <c r="AJ63" s="35" t="str">
        <f>VLOOKUP($Z63,'230420データ'!$A:$K,7,FALSE)</f>
        <v>井下田　 愛里</v>
      </c>
      <c r="AK63" s="35" t="str">
        <f>VLOOKUP($Z63,'230420データ'!$A:$K,8,FALSE)</f>
        <v/>
      </c>
      <c r="AL63" s="35" t="str">
        <f>VLOOKUP($Z63,'230420データ'!$A:$K,9,FALSE)</f>
        <v/>
      </c>
      <c r="AM63" s="43" t="str">
        <f>VLOOKUP($Z63,'230420データ'!$A:$K,10,FALSE)</f>
        <v/>
      </c>
      <c r="AN63" s="43" t="str">
        <f>VLOOKUP($Z63,'230420データ'!$A:$K,11,FALSE)</f>
        <v/>
      </c>
      <c r="AO63" s="140" t="str">
        <f t="shared" si="5"/>
        <v>4042710298</v>
      </c>
      <c r="AP63" s="221" t="str">
        <f>IFERROR(VLOOKUP(AO63,'2024当番免除者リスト'!F:H,3,FALSE),"")</f>
        <v>行事委員</v>
      </c>
      <c r="AQ63" s="139"/>
      <c r="AR63" s="139"/>
      <c r="AS63" s="139" t="str">
        <f>VLOOKUP(AO63,'全学年'!$A$3:$N$1302,9,FALSE)</f>
        <v>井下田 恵里</v>
      </c>
      <c r="AT63" s="139" t="str">
        <f>IFERROR(VLOOKUP(AO63,'クラス名簿からの当番確認リスト'!$A$4:$O$146,15,FALSE),"")</f>
        <v>行事委員</v>
      </c>
      <c r="AU63" s="142" t="str">
        <f>VLOOKUP(AO63,'全学年'!$A$3:$N$1301,14,FALSE)</f>
        <v>kaori.mcewen@gmail.com</v>
      </c>
      <c r="AV63" s="139" t="str">
        <f t="shared" si="6"/>
        <v>小1－2</v>
      </c>
      <c r="AW63" s="139" t="b">
        <f t="shared" si="7"/>
        <v>1</v>
      </c>
      <c r="AX63" s="187"/>
      <c r="AY63" s="17"/>
      <c r="AZ63" s="15"/>
      <c r="BA63" s="15"/>
      <c r="BB63" s="15"/>
      <c r="BC63" s="15"/>
      <c r="BD63" s="15"/>
    </row>
    <row r="64" ht="12.75" customHeight="1">
      <c r="A64" s="254"/>
      <c r="B64" s="47">
        <f t="shared" si="8"/>
        <v>61</v>
      </c>
      <c r="C64" s="47" t="s">
        <v>78</v>
      </c>
      <c r="D64" s="47">
        <v>59.0</v>
      </c>
      <c r="E64" s="47" t="s">
        <v>403</v>
      </c>
      <c r="F64" s="47" t="s">
        <v>404</v>
      </c>
      <c r="G64" s="49" t="s">
        <v>405</v>
      </c>
      <c r="H64" s="50" t="s">
        <v>406</v>
      </c>
      <c r="I64" s="47" t="s">
        <v>129</v>
      </c>
      <c r="J64" s="47" t="s">
        <v>407</v>
      </c>
      <c r="K64" s="51"/>
      <c r="L64" s="51"/>
      <c r="M64" s="51"/>
      <c r="N64" s="51"/>
      <c r="O64" s="52"/>
      <c r="P64" s="53"/>
      <c r="Q64" s="52"/>
      <c r="R64" s="53"/>
      <c r="S64" s="54"/>
      <c r="T64" s="81"/>
      <c r="U64" s="55"/>
      <c r="V64" s="56"/>
      <c r="W64" s="56"/>
      <c r="X64" s="51" t="s">
        <v>52</v>
      </c>
      <c r="Y64" s="51"/>
      <c r="Z64" s="57" t="s">
        <v>408</v>
      </c>
      <c r="AA64" s="204" t="s">
        <v>406</v>
      </c>
      <c r="AB64" s="42" t="str">
        <f>VLOOKUP($Z64,'230420データ'!$A:$K,1,FALSE)</f>
        <v>#N/A</v>
      </c>
      <c r="AC64" s="35" t="b">
        <f t="shared" si="48"/>
        <v>0</v>
      </c>
      <c r="AD64" s="35" t="str">
        <f>VLOOKUP($Z64,'230420データ'!$A:$K,2,FALSE)</f>
        <v>#N/A</v>
      </c>
      <c r="AE64" s="35" t="str">
        <f t="shared" si="49"/>
        <v>#N/A</v>
      </c>
      <c r="AF64" s="35" t="str">
        <f>VLOOKUP($Z64,'230420データ'!$A:$K,3,FALSE)</f>
        <v>#N/A</v>
      </c>
      <c r="AG64" s="35" t="str">
        <f>VLOOKUP($Z64,'230420データ'!$A:$K,4,FALSE)</f>
        <v>#N/A</v>
      </c>
      <c r="AH64" s="35" t="str">
        <f>VLOOKUP($Z64,'230420データ'!$A:$K,5,FALSE)</f>
        <v>#N/A</v>
      </c>
      <c r="AI64" s="35" t="str">
        <f>VLOOKUP($Z64,'230420データ'!$A:$K,6,FALSE)</f>
        <v>#N/A</v>
      </c>
      <c r="AJ64" s="35" t="str">
        <f>VLOOKUP($Z64,'230420データ'!$A:$K,7,FALSE)</f>
        <v>#N/A</v>
      </c>
      <c r="AK64" s="35" t="str">
        <f>VLOOKUP($Z64,'230420データ'!$A:$K,8,FALSE)</f>
        <v>#N/A</v>
      </c>
      <c r="AL64" s="35" t="str">
        <f>VLOOKUP($Z64,'230420データ'!$A:$K,9,FALSE)</f>
        <v>#N/A</v>
      </c>
      <c r="AM64" s="43" t="str">
        <f>VLOOKUP($Z64,'230420データ'!$A:$K,10,FALSE)</f>
        <v>#N/A</v>
      </c>
      <c r="AN64" s="43" t="str">
        <f>VLOOKUP($Z64,'230420データ'!$A:$K,11,FALSE)</f>
        <v>#N/A</v>
      </c>
      <c r="AO64" s="49" t="str">
        <f t="shared" si="5"/>
        <v>4706617819</v>
      </c>
      <c r="AP64" s="59" t="str">
        <f>IFERROR(VLOOKUP(AO64,'2024当番免除者リスト'!F:H,3,FALSE),"")</f>
        <v>運動会委員</v>
      </c>
      <c r="AQ64" s="47" t="s">
        <v>405</v>
      </c>
      <c r="AR64" s="60"/>
      <c r="AS64" s="60" t="str">
        <f>VLOOKUP(AO64,'全学年'!$A$3:$N$1302,9,FALSE)</f>
        <v>千葉 実澪</v>
      </c>
      <c r="AT64" s="60" t="str">
        <f>IFERROR(VLOOKUP(AO64,'クラス名簿からの当番確認リスト'!$A$4:$O$146,15,FALSE),"")</f>
        <v>運動会委員</v>
      </c>
      <c r="AU64" s="61" t="str">
        <f>VLOOKUP(AO64,'全学年'!$A$3:$N$1301,14,FALSE)</f>
        <v>al024c@gmail.com</v>
      </c>
      <c r="AV64" s="60" t="str">
        <f t="shared" si="6"/>
        <v>小1－2</v>
      </c>
      <c r="AW64" s="60" t="b">
        <f t="shared" si="7"/>
        <v>1</v>
      </c>
      <c r="AX64" s="16"/>
      <c r="AY64" s="17"/>
      <c r="AZ64" s="15"/>
      <c r="BA64" s="15"/>
      <c r="BB64" s="15"/>
      <c r="BC64" s="15"/>
      <c r="BD64" s="15"/>
    </row>
    <row r="65" ht="12.75" customHeight="1">
      <c r="A65" s="242"/>
      <c r="B65" s="131">
        <f t="shared" si="8"/>
        <v>62</v>
      </c>
      <c r="C65" s="131" t="s">
        <v>78</v>
      </c>
      <c r="D65" s="131">
        <v>60.0</v>
      </c>
      <c r="E65" s="131" t="s">
        <v>409</v>
      </c>
      <c r="F65" s="131" t="s">
        <v>410</v>
      </c>
      <c r="G65" s="140" t="s">
        <v>411</v>
      </c>
      <c r="H65" s="255" t="s">
        <v>412</v>
      </c>
      <c r="I65" s="131" t="s">
        <v>50</v>
      </c>
      <c r="J65" s="132" t="s">
        <v>413</v>
      </c>
      <c r="K65" s="132"/>
      <c r="L65" s="132"/>
      <c r="M65" s="132"/>
      <c r="N65" s="132"/>
      <c r="O65" s="52"/>
      <c r="P65" s="53"/>
      <c r="Q65" s="52"/>
      <c r="R65" s="52"/>
      <c r="S65" s="54"/>
      <c r="T65" s="81"/>
      <c r="U65" s="232"/>
      <c r="V65" s="136"/>
      <c r="W65" s="136"/>
      <c r="X65" s="131" t="s">
        <v>128</v>
      </c>
      <c r="Y65" s="132"/>
      <c r="Z65" s="233" t="s">
        <v>411</v>
      </c>
      <c r="AA65" s="234" t="s">
        <v>414</v>
      </c>
      <c r="AB65" s="42" t="str">
        <f>VLOOKUP($Z65,'230420データ'!$A:$K,1,FALSE)</f>
        <v>(404)695-2367</v>
      </c>
      <c r="AC65" s="35" t="b">
        <f t="shared" si="48"/>
        <v>1</v>
      </c>
      <c r="AD65" s="35" t="str">
        <f>VLOOKUP($Z65,'230420データ'!$A:$K,2,FALSE)</f>
        <v>ziohiroki0504@gmail.com</v>
      </c>
      <c r="AE65" s="35" t="b">
        <f t="shared" si="49"/>
        <v>0</v>
      </c>
      <c r="AF65" s="35" t="str">
        <f>VLOOKUP($Z65,'230420データ'!$A:$K,3,FALSE)</f>
        <v>幼 もも</v>
      </c>
      <c r="AG65" s="35" t="str">
        <f>VLOOKUP($Z65,'230420データ'!$A:$K,4,FALSE)</f>
        <v>竹内　　 悠貴　　</v>
      </c>
      <c r="AH65" s="35" t="str">
        <f>VLOOKUP($Z65,'230420データ'!$A:$K,5,FALSE)</f>
        <v>裕喜</v>
      </c>
      <c r="AI65" s="35" t="str">
        <f>VLOOKUP($Z65,'230420データ'!$A:$K,6,FALSE)</f>
        <v>小4－2</v>
      </c>
      <c r="AJ65" s="35" t="str">
        <f>VLOOKUP($Z65,'230420データ'!$A:$K,7,FALSE)</f>
        <v>竹内　　 遥希</v>
      </c>
      <c r="AK65" s="35" t="str">
        <f>VLOOKUP($Z65,'230420データ'!$A:$K,8,FALSE)</f>
        <v/>
      </c>
      <c r="AL65" s="35" t="str">
        <f>VLOOKUP($Z65,'230420データ'!$A:$K,9,FALSE)</f>
        <v/>
      </c>
      <c r="AM65" s="43" t="str">
        <f>VLOOKUP($Z65,'230420データ'!$A:$K,10,FALSE)</f>
        <v/>
      </c>
      <c r="AN65" s="43" t="str">
        <f>VLOOKUP($Z65,'230420データ'!$A:$K,11,FALSE)</f>
        <v/>
      </c>
      <c r="AO65" s="140" t="str">
        <f t="shared" si="5"/>
        <v>4046952367</v>
      </c>
      <c r="AP65" s="221" t="str">
        <f>IFERROR(VLOOKUP(AO65,'2024当番免除者リスト'!F:H,3,FALSE),"")</f>
        <v>行事委員</v>
      </c>
      <c r="AQ65" s="139"/>
      <c r="AR65" s="234" t="s">
        <v>415</v>
      </c>
      <c r="AS65" s="139" t="str">
        <f>VLOOKUP(AO65,'全学年'!$A$3:$N$1302,9,FALSE)</f>
        <v>竹内 悠貴</v>
      </c>
      <c r="AT65" s="139" t="str">
        <f>IFERROR(VLOOKUP(AO65,'クラス名簿からの当番確認リスト'!$A$4:$O$146,15,FALSE),"")</f>
        <v>行事委員</v>
      </c>
      <c r="AU65" s="142" t="str">
        <f>VLOOKUP(AO65,'全学年'!$A$3:$N$1301,14,FALSE)</f>
        <v>ziamaki0418@gmail.com</v>
      </c>
      <c r="AV65" s="139" t="str">
        <f t="shared" si="6"/>
        <v>小1－2</v>
      </c>
      <c r="AW65" s="139" t="b">
        <f t="shared" si="7"/>
        <v>1</v>
      </c>
      <c r="AX65" s="16"/>
      <c r="AY65" s="17"/>
      <c r="AZ65" s="15"/>
      <c r="BA65" s="15"/>
      <c r="BB65" s="15"/>
      <c r="BC65" s="15"/>
      <c r="BD65" s="15"/>
    </row>
    <row r="66" ht="12.75" customHeight="1">
      <c r="A66" s="76"/>
      <c r="B66" s="77">
        <f t="shared" si="8"/>
        <v>63</v>
      </c>
      <c r="C66" s="77" t="s">
        <v>78</v>
      </c>
      <c r="D66" s="77">
        <v>61.0</v>
      </c>
      <c r="E66" s="77" t="s">
        <v>416</v>
      </c>
      <c r="F66" s="77" t="s">
        <v>417</v>
      </c>
      <c r="G66" s="86" t="s">
        <v>418</v>
      </c>
      <c r="H66" s="80" t="s">
        <v>419</v>
      </c>
      <c r="I66" s="77" t="s">
        <v>164</v>
      </c>
      <c r="J66" s="77" t="s">
        <v>420</v>
      </c>
      <c r="K66" s="78" t="s">
        <v>187</v>
      </c>
      <c r="L66" s="78" t="s">
        <v>421</v>
      </c>
      <c r="M66" s="78"/>
      <c r="N66" s="78"/>
      <c r="O66" s="52"/>
      <c r="P66" s="52"/>
      <c r="Q66" s="52"/>
      <c r="R66" s="53"/>
      <c r="S66" s="54"/>
      <c r="T66" s="54"/>
      <c r="U66" s="168"/>
      <c r="V66" s="82"/>
      <c r="W66" s="82"/>
      <c r="X66" s="78" t="s">
        <v>76</v>
      </c>
      <c r="Y66" s="78"/>
      <c r="Z66" s="238" t="s">
        <v>418</v>
      </c>
      <c r="AA66" s="170" t="s">
        <v>419</v>
      </c>
      <c r="AB66" s="42" t="str">
        <f>VLOOKUP($Z66,'230420データ'!$A:$K,1,FALSE)</f>
        <v>(404)936-0165</v>
      </c>
      <c r="AC66" s="35" t="b">
        <f t="shared" si="48"/>
        <v>1</v>
      </c>
      <c r="AD66" s="35" t="str">
        <f>VLOOKUP($Z66,'230420データ'!$A:$K,2,FALSE)</f>
        <v>juriali0201@gmail.com</v>
      </c>
      <c r="AE66" s="35" t="b">
        <f t="shared" si="49"/>
        <v>1</v>
      </c>
      <c r="AF66" s="35" t="str">
        <f>VLOOKUP($Z66,'230420データ'!$A:$K,3,FALSE)</f>
        <v>幼 もも</v>
      </c>
      <c r="AG66" s="35" t="str">
        <f>VLOOKUP($Z66,'230420データ'!$A:$K,4,FALSE)</f>
        <v>アリガンバリ 希緒　　</v>
      </c>
      <c r="AH66" s="35" t="str">
        <f>VLOOKUP($Z66,'230420データ'!$A:$K,5,FALSE)</f>
        <v>アミア</v>
      </c>
      <c r="AI66" s="35" t="str">
        <f>VLOOKUP($Z66,'230420データ'!$A:$K,6,FALSE)</f>
        <v>中1－2</v>
      </c>
      <c r="AJ66" s="35" t="str">
        <f>VLOOKUP($Z66,'230420データ'!$A:$K,7,FALSE)</f>
        <v>アリガンバリ シーナ</v>
      </c>
      <c r="AK66" s="35" t="str">
        <f>VLOOKUP($Z66,'230420データ'!$A:$K,8,FALSE)</f>
        <v>高1</v>
      </c>
      <c r="AL66" s="35" t="str">
        <f>VLOOKUP($Z66,'230420データ'!$A:$K,9,FALSE)</f>
        <v>アリガンバリ レザ</v>
      </c>
      <c r="AM66" s="43" t="str">
        <f>VLOOKUP($Z66,'230420データ'!$A:$K,10,FALSE)</f>
        <v/>
      </c>
      <c r="AN66" s="43" t="str">
        <f>VLOOKUP($Z66,'230420データ'!$A:$K,11,FALSE)</f>
        <v/>
      </c>
      <c r="AO66" s="85" t="str">
        <f t="shared" si="5"/>
        <v>4049360165</v>
      </c>
      <c r="AP66" s="86" t="str">
        <f>IFERROR(VLOOKUP(AO66,'2024当番免除者リスト'!F:H,3,FALSE),"")</f>
        <v>学級委員</v>
      </c>
      <c r="AQ66" s="87"/>
      <c r="AR66" s="87"/>
      <c r="AS66" s="87" t="str">
        <f>VLOOKUP(AO66,'全学年'!$A$3:$N$1302,9,FALSE)</f>
        <v>アリガンバリ 希緒</v>
      </c>
      <c r="AT66" s="87" t="str">
        <f>IFERROR(VLOOKUP(AO66,'クラス名簿からの当番確認リスト'!$A$4:$O$146,15,FALSE),"")</f>
        <v>学級委員</v>
      </c>
      <c r="AU66" s="88" t="str">
        <f>VLOOKUP(AO66,'全学年'!$A$3:$N$1301,14,FALSE)</f>
        <v>juriali0201@gmail.com</v>
      </c>
      <c r="AV66" s="87" t="str">
        <f t="shared" si="6"/>
        <v>小1－2</v>
      </c>
      <c r="AW66" s="87" t="b">
        <f t="shared" si="7"/>
        <v>1</v>
      </c>
      <c r="AX66" s="16"/>
      <c r="AY66" s="17"/>
      <c r="AZ66" s="15"/>
      <c r="BA66" s="15"/>
      <c r="BB66" s="15"/>
      <c r="BC66" s="15"/>
      <c r="BD66" s="15"/>
    </row>
    <row r="67" ht="12.75" customHeight="1">
      <c r="A67" s="256"/>
      <c r="B67" s="143">
        <f t="shared" si="8"/>
        <v>64</v>
      </c>
      <c r="C67" s="143" t="s">
        <v>78</v>
      </c>
      <c r="D67" s="143">
        <v>62.0</v>
      </c>
      <c r="E67" s="143" t="s">
        <v>422</v>
      </c>
      <c r="F67" s="143" t="s">
        <v>423</v>
      </c>
      <c r="G67" s="145" t="str">
        <f t="shared" ref="G67:H67" si="51">Z67</f>
        <v>(201)753-0671</v>
      </c>
      <c r="H67" s="145" t="str">
        <f t="shared" si="51"/>
        <v>yamakawa.atl@gmail.com</v>
      </c>
      <c r="I67" s="143" t="s">
        <v>164</v>
      </c>
      <c r="J67" s="144" t="s">
        <v>424</v>
      </c>
      <c r="K67" s="144"/>
      <c r="L67" s="144"/>
      <c r="M67" s="144"/>
      <c r="N67" s="144"/>
      <c r="O67" s="147" t="s">
        <v>425</v>
      </c>
      <c r="P67" s="147" t="s">
        <v>270</v>
      </c>
      <c r="Q67" s="54"/>
      <c r="R67" s="81"/>
      <c r="S67" s="52"/>
      <c r="T67" s="53"/>
      <c r="U67" s="257"/>
      <c r="V67" s="152"/>
      <c r="W67" s="152"/>
      <c r="X67" s="144" t="s">
        <v>136</v>
      </c>
      <c r="Y67" s="144"/>
      <c r="Z67" s="206" t="s">
        <v>426</v>
      </c>
      <c r="AA67" s="258" t="s">
        <v>427</v>
      </c>
      <c r="AB67" s="42" t="str">
        <f>VLOOKUP($Z67,'230420データ'!$A:$K,1,FALSE)</f>
        <v>(201)753-0671</v>
      </c>
      <c r="AC67" s="35" t="b">
        <f t="shared" si="48"/>
        <v>1</v>
      </c>
      <c r="AD67" s="35" t="str">
        <f>VLOOKUP($Z67,'230420データ'!$A:$K,2,FALSE)</f>
        <v>yamakawa.atl@gmail.com</v>
      </c>
      <c r="AE67" s="35" t="b">
        <f t="shared" si="49"/>
        <v>1</v>
      </c>
      <c r="AF67" s="35" t="str">
        <f>VLOOKUP($Z67,'230420データ'!$A:$K,3,FALSE)</f>
        <v>幼 もも</v>
      </c>
      <c r="AG67" s="35" t="str">
        <f>VLOOKUP($Z67,'230420データ'!$A:$K,4,FALSE)</f>
        <v>山川　　 意人　　</v>
      </c>
      <c r="AH67" s="35" t="str">
        <f>VLOOKUP($Z67,'230420データ'!$A:$K,5,FALSE)</f>
        <v>将人</v>
      </c>
      <c r="AI67" s="35" t="str">
        <f>VLOOKUP($Z67,'230420データ'!$A:$K,6,FALSE)</f>
        <v>中1－1</v>
      </c>
      <c r="AJ67" s="35" t="str">
        <f>VLOOKUP($Z67,'230420データ'!$A:$K,7,FALSE)</f>
        <v>山川　　 陽大</v>
      </c>
      <c r="AK67" s="35" t="str">
        <f>VLOOKUP($Z67,'230420データ'!$A:$K,8,FALSE)</f>
        <v/>
      </c>
      <c r="AL67" s="35" t="str">
        <f>VLOOKUP($Z67,'230420データ'!$A:$K,9,FALSE)</f>
        <v/>
      </c>
      <c r="AM67" s="43" t="str">
        <f>VLOOKUP($Z67,'230420データ'!$A:$K,10,FALSE)</f>
        <v/>
      </c>
      <c r="AN67" s="43" t="str">
        <f>VLOOKUP($Z67,'230420データ'!$A:$K,11,FALSE)</f>
        <v/>
      </c>
      <c r="AO67" s="145" t="str">
        <f t="shared" si="5"/>
        <v>2017530671</v>
      </c>
      <c r="AP67" s="159" t="str">
        <f>IFERROR(VLOOKUP(AO67,'2024当番免除者リスト'!F:H,3,FALSE),"")</f>
        <v>図書委員</v>
      </c>
      <c r="AQ67" s="155"/>
      <c r="AR67" s="155"/>
      <c r="AS67" s="155" t="str">
        <f>VLOOKUP(AO67,'全学年'!$A$3:$N$1302,9,FALSE)</f>
        <v>山川 陽大</v>
      </c>
      <c r="AT67" s="155" t="str">
        <f>IFERROR(VLOOKUP(AO67,'クラス名簿からの当番確認リスト'!$A$4:$O$146,15,FALSE),"")</f>
        <v/>
      </c>
      <c r="AU67" s="161" t="str">
        <f>VLOOKUP(AO67,'全学年'!$A$3:$N$1301,14,FALSE)</f>
        <v>yamakawa.atl@gmail.com</v>
      </c>
      <c r="AV67" s="155" t="str">
        <f t="shared" si="6"/>
        <v>小1－2</v>
      </c>
      <c r="AW67" s="155" t="b">
        <f t="shared" si="7"/>
        <v>1</v>
      </c>
      <c r="AX67" s="16"/>
      <c r="AY67" s="17"/>
      <c r="AZ67" s="15"/>
      <c r="BA67" s="15"/>
      <c r="BB67" s="15"/>
      <c r="BC67" s="15"/>
      <c r="BD67" s="15"/>
    </row>
    <row r="68" ht="12.75" customHeight="1">
      <c r="A68" s="76"/>
      <c r="B68" s="77">
        <f t="shared" si="8"/>
        <v>65</v>
      </c>
      <c r="C68" s="77" t="s">
        <v>78</v>
      </c>
      <c r="D68" s="77">
        <v>63.0</v>
      </c>
      <c r="E68" s="77" t="s">
        <v>428</v>
      </c>
      <c r="F68" s="77" t="s">
        <v>429</v>
      </c>
      <c r="G68" s="86" t="s">
        <v>430</v>
      </c>
      <c r="H68" s="236" t="s">
        <v>431</v>
      </c>
      <c r="I68" s="77" t="s">
        <v>129</v>
      </c>
      <c r="J68" s="168" t="s">
        <v>432</v>
      </c>
      <c r="K68" s="77"/>
      <c r="L68" s="259"/>
      <c r="M68" s="77"/>
      <c r="N68" s="78"/>
      <c r="O68" s="53"/>
      <c r="P68" s="53"/>
      <c r="Q68" s="52"/>
      <c r="R68" s="53"/>
      <c r="S68" s="54"/>
      <c r="T68" s="81"/>
      <c r="U68" s="78"/>
      <c r="V68" s="260">
        <v>45150.0</v>
      </c>
      <c r="W68" s="82"/>
      <c r="X68" s="78" t="s">
        <v>76</v>
      </c>
      <c r="Y68" s="78"/>
      <c r="Z68" s="238" t="s">
        <v>430</v>
      </c>
      <c r="AA68" s="261" t="s">
        <v>431</v>
      </c>
      <c r="AB68" s="42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43"/>
      <c r="AN68" s="43"/>
      <c r="AO68" s="85" t="str">
        <f t="shared" si="5"/>
        <v>9293106049</v>
      </c>
      <c r="AP68" s="86" t="str">
        <f>IFERROR(VLOOKUP(AO68,'2024当番免除者リスト'!F:H,3,FALSE),"")</f>
        <v>学級委員</v>
      </c>
      <c r="AQ68" s="87"/>
      <c r="AR68" s="87"/>
      <c r="AS68" s="87" t="str">
        <f>VLOOKUP(AO68,'全学年'!$A$3:$N$1302,9,FALSE)</f>
        <v>高橋 珀翔</v>
      </c>
      <c r="AT68" s="87" t="str">
        <f>IFERROR(VLOOKUP(AO68,'クラス名簿からの当番確認リスト'!$A$4:$O$146,15,FALSE),"")</f>
        <v>学級委員</v>
      </c>
      <c r="AU68" s="88" t="str">
        <f>VLOOKUP(AO68,'全学年'!$A$3:$N$1301,14,FALSE)</f>
        <v>keigo.takahashi2@icloud.com</v>
      </c>
      <c r="AV68" s="87" t="str">
        <f t="shared" si="6"/>
        <v>小1－2</v>
      </c>
      <c r="AW68" s="87" t="b">
        <f t="shared" si="7"/>
        <v>1</v>
      </c>
      <c r="AX68" s="16"/>
      <c r="AY68" s="17"/>
      <c r="AZ68" s="15"/>
      <c r="BA68" s="15"/>
      <c r="BB68" s="15"/>
      <c r="BC68" s="15"/>
      <c r="BD68" s="15"/>
    </row>
    <row r="69" ht="12.75" customHeight="1">
      <c r="A69" s="62"/>
      <c r="B69" s="34">
        <f t="shared" si="8"/>
        <v>66</v>
      </c>
      <c r="C69" s="34" t="s">
        <v>78</v>
      </c>
      <c r="D69" s="34">
        <v>64.0</v>
      </c>
      <c r="E69" s="34" t="s">
        <v>433</v>
      </c>
      <c r="F69" s="34" t="s">
        <v>434</v>
      </c>
      <c r="G69" s="35" t="str">
        <f t="shared" ref="G69:H69" si="52">Z69</f>
        <v>404-247-0126</v>
      </c>
      <c r="H69" s="35" t="str">
        <f t="shared" si="52"/>
        <v>akiko.t.kikuchi.2019@gmail.com</v>
      </c>
      <c r="I69" s="34" t="s">
        <v>129</v>
      </c>
      <c r="J69" s="38" t="s">
        <v>435</v>
      </c>
      <c r="K69" s="34"/>
      <c r="L69" s="224"/>
      <c r="M69" s="34"/>
      <c r="N69" s="36"/>
      <c r="O69" s="37"/>
      <c r="P69" s="34"/>
      <c r="Q69" s="37"/>
      <c r="R69" s="34"/>
      <c r="S69" s="37"/>
      <c r="T69" s="34"/>
      <c r="U69" s="36"/>
      <c r="V69" s="225">
        <v>45203.0</v>
      </c>
      <c r="W69" s="39"/>
      <c r="X69" s="36"/>
      <c r="Y69" s="36"/>
      <c r="Z69" s="171" t="s">
        <v>436</v>
      </c>
      <c r="AA69" s="163" t="s">
        <v>437</v>
      </c>
      <c r="AB69" s="42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43"/>
      <c r="AN69" s="43"/>
      <c r="AO69" s="35" t="str">
        <f t="shared" si="5"/>
        <v>4042470126</v>
      </c>
      <c r="AP69" s="43" t="str">
        <f>IFERROR(VLOOKUP(AO69,'2024当番免除者リスト'!F:H,3,FALSE),"")</f>
        <v/>
      </c>
      <c r="AQ69" s="34" t="s">
        <v>438</v>
      </c>
      <c r="AR69" s="44"/>
      <c r="AS69" s="44" t="str">
        <f>VLOOKUP(AO69,'全学年'!$A$3:$N$1302,9,FALSE)</f>
        <v>菊地 咲希</v>
      </c>
      <c r="AT69" s="44" t="str">
        <f>IFERROR(VLOOKUP(AO69,'クラス名簿からの当番確認リスト'!$A$4:$O$146,15,FALSE),"")</f>
        <v/>
      </c>
      <c r="AU69" s="45" t="str">
        <f>VLOOKUP(AO69,'全学年'!$A$3:$N$1301,14,FALSE)</f>
        <v>akiko.t.kikuchi.2019@gmail.com</v>
      </c>
      <c r="AV69" s="44" t="str">
        <f t="shared" si="6"/>
        <v>小1－2</v>
      </c>
      <c r="AW69" s="44" t="b">
        <f t="shared" si="7"/>
        <v>1</v>
      </c>
      <c r="AX69" s="16"/>
      <c r="AY69" s="17"/>
      <c r="AZ69" s="15"/>
      <c r="BA69" s="15"/>
      <c r="BB69" s="15"/>
      <c r="BC69" s="15"/>
      <c r="BD69" s="15"/>
    </row>
    <row r="70" ht="12.75" customHeight="1">
      <c r="A70" s="254"/>
      <c r="B70" s="47">
        <f t="shared" si="8"/>
        <v>67</v>
      </c>
      <c r="C70" s="47" t="s">
        <v>78</v>
      </c>
      <c r="D70" s="47">
        <v>65.0</v>
      </c>
      <c r="E70" s="47" t="s">
        <v>439</v>
      </c>
      <c r="F70" s="47" t="s">
        <v>440</v>
      </c>
      <c r="G70" s="49" t="s">
        <v>441</v>
      </c>
      <c r="H70" s="262" t="s">
        <v>442</v>
      </c>
      <c r="I70" s="47" t="s">
        <v>123</v>
      </c>
      <c r="J70" s="47" t="s">
        <v>443</v>
      </c>
      <c r="K70" s="47"/>
      <c r="L70" s="190"/>
      <c r="M70" s="51"/>
      <c r="N70" s="51"/>
      <c r="O70" s="52"/>
      <c r="P70" s="53"/>
      <c r="Q70" s="52"/>
      <c r="R70" s="53"/>
      <c r="S70" s="54"/>
      <c r="T70" s="54"/>
      <c r="U70" s="51"/>
      <c r="V70" s="191">
        <v>45171.0</v>
      </c>
      <c r="W70" s="56"/>
      <c r="X70" s="51" t="s">
        <v>52</v>
      </c>
      <c r="Y70" s="51"/>
      <c r="Z70" s="57" t="s">
        <v>441</v>
      </c>
      <c r="AA70" s="58" t="s">
        <v>444</v>
      </c>
      <c r="AB70" s="42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43"/>
      <c r="AN70" s="43"/>
      <c r="AO70" s="49" t="str">
        <f t="shared" si="5"/>
        <v>7703793866</v>
      </c>
      <c r="AP70" s="59" t="str">
        <f>IFERROR(VLOOKUP(AO70,'2024当番免除者リスト'!F:H,3,FALSE),"")</f>
        <v>運動会委員</v>
      </c>
      <c r="AQ70" s="60"/>
      <c r="AR70" s="58" t="s">
        <v>442</v>
      </c>
      <c r="AS70" s="60" t="str">
        <f>VLOOKUP(AO70,'全学年'!$A$3:$N$1302,9,FALSE)</f>
        <v>杉谷 彩和子</v>
      </c>
      <c r="AT70" s="60" t="str">
        <f>IFERROR(VLOOKUP(AO70,'クラス名簿からの当番確認リスト'!$A$4:$O$146,15,FALSE),"")</f>
        <v>運動会委員</v>
      </c>
      <c r="AU70" s="61" t="str">
        <f>VLOOKUP(AO70,'全学年'!$A$3:$N$1301,14,FALSE)</f>
        <v>sugiya.hiro@gmail.com</v>
      </c>
      <c r="AV70" s="60" t="str">
        <f t="shared" si="6"/>
        <v>小1－2</v>
      </c>
      <c r="AW70" s="60" t="b">
        <f t="shared" si="7"/>
        <v>1</v>
      </c>
      <c r="AX70" s="16"/>
      <c r="AY70" s="17"/>
      <c r="AZ70" s="15"/>
      <c r="BA70" s="15"/>
      <c r="BB70" s="15"/>
      <c r="BC70" s="15"/>
      <c r="BD70" s="15"/>
    </row>
    <row r="71" ht="12.75" customHeight="1">
      <c r="A71" s="33"/>
      <c r="B71" s="34">
        <f t="shared" si="8"/>
        <v>68</v>
      </c>
      <c r="C71" s="36" t="s">
        <v>78</v>
      </c>
      <c r="D71" s="34">
        <v>66.0</v>
      </c>
      <c r="E71" s="34" t="s">
        <v>445</v>
      </c>
      <c r="F71" s="36" t="s">
        <v>446</v>
      </c>
      <c r="G71" s="35" t="str">
        <f t="shared" ref="G71:H71" si="53">Z71</f>
        <v>(678)764-8580</v>
      </c>
      <c r="H71" s="35" t="str">
        <f t="shared" si="53"/>
        <v>tshozo01@gmail.com</v>
      </c>
      <c r="I71" s="36" t="s">
        <v>144</v>
      </c>
      <c r="J71" s="34" t="s">
        <v>447</v>
      </c>
      <c r="K71" s="36" t="s">
        <v>172</v>
      </c>
      <c r="L71" s="224" t="s">
        <v>448</v>
      </c>
      <c r="M71" s="36"/>
      <c r="N71" s="36"/>
      <c r="O71" s="37"/>
      <c r="P71" s="34"/>
      <c r="Q71" s="37"/>
      <c r="R71" s="34"/>
      <c r="S71" s="37"/>
      <c r="T71" s="34"/>
      <c r="U71" s="36"/>
      <c r="V71" s="225">
        <v>45150.0</v>
      </c>
      <c r="W71" s="39"/>
      <c r="X71" s="36"/>
      <c r="Y71" s="36"/>
      <c r="Z71" s="40" t="s">
        <v>449</v>
      </c>
      <c r="AA71" s="157" t="s">
        <v>450</v>
      </c>
      <c r="AB71" s="42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43"/>
      <c r="AN71" s="43"/>
      <c r="AO71" s="35" t="str">
        <f t="shared" si="5"/>
        <v>6787648580</v>
      </c>
      <c r="AP71" s="43" t="str">
        <f>IFERROR(VLOOKUP(AO71,'2024当番免除者リスト'!F:H,3,FALSE),"")</f>
        <v/>
      </c>
      <c r="AQ71" s="44"/>
      <c r="AR71" s="157" t="s">
        <v>451</v>
      </c>
      <c r="AS71" s="44" t="str">
        <f>VLOOKUP(AO71,'全学年'!$A$3:$N$1302,9,FALSE)</f>
        <v>谷口 心乃春</v>
      </c>
      <c r="AT71" s="44" t="str">
        <f>IFERROR(VLOOKUP(AO71,'クラス名簿からの当番確認リスト'!$A$4:$O$146,15,FALSE),"")</f>
        <v/>
      </c>
      <c r="AU71" s="45" t="str">
        <f>VLOOKUP(AO71,'全学年'!$A$3:$N$1301,14,FALSE)</f>
        <v>tshozo01@gmail.com</v>
      </c>
      <c r="AV71" s="44" t="str">
        <f t="shared" si="6"/>
        <v>小1－2</v>
      </c>
      <c r="AW71" s="44" t="b">
        <f t="shared" si="7"/>
        <v>1</v>
      </c>
      <c r="AX71" s="16"/>
      <c r="AY71" s="17"/>
      <c r="AZ71" s="15"/>
      <c r="BA71" s="15"/>
      <c r="BB71" s="15"/>
      <c r="BC71" s="15"/>
      <c r="BD71" s="15"/>
    </row>
    <row r="72" ht="12.75" customHeight="1">
      <c r="A72" s="33"/>
      <c r="B72" s="34">
        <f t="shared" si="8"/>
        <v>69</v>
      </c>
      <c r="C72" s="263" t="s">
        <v>78</v>
      </c>
      <c r="D72" s="34">
        <v>67.0</v>
      </c>
      <c r="E72" s="96" t="s">
        <v>452</v>
      </c>
      <c r="F72" s="264" t="s">
        <v>453</v>
      </c>
      <c r="G72" s="35" t="str">
        <f t="shared" ref="G72:H72" si="54">Z72</f>
        <v>470-286-3248</v>
      </c>
      <c r="H72" s="35" t="str">
        <f t="shared" si="54"/>
        <v>rei.barada@gmail.com</v>
      </c>
      <c r="I72" s="263"/>
      <c r="J72" s="96"/>
      <c r="K72" s="96"/>
      <c r="L72" s="96"/>
      <c r="M72" s="96"/>
      <c r="N72" s="96"/>
      <c r="O72" s="243"/>
      <c r="P72" s="96"/>
      <c r="Q72" s="243"/>
      <c r="R72" s="96"/>
      <c r="S72" s="243"/>
      <c r="T72" s="96"/>
      <c r="U72" s="96"/>
      <c r="V72" s="39">
        <v>45395.0</v>
      </c>
      <c r="W72" s="244"/>
      <c r="X72" s="96"/>
      <c r="Y72" s="96"/>
      <c r="Z72" s="245" t="s">
        <v>454</v>
      </c>
      <c r="AA72" s="44" t="s">
        <v>455</v>
      </c>
      <c r="AB72" s="103"/>
      <c r="AC72" s="96"/>
      <c r="AD72" s="96"/>
      <c r="AE72" s="96"/>
      <c r="AF72" s="246"/>
      <c r="AG72" s="246"/>
      <c r="AH72" s="246"/>
      <c r="AI72" s="246"/>
      <c r="AJ72" s="246"/>
      <c r="AK72" s="246"/>
      <c r="AL72" s="246"/>
      <c r="AM72" s="247"/>
      <c r="AN72" s="247"/>
      <c r="AO72" s="35" t="str">
        <f t="shared" si="5"/>
        <v>4702863248</v>
      </c>
      <c r="AP72" s="106" t="str">
        <f>IFERROR(VLOOKUP(AO72,'2024当番免除者リスト'!F:H,3,FALSE),"")</f>
        <v/>
      </c>
      <c r="AQ72" s="44"/>
      <c r="AR72" s="44"/>
      <c r="AS72" s="44" t="str">
        <f>VLOOKUP(AO72,'全学年'!$A$3:$N$1302,9,FALSE)</f>
        <v>覺来 旦</v>
      </c>
      <c r="AT72" s="44" t="str">
        <f>IFERROR(VLOOKUP(AO72,'クラス名簿からの当番確認リスト'!$A$4:$O$146,15,FALSE),"")</f>
        <v/>
      </c>
      <c r="AU72" s="45" t="str">
        <f>VLOOKUP(AO72,'全学年'!$A$3:$N$1301,14,FALSE)</f>
        <v>rei.barada@gmail.com</v>
      </c>
      <c r="AV72" s="44" t="str">
        <f t="shared" si="6"/>
        <v>小1－2</v>
      </c>
      <c r="AW72" s="44" t="b">
        <f t="shared" si="7"/>
        <v>1</v>
      </c>
      <c r="AX72" s="16"/>
      <c r="AY72" s="17"/>
      <c r="AZ72" s="15"/>
      <c r="BA72" s="15"/>
      <c r="BB72" s="15"/>
      <c r="BC72" s="15"/>
      <c r="BD72" s="15"/>
    </row>
    <row r="73" ht="12.75" customHeight="1">
      <c r="A73" s="62"/>
      <c r="B73" s="34">
        <f t="shared" si="8"/>
        <v>70</v>
      </c>
      <c r="C73" s="34" t="s">
        <v>78</v>
      </c>
      <c r="D73" s="34">
        <v>68.0</v>
      </c>
      <c r="E73" s="96" t="s">
        <v>456</v>
      </c>
      <c r="F73" s="264" t="s">
        <v>457</v>
      </c>
      <c r="G73" s="35" t="str">
        <f t="shared" ref="G73:H73" si="55">Z73</f>
        <v>516-923-0969</v>
      </c>
      <c r="H73" s="35" t="str">
        <f t="shared" si="55"/>
        <v>koichi.ohtani.26@gmail.com</v>
      </c>
      <c r="I73" s="34"/>
      <c r="J73" s="96"/>
      <c r="K73" s="96"/>
      <c r="L73" s="96"/>
      <c r="M73" s="96"/>
      <c r="N73" s="96"/>
      <c r="O73" s="265" t="s">
        <v>458</v>
      </c>
      <c r="P73" s="266"/>
      <c r="Q73" s="265" t="s">
        <v>458</v>
      </c>
      <c r="R73" s="266"/>
      <c r="S73" s="110">
        <v>45451.0</v>
      </c>
      <c r="T73" s="111" t="s">
        <v>220</v>
      </c>
      <c r="U73" s="96"/>
      <c r="V73" s="39">
        <v>45395.0</v>
      </c>
      <c r="W73" s="244"/>
      <c r="X73" s="96"/>
      <c r="Y73" s="96"/>
      <c r="Z73" s="245" t="s">
        <v>459</v>
      </c>
      <c r="AA73" s="44" t="s">
        <v>460</v>
      </c>
      <c r="AB73" s="103"/>
      <c r="AC73" s="96"/>
      <c r="AD73" s="96"/>
      <c r="AE73" s="96"/>
      <c r="AF73" s="246"/>
      <c r="AG73" s="246"/>
      <c r="AH73" s="246"/>
      <c r="AI73" s="246"/>
      <c r="AJ73" s="246"/>
      <c r="AK73" s="246"/>
      <c r="AL73" s="246"/>
      <c r="AM73" s="247"/>
      <c r="AN73" s="247"/>
      <c r="AO73" s="35" t="str">
        <f t="shared" si="5"/>
        <v>5169230969</v>
      </c>
      <c r="AP73" s="106" t="str">
        <f>IFERROR(VLOOKUP(AO73,'2024当番免除者リスト'!F:H,3,FALSE),"")</f>
        <v/>
      </c>
      <c r="AQ73" s="44"/>
      <c r="AR73" s="44"/>
      <c r="AS73" s="44" t="str">
        <f>VLOOKUP(AO73,'全学年'!$A$3:$N$1302,9,FALSE)</f>
        <v>大谷 光希子</v>
      </c>
      <c r="AT73" s="44" t="str">
        <f>IFERROR(VLOOKUP(AO73,'クラス名簿からの当番確認リスト'!$A$4:$O$146,15,FALSE),"")</f>
        <v/>
      </c>
      <c r="AU73" s="45" t="str">
        <f>VLOOKUP(AO73,'全学年'!$A$3:$N$1301,14,FALSE)</f>
        <v>koichi.ohtani.26@gmail.com</v>
      </c>
      <c r="AV73" s="44" t="str">
        <f t="shared" si="6"/>
        <v>小1－2</v>
      </c>
      <c r="AW73" s="44" t="b">
        <f t="shared" si="7"/>
        <v>1</v>
      </c>
      <c r="AX73" s="16"/>
      <c r="AY73" s="17"/>
      <c r="AZ73" s="15"/>
      <c r="BA73" s="15"/>
      <c r="BB73" s="15"/>
      <c r="BC73" s="15"/>
      <c r="BD73" s="15"/>
    </row>
    <row r="74" ht="12.75" customHeight="1">
      <c r="A74" s="235"/>
      <c r="B74" s="77">
        <f t="shared" si="8"/>
        <v>71</v>
      </c>
      <c r="C74" s="77" t="s">
        <v>87</v>
      </c>
      <c r="D74" s="77">
        <v>69.0</v>
      </c>
      <c r="E74" s="77" t="s">
        <v>461</v>
      </c>
      <c r="F74" s="77" t="s">
        <v>462</v>
      </c>
      <c r="G74" s="85" t="s">
        <v>463</v>
      </c>
      <c r="H74" s="80" t="s">
        <v>464</v>
      </c>
      <c r="I74" s="77" t="s">
        <v>65</v>
      </c>
      <c r="J74" s="77" t="s">
        <v>465</v>
      </c>
      <c r="K74" s="78" t="s">
        <v>50</v>
      </c>
      <c r="L74" s="78" t="s">
        <v>466</v>
      </c>
      <c r="M74" s="78"/>
      <c r="N74" s="78"/>
      <c r="O74" s="52"/>
      <c r="P74" s="52"/>
      <c r="Q74" s="52"/>
      <c r="R74" s="53"/>
      <c r="S74" s="54"/>
      <c r="T74" s="81"/>
      <c r="U74" s="168"/>
      <c r="V74" s="82"/>
      <c r="W74" s="82"/>
      <c r="X74" s="78" t="s">
        <v>76</v>
      </c>
      <c r="Y74" s="78"/>
      <c r="Z74" s="238" t="s">
        <v>463</v>
      </c>
      <c r="AA74" s="170" t="s">
        <v>467</v>
      </c>
      <c r="AB74" s="42" t="str">
        <f>VLOOKUP($Z74,'230420データ'!$A:$K,1,FALSE)</f>
        <v>(770)364-6300</v>
      </c>
      <c r="AC74" s="35" t="b">
        <f t="shared" ref="AC74:AC78" si="57">EXACT(G74,Z74)</f>
        <v>1</v>
      </c>
      <c r="AD74" s="35" t="str">
        <f>VLOOKUP($Z74,'230420データ'!$A:$K,2,FALSE)</f>
        <v>dr.celinelazarus@gmail.com</v>
      </c>
      <c r="AE74" s="35" t="b">
        <f t="shared" ref="AE74:AE78" si="58">EXACT(H74,AD74)</f>
        <v>1</v>
      </c>
      <c r="AF74" s="35" t="str">
        <f>VLOOKUP($Z74,'230420データ'!$A:$K,3,FALSE)</f>
        <v>幼 ゆり</v>
      </c>
      <c r="AG74" s="35" t="str">
        <f>VLOOKUP($Z74,'230420データ'!$A:$K,4,FALSE)</f>
        <v>ラザラス アメリ　</v>
      </c>
      <c r="AH74" s="35" t="str">
        <f>VLOOKUP($Z74,'230420データ'!$A:$K,5,FALSE)</f>
        <v>クリス</v>
      </c>
      <c r="AI74" s="35" t="str">
        <f>VLOOKUP($Z74,'230420データ'!$A:$K,6,FALSE)</f>
        <v>小2－3</v>
      </c>
      <c r="AJ74" s="35" t="str">
        <f>VLOOKUP($Z74,'230420データ'!$A:$K,7,FALSE)</f>
        <v>ラザラス スカーレット</v>
      </c>
      <c r="AK74" s="35" t="str">
        <f>VLOOKUP($Z74,'230420データ'!$A:$K,8,FALSE)</f>
        <v>小4－2</v>
      </c>
      <c r="AL74" s="35" t="str">
        <f>VLOOKUP($Z74,'230420データ'!$A:$K,9,FALSE)</f>
        <v>ラザラス ジェームズ</v>
      </c>
      <c r="AM74" s="43" t="str">
        <f>VLOOKUP($Z74,'230420データ'!$A:$K,10,FALSE)</f>
        <v/>
      </c>
      <c r="AN74" s="43" t="str">
        <f>VLOOKUP($Z74,'230420データ'!$A:$K,11,FALSE)</f>
        <v/>
      </c>
      <c r="AO74" s="85" t="str">
        <f t="shared" si="5"/>
        <v>7703646300</v>
      </c>
      <c r="AP74" s="86" t="str">
        <f>IFERROR(VLOOKUP(AO74,'2024当番免除者リスト'!F:H,3,FALSE),"")</f>
        <v>学級委員</v>
      </c>
      <c r="AQ74" s="87"/>
      <c r="AR74" s="170" t="s">
        <v>464</v>
      </c>
      <c r="AS74" s="87" t="str">
        <f>VLOOKUP(AO74,'全学年'!$A$3:$N$1302,9,FALSE)</f>
        <v>エヴァンス アメリ</v>
      </c>
      <c r="AT74" s="87" t="str">
        <f>IFERROR(VLOOKUP(AO74,'クラス名簿からの当番確認リスト'!$A$4:$O$146,15,FALSE),"")</f>
        <v/>
      </c>
      <c r="AU74" s="88" t="str">
        <f>VLOOKUP(AO74,'全学年'!$A$3:$N$1301,14,FALSE)</f>
        <v>Dr.celinelazarus@gmail.com</v>
      </c>
      <c r="AV74" s="87" t="str">
        <f t="shared" si="6"/>
        <v>小1－3</v>
      </c>
      <c r="AW74" s="87" t="b">
        <f t="shared" si="7"/>
        <v>1</v>
      </c>
      <c r="AX74" s="16"/>
      <c r="AY74" s="17"/>
      <c r="AZ74" s="15"/>
      <c r="BA74" s="15"/>
      <c r="BB74" s="15"/>
      <c r="BC74" s="15"/>
      <c r="BD74" s="15"/>
    </row>
    <row r="75" ht="12.75" customHeight="1">
      <c r="A75" s="226"/>
      <c r="B75" s="143">
        <f t="shared" si="8"/>
        <v>72</v>
      </c>
      <c r="C75" s="143" t="s">
        <v>87</v>
      </c>
      <c r="D75" s="143">
        <v>70.0</v>
      </c>
      <c r="E75" s="143" t="s">
        <v>468</v>
      </c>
      <c r="F75" s="143" t="s">
        <v>315</v>
      </c>
      <c r="G75" s="145" t="str">
        <f t="shared" ref="G75:H75" si="56">Z75</f>
        <v>(770)547-2230</v>
      </c>
      <c r="H75" s="145" t="str">
        <f t="shared" si="56"/>
        <v>nobitalian.naomism703@gmail.com</v>
      </c>
      <c r="I75" s="143" t="s">
        <v>123</v>
      </c>
      <c r="J75" s="144" t="s">
        <v>469</v>
      </c>
      <c r="K75" s="144"/>
      <c r="L75" s="144"/>
      <c r="M75" s="144"/>
      <c r="N75" s="144"/>
      <c r="O75" s="147" t="s">
        <v>470</v>
      </c>
      <c r="P75" s="148" t="s">
        <v>471</v>
      </c>
      <c r="Q75" s="54"/>
      <c r="R75" s="81"/>
      <c r="S75" s="52"/>
      <c r="T75" s="53"/>
      <c r="U75" s="257" t="s">
        <v>390</v>
      </c>
      <c r="V75" s="152"/>
      <c r="W75" s="152"/>
      <c r="X75" s="144" t="s">
        <v>136</v>
      </c>
      <c r="Y75" s="144"/>
      <c r="Z75" s="206" t="s">
        <v>472</v>
      </c>
      <c r="AA75" s="258" t="s">
        <v>473</v>
      </c>
      <c r="AB75" s="42" t="str">
        <f>VLOOKUP($Z75,'230420データ'!$A:$K,1,FALSE)</f>
        <v>(770)547-2230</v>
      </c>
      <c r="AC75" s="35" t="b">
        <f t="shared" si="57"/>
        <v>1</v>
      </c>
      <c r="AD75" s="35" t="str">
        <f>VLOOKUP($Z75,'230420データ'!$A:$K,2,FALSE)</f>
        <v>nobitalian.naomism703@gmail.com</v>
      </c>
      <c r="AE75" s="35" t="b">
        <f t="shared" si="58"/>
        <v>1</v>
      </c>
      <c r="AF75" s="35" t="str">
        <f>VLOOKUP($Z75,'230420データ'!$A:$K,3,FALSE)</f>
        <v>幼 ゆり</v>
      </c>
      <c r="AG75" s="35" t="str">
        <f>VLOOKUP($Z75,'230420データ'!$A:$K,4,FALSE)</f>
        <v>渡辺　　 開斗　　</v>
      </c>
      <c r="AH75" s="35" t="str">
        <f>VLOOKUP($Z75,'230420データ'!$A:$K,5,FALSE)</f>
        <v>亮</v>
      </c>
      <c r="AI75" s="35" t="str">
        <f>VLOOKUP($Z75,'230420データ'!$A:$K,6,FALSE)</f>
        <v>小3－2</v>
      </c>
      <c r="AJ75" s="35" t="str">
        <f>VLOOKUP($Z75,'230420データ'!$A:$K,7,FALSE)</f>
        <v>渡辺　　 日加里</v>
      </c>
      <c r="AK75" s="35" t="str">
        <f>VLOOKUP($Z75,'230420データ'!$A:$K,8,FALSE)</f>
        <v/>
      </c>
      <c r="AL75" s="35" t="str">
        <f>VLOOKUP($Z75,'230420データ'!$A:$K,9,FALSE)</f>
        <v/>
      </c>
      <c r="AM75" s="43" t="str">
        <f>VLOOKUP($Z75,'230420データ'!$A:$K,10,FALSE)</f>
        <v/>
      </c>
      <c r="AN75" s="43" t="str">
        <f>VLOOKUP($Z75,'230420データ'!$A:$K,11,FALSE)</f>
        <v/>
      </c>
      <c r="AO75" s="145" t="str">
        <f t="shared" si="5"/>
        <v>7705472230</v>
      </c>
      <c r="AP75" s="159" t="str">
        <f>IFERROR(VLOOKUP(AO75,'2024当番免除者リスト'!F:H,3,FALSE),"")</f>
        <v>図書委員</v>
      </c>
      <c r="AQ75" s="155"/>
      <c r="AR75" s="155"/>
      <c r="AS75" s="155" t="str">
        <f>VLOOKUP(AO75,'全学年'!$A$3:$N$1302,9,FALSE)</f>
        <v>渡辺 開斗</v>
      </c>
      <c r="AT75" s="155" t="str">
        <f>IFERROR(VLOOKUP(AO75,'クラス名簿からの当番確認リスト'!$A$4:$O$146,15,FALSE),"")</f>
        <v>図書委員</v>
      </c>
      <c r="AU75" s="161" t="str">
        <f>VLOOKUP(AO75,'全学年'!$A$3:$N$1301,14,FALSE)</f>
        <v>nobitalian.naomism703@gmail.com</v>
      </c>
      <c r="AV75" s="155" t="str">
        <f t="shared" si="6"/>
        <v>小1－3</v>
      </c>
      <c r="AW75" s="155" t="b">
        <f t="shared" si="7"/>
        <v>1</v>
      </c>
      <c r="AX75" s="16"/>
      <c r="AY75" s="17"/>
      <c r="AZ75" s="15"/>
      <c r="BA75" s="15"/>
      <c r="BB75" s="15"/>
      <c r="BC75" s="15"/>
      <c r="BD75" s="15"/>
    </row>
    <row r="76" ht="12.75" customHeight="1">
      <c r="A76" s="226"/>
      <c r="B76" s="143">
        <f t="shared" si="8"/>
        <v>73</v>
      </c>
      <c r="C76" s="143" t="s">
        <v>87</v>
      </c>
      <c r="D76" s="143">
        <v>71.0</v>
      </c>
      <c r="E76" s="143" t="s">
        <v>474</v>
      </c>
      <c r="F76" s="143" t="s">
        <v>475</v>
      </c>
      <c r="G76" s="145" t="s">
        <v>476</v>
      </c>
      <c r="H76" s="267" t="s">
        <v>477</v>
      </c>
      <c r="I76" s="143" t="s">
        <v>109</v>
      </c>
      <c r="J76" s="143" t="s">
        <v>478</v>
      </c>
      <c r="K76" s="144" t="s">
        <v>50</v>
      </c>
      <c r="L76" s="144" t="s">
        <v>479</v>
      </c>
      <c r="M76" s="144"/>
      <c r="N76" s="144"/>
      <c r="O76" s="252">
        <v>45409.0</v>
      </c>
      <c r="P76" s="253" t="s">
        <v>176</v>
      </c>
      <c r="Q76" s="252"/>
      <c r="R76" s="252"/>
      <c r="S76" s="252"/>
      <c r="T76" s="253"/>
      <c r="U76" s="257"/>
      <c r="V76" s="152"/>
      <c r="W76" s="152">
        <v>45444.0</v>
      </c>
      <c r="X76" s="144" t="s">
        <v>136</v>
      </c>
      <c r="Y76" s="144"/>
      <c r="Z76" s="206" t="s">
        <v>480</v>
      </c>
      <c r="AA76" s="258" t="s">
        <v>477</v>
      </c>
      <c r="AB76" s="42" t="str">
        <f>VLOOKUP($Z76,'230420データ'!$A:$K,1,FALSE)</f>
        <v>#N/A</v>
      </c>
      <c r="AC76" s="35" t="b">
        <f t="shared" si="57"/>
        <v>0</v>
      </c>
      <c r="AD76" s="35" t="str">
        <f>VLOOKUP($Z76,'230420データ'!$A:$K,2,FALSE)</f>
        <v>#N/A</v>
      </c>
      <c r="AE76" s="35" t="str">
        <f t="shared" si="58"/>
        <v>#N/A</v>
      </c>
      <c r="AF76" s="35" t="str">
        <f>VLOOKUP($Z76,'230420データ'!$A:$K,3,FALSE)</f>
        <v>#N/A</v>
      </c>
      <c r="AG76" s="35" t="str">
        <f>VLOOKUP($Z76,'230420データ'!$A:$K,4,FALSE)</f>
        <v>#N/A</v>
      </c>
      <c r="AH76" s="35" t="str">
        <f>VLOOKUP($Z76,'230420データ'!$A:$K,5,FALSE)</f>
        <v>#N/A</v>
      </c>
      <c r="AI76" s="35" t="str">
        <f>VLOOKUP($Z76,'230420データ'!$A:$K,6,FALSE)</f>
        <v>#N/A</v>
      </c>
      <c r="AJ76" s="35" t="str">
        <f>VLOOKUP($Z76,'230420データ'!$A:$K,7,FALSE)</f>
        <v>#N/A</v>
      </c>
      <c r="AK76" s="35" t="str">
        <f>VLOOKUP($Z76,'230420データ'!$A:$K,8,FALSE)</f>
        <v>#N/A</v>
      </c>
      <c r="AL76" s="35" t="str">
        <f>VLOOKUP($Z76,'230420データ'!$A:$K,9,FALSE)</f>
        <v>#N/A</v>
      </c>
      <c r="AM76" s="43" t="str">
        <f>VLOOKUP($Z76,'230420データ'!$A:$K,10,FALSE)</f>
        <v>#N/A</v>
      </c>
      <c r="AN76" s="43" t="str">
        <f>VLOOKUP($Z76,'230420データ'!$A:$K,11,FALSE)</f>
        <v>#N/A</v>
      </c>
      <c r="AO76" s="145" t="str">
        <f t="shared" si="5"/>
        <v>4703236855</v>
      </c>
      <c r="AP76" s="159" t="str">
        <f>IFERROR(VLOOKUP(AO76,'2024当番免除者リスト'!F:H,3,FALSE),"")</f>
        <v>図書委員</v>
      </c>
      <c r="AQ76" s="143" t="s">
        <v>481</v>
      </c>
      <c r="AR76" s="155"/>
      <c r="AS76" s="155" t="str">
        <f>VLOOKUP(AO76,'全学年'!$A$3:$N$1302,9,FALSE)</f>
        <v>齋藤 明理</v>
      </c>
      <c r="AT76" s="155" t="str">
        <f>IFERROR(VLOOKUP(AO76,'クラス名簿からの当番確認リスト'!$A$4:$O$146,15,FALSE),"")</f>
        <v/>
      </c>
      <c r="AU76" s="161" t="str">
        <f>VLOOKUP(AO76,'全学年'!$A$3:$N$1301,14,FALSE)</f>
        <v>mk31101125@gmail.com</v>
      </c>
      <c r="AV76" s="155" t="str">
        <f t="shared" si="6"/>
        <v>小1－3</v>
      </c>
      <c r="AW76" s="155" t="b">
        <f t="shared" si="7"/>
        <v>1</v>
      </c>
      <c r="AX76" s="16"/>
      <c r="AY76" s="17"/>
      <c r="AZ76" s="15"/>
      <c r="BA76" s="15"/>
      <c r="BB76" s="15"/>
      <c r="BC76" s="15"/>
      <c r="BD76" s="15"/>
    </row>
    <row r="77" ht="12.75" customHeight="1">
      <c r="A77" s="46"/>
      <c r="B77" s="47">
        <f t="shared" si="8"/>
        <v>74</v>
      </c>
      <c r="C77" s="47" t="s">
        <v>87</v>
      </c>
      <c r="D77" s="47">
        <v>72.0</v>
      </c>
      <c r="E77" s="47" t="s">
        <v>482</v>
      </c>
      <c r="F77" s="47" t="s">
        <v>483</v>
      </c>
      <c r="G77" s="49" t="s">
        <v>484</v>
      </c>
      <c r="H77" s="50" t="s">
        <v>485</v>
      </c>
      <c r="I77" s="47" t="s">
        <v>65</v>
      </c>
      <c r="J77" s="47" t="s">
        <v>486</v>
      </c>
      <c r="K77" s="51"/>
      <c r="L77" s="51"/>
      <c r="M77" s="51"/>
      <c r="N77" s="51"/>
      <c r="O77" s="52"/>
      <c r="P77" s="53"/>
      <c r="Q77" s="52"/>
      <c r="R77" s="52"/>
      <c r="S77" s="54"/>
      <c r="T77" s="81"/>
      <c r="U77" s="55"/>
      <c r="V77" s="56"/>
      <c r="W77" s="56"/>
      <c r="X77" s="51" t="s">
        <v>52</v>
      </c>
      <c r="Y77" s="51"/>
      <c r="Z77" s="57" t="s">
        <v>484</v>
      </c>
      <c r="AA77" s="204" t="s">
        <v>487</v>
      </c>
      <c r="AB77" s="42" t="str">
        <f>VLOOKUP($Z77,'230420データ'!$A:$K,1,FALSE)</f>
        <v>(770)630-4512</v>
      </c>
      <c r="AC77" s="35" t="b">
        <f t="shared" si="57"/>
        <v>1</v>
      </c>
      <c r="AD77" s="35" t="str">
        <f>VLOOKUP($Z77,'230420データ'!$A:$K,2,FALSE)</f>
        <v>raitchu7@gmail.com</v>
      </c>
      <c r="AE77" s="35" t="b">
        <f t="shared" si="58"/>
        <v>1</v>
      </c>
      <c r="AF77" s="35" t="str">
        <f>VLOOKUP($Z77,'230420データ'!$A:$K,3,FALSE)</f>
        <v>幼 ゆり</v>
      </c>
      <c r="AG77" s="35" t="str">
        <f>VLOOKUP($Z77,'230420データ'!$A:$K,4,FALSE)</f>
        <v>谷口　　 彰吾　　</v>
      </c>
      <c r="AH77" s="35" t="str">
        <f>VLOOKUP($Z77,'230420データ'!$A:$K,5,FALSE)</f>
        <v>清久</v>
      </c>
      <c r="AI77" s="35" t="str">
        <f>VLOOKUP($Z77,'230420データ'!$A:$K,6,FALSE)</f>
        <v>小2－1</v>
      </c>
      <c r="AJ77" s="35" t="str">
        <f>VLOOKUP($Z77,'230420データ'!$A:$K,7,FALSE)</f>
        <v>谷口　　 詩織</v>
      </c>
      <c r="AK77" s="35" t="str">
        <f>VLOOKUP($Z77,'230420データ'!$A:$K,8,FALSE)</f>
        <v/>
      </c>
      <c r="AL77" s="35" t="str">
        <f>VLOOKUP($Z77,'230420データ'!$A:$K,9,FALSE)</f>
        <v/>
      </c>
      <c r="AM77" s="43" t="str">
        <f>VLOOKUP($Z77,'230420データ'!$A:$K,10,FALSE)</f>
        <v/>
      </c>
      <c r="AN77" s="43" t="str">
        <f>VLOOKUP($Z77,'230420データ'!$A:$K,11,FALSE)</f>
        <v/>
      </c>
      <c r="AO77" s="49" t="str">
        <f t="shared" si="5"/>
        <v>7706304512</v>
      </c>
      <c r="AP77" s="59" t="str">
        <f>IFERROR(VLOOKUP(AO77,'2024当番免除者リスト'!F:H,3,FALSE),"")</f>
        <v>運動会委員</v>
      </c>
      <c r="AQ77" s="60"/>
      <c r="AR77" s="204" t="s">
        <v>485</v>
      </c>
      <c r="AS77" s="60" t="str">
        <f>VLOOKUP(AO77,'全学年'!$A$3:$N$1302,9,FALSE)</f>
        <v>谷口 彰吾</v>
      </c>
      <c r="AT77" s="60" t="str">
        <f>IFERROR(VLOOKUP(AO77,'クラス名簿からの当番確認リスト'!$A$4:$O$146,15,FALSE),"")</f>
        <v>運動会委員</v>
      </c>
      <c r="AU77" s="61" t="str">
        <f>VLOOKUP(AO77,'全学年'!$A$3:$N$1301,14,FALSE)</f>
        <v>13.alive66@gmail.com</v>
      </c>
      <c r="AV77" s="60" t="str">
        <f t="shared" si="6"/>
        <v>小1－3</v>
      </c>
      <c r="AW77" s="60" t="b">
        <f t="shared" si="7"/>
        <v>1</v>
      </c>
      <c r="AX77" s="16"/>
      <c r="AY77" s="17"/>
      <c r="AZ77" s="15"/>
      <c r="BA77" s="15"/>
      <c r="BB77" s="15"/>
      <c r="BC77" s="15"/>
      <c r="BD77" s="15"/>
    </row>
    <row r="78" ht="12.75" customHeight="1">
      <c r="A78" s="226"/>
      <c r="B78" s="143">
        <f t="shared" si="8"/>
        <v>75</v>
      </c>
      <c r="C78" s="143" t="s">
        <v>87</v>
      </c>
      <c r="D78" s="143">
        <v>73.0</v>
      </c>
      <c r="E78" s="143" t="s">
        <v>488</v>
      </c>
      <c r="F78" s="143" t="s">
        <v>489</v>
      </c>
      <c r="G78" s="145" t="str">
        <f t="shared" ref="G78:H78" si="59">Z78</f>
        <v>(678)826-1948</v>
      </c>
      <c r="H78" s="145" t="str">
        <f t="shared" si="59"/>
        <v>wmiyake@cmkamerica.com</v>
      </c>
      <c r="I78" s="143"/>
      <c r="J78" s="143"/>
      <c r="K78" s="144"/>
      <c r="L78" s="144"/>
      <c r="M78" s="144"/>
      <c r="N78" s="144"/>
      <c r="O78" s="147" t="s">
        <v>490</v>
      </c>
      <c r="P78" s="148" t="s">
        <v>491</v>
      </c>
      <c r="Q78" s="54"/>
      <c r="R78" s="54"/>
      <c r="S78" s="52"/>
      <c r="T78" s="53"/>
      <c r="U78" s="257"/>
      <c r="V78" s="152"/>
      <c r="W78" s="152"/>
      <c r="X78" s="144" t="s">
        <v>136</v>
      </c>
      <c r="Y78" s="144"/>
      <c r="Z78" s="206" t="s">
        <v>492</v>
      </c>
      <c r="AA78" s="258" t="s">
        <v>493</v>
      </c>
      <c r="AB78" s="42" t="str">
        <f>VLOOKUP($Z78,'230420データ'!$A:$K,1,FALSE)</f>
        <v>(678)826-1948</v>
      </c>
      <c r="AC78" s="35" t="b">
        <f t="shared" si="57"/>
        <v>1</v>
      </c>
      <c r="AD78" s="35" t="str">
        <f>VLOOKUP($Z78,'230420データ'!$A:$K,2,FALSE)</f>
        <v>wmiyake@cmkamerica.com</v>
      </c>
      <c r="AE78" s="35" t="b">
        <f t="shared" si="58"/>
        <v>1</v>
      </c>
      <c r="AF78" s="35" t="str">
        <f>VLOOKUP($Z78,'230420データ'!$A:$K,3,FALSE)</f>
        <v>幼 ゆり</v>
      </c>
      <c r="AG78" s="35" t="str">
        <f>VLOOKUP($Z78,'230420データ'!$A:$K,4,FALSE)</f>
        <v>三宅　　 礼恩　　</v>
      </c>
      <c r="AH78" s="35" t="str">
        <f>VLOOKUP($Z78,'230420データ'!$A:$K,5,FALSE)</f>
        <v>渉</v>
      </c>
      <c r="AI78" s="35" t="str">
        <f>VLOOKUP($Z78,'230420データ'!$A:$K,6,FALSE)</f>
        <v/>
      </c>
      <c r="AJ78" s="35" t="str">
        <f>VLOOKUP($Z78,'230420データ'!$A:$K,7,FALSE)</f>
        <v/>
      </c>
      <c r="AK78" s="35" t="str">
        <f>VLOOKUP($Z78,'230420データ'!$A:$K,8,FALSE)</f>
        <v/>
      </c>
      <c r="AL78" s="35" t="str">
        <f>VLOOKUP($Z78,'230420データ'!$A:$K,9,FALSE)</f>
        <v/>
      </c>
      <c r="AM78" s="43" t="str">
        <f>VLOOKUP($Z78,'230420データ'!$A:$K,10,FALSE)</f>
        <v/>
      </c>
      <c r="AN78" s="43" t="str">
        <f>VLOOKUP($Z78,'230420データ'!$A:$K,11,FALSE)</f>
        <v/>
      </c>
      <c r="AO78" s="145" t="str">
        <f t="shared" si="5"/>
        <v>6788261948</v>
      </c>
      <c r="AP78" s="159" t="str">
        <f>IFERROR(VLOOKUP(AO78,'2024当番免除者リスト'!F:H,3,FALSE),"")</f>
        <v>図書委員</v>
      </c>
      <c r="AQ78" s="155"/>
      <c r="AR78" s="155"/>
      <c r="AS78" s="155" t="str">
        <f>VLOOKUP(AO78,'全学年'!$A$3:$N$1302,9,FALSE)</f>
        <v>三宅 礼恩</v>
      </c>
      <c r="AT78" s="155" t="str">
        <f>IFERROR(VLOOKUP(AO78,'クラス名簿からの当番確認リスト'!$A$4:$O$146,15,FALSE),"")</f>
        <v>図書委員</v>
      </c>
      <c r="AU78" s="161" t="str">
        <f>VLOOKUP(AO78,'全学年'!$A$3:$N$1301,14,FALSE)</f>
        <v>wmiyake@cmkamerica.com</v>
      </c>
      <c r="AV78" s="155" t="str">
        <f t="shared" si="6"/>
        <v>小1－3</v>
      </c>
      <c r="AW78" s="155" t="b">
        <f t="shared" si="7"/>
        <v>1</v>
      </c>
      <c r="AX78" s="16"/>
      <c r="AY78" s="17"/>
      <c r="AZ78" s="15"/>
      <c r="BA78" s="15"/>
      <c r="BB78" s="15"/>
      <c r="BC78" s="15"/>
      <c r="BD78" s="15"/>
    </row>
    <row r="79" ht="12.75" customHeight="1">
      <c r="A79" s="268"/>
      <c r="B79" s="77">
        <f t="shared" si="8"/>
        <v>76</v>
      </c>
      <c r="C79" s="77" t="s">
        <v>87</v>
      </c>
      <c r="D79" s="77">
        <v>74.0</v>
      </c>
      <c r="E79" s="85" t="s">
        <v>494</v>
      </c>
      <c r="F79" s="77" t="s">
        <v>495</v>
      </c>
      <c r="G79" s="85" t="s">
        <v>496</v>
      </c>
      <c r="H79" s="236" t="s">
        <v>497</v>
      </c>
      <c r="I79" s="77"/>
      <c r="J79" s="77"/>
      <c r="K79" s="78"/>
      <c r="L79" s="78"/>
      <c r="M79" s="78"/>
      <c r="N79" s="78"/>
      <c r="O79" s="52"/>
      <c r="P79" s="53"/>
      <c r="Q79" s="52"/>
      <c r="R79" s="53"/>
      <c r="S79" s="54"/>
      <c r="T79" s="81"/>
      <c r="U79" s="168"/>
      <c r="V79" s="82">
        <v>45157.0</v>
      </c>
      <c r="W79" s="82"/>
      <c r="X79" s="78" t="s">
        <v>76</v>
      </c>
      <c r="Y79" s="78"/>
      <c r="Z79" s="238" t="s">
        <v>496</v>
      </c>
      <c r="AA79" s="261" t="s">
        <v>497</v>
      </c>
      <c r="AB79" s="42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43"/>
      <c r="AN79" s="43"/>
      <c r="AO79" s="85" t="str">
        <f t="shared" si="5"/>
        <v>6788484747</v>
      </c>
      <c r="AP79" s="86" t="str">
        <f>IFERROR(VLOOKUP(AO79,'2024当番免除者リスト'!F:H,3,FALSE),"")</f>
        <v>学級委員</v>
      </c>
      <c r="AQ79" s="87"/>
      <c r="AR79" s="87"/>
      <c r="AS79" s="87" t="str">
        <f>VLOOKUP(AO79,'全学年'!$A$3:$N$1302,9,FALSE)</f>
        <v>出井 大智</v>
      </c>
      <c r="AT79" s="87" t="str">
        <f>IFERROR(VLOOKUP(AO79,'クラス名簿からの当番確認リスト'!$A$4:$O$146,15,FALSE),"")</f>
        <v>学級委員</v>
      </c>
      <c r="AU79" s="88" t="str">
        <f>VLOOKUP(AO79,'全学年'!$A$3:$N$1301,14,FALSE)</f>
        <v>kskseizestheday@gmail.com</v>
      </c>
      <c r="AV79" s="87" t="str">
        <f t="shared" si="6"/>
        <v>小1－3</v>
      </c>
      <c r="AW79" s="87" t="b">
        <f t="shared" si="7"/>
        <v>1</v>
      </c>
      <c r="AX79" s="16"/>
      <c r="AY79" s="17"/>
      <c r="AZ79" s="15"/>
      <c r="BA79" s="15"/>
      <c r="BB79" s="15"/>
      <c r="BC79" s="15"/>
      <c r="BD79" s="15"/>
    </row>
    <row r="80" ht="12.75" customHeight="1">
      <c r="A80" s="65"/>
      <c r="B80" s="66">
        <f t="shared" si="8"/>
        <v>77</v>
      </c>
      <c r="C80" s="66" t="s">
        <v>87</v>
      </c>
      <c r="D80" s="66">
        <v>75.0</v>
      </c>
      <c r="E80" s="66" t="s">
        <v>498</v>
      </c>
      <c r="F80" s="66" t="s">
        <v>499</v>
      </c>
      <c r="G80" s="67" t="s">
        <v>500</v>
      </c>
      <c r="H80" s="68" t="s">
        <v>501</v>
      </c>
      <c r="I80" s="66" t="s">
        <v>40</v>
      </c>
      <c r="J80" s="89" t="s">
        <v>502</v>
      </c>
      <c r="K80" s="89"/>
      <c r="L80" s="89"/>
      <c r="M80" s="89"/>
      <c r="N80" s="89"/>
      <c r="O80" s="54"/>
      <c r="P80" s="81"/>
      <c r="Q80" s="54"/>
      <c r="R80" s="54"/>
      <c r="S80" s="54"/>
      <c r="T80" s="81"/>
      <c r="U80" s="70"/>
      <c r="V80" s="92"/>
      <c r="W80" s="92"/>
      <c r="X80" s="89" t="s">
        <v>68</v>
      </c>
      <c r="Y80" s="89"/>
      <c r="Z80" s="72" t="s">
        <v>500</v>
      </c>
      <c r="AA80" s="73" t="s">
        <v>501</v>
      </c>
      <c r="AB80" s="42" t="str">
        <f>VLOOKUP($Z80,'230420データ'!$A:$K,1,FALSE)</f>
        <v>(678)677-1769</v>
      </c>
      <c r="AC80" s="35" t="b">
        <f t="shared" ref="AC80:AC88" si="60">EXACT(G80,Z80)</f>
        <v>1</v>
      </c>
      <c r="AD80" s="35" t="str">
        <f>VLOOKUP($Z80,'230420データ'!$A:$K,2,FALSE)</f>
        <v>lumisa22@gmail.com</v>
      </c>
      <c r="AE80" s="35" t="b">
        <f t="shared" ref="AE80:AE88" si="61">EXACT(H80,AD80)</f>
        <v>1</v>
      </c>
      <c r="AF80" s="35" t="str">
        <f>VLOOKUP($Z80,'230420データ'!$A:$K,3,FALSE)</f>
        <v>幼 もも</v>
      </c>
      <c r="AG80" s="35" t="str">
        <f>VLOOKUP($Z80,'230420データ'!$A:$K,4,FALSE)</f>
        <v>ホーイ　 天美彩　</v>
      </c>
      <c r="AH80" s="35" t="str">
        <f>VLOOKUP($Z80,'230420データ'!$A:$K,5,FALSE)</f>
        <v>テリー</v>
      </c>
      <c r="AI80" s="35" t="str">
        <f>VLOOKUP($Z80,'230420データ'!$A:$K,6,FALSE)</f>
        <v>小1－3</v>
      </c>
      <c r="AJ80" s="35" t="str">
        <f>VLOOKUP($Z80,'230420データ'!$A:$K,7,FALSE)</f>
        <v>ホーイ　 碧蘭</v>
      </c>
      <c r="AK80" s="35" t="str">
        <f>VLOOKUP($Z80,'230420データ'!$A:$K,8,FALSE)</f>
        <v/>
      </c>
      <c r="AL80" s="35" t="str">
        <f>VLOOKUP($Z80,'230420データ'!$A:$K,9,FALSE)</f>
        <v/>
      </c>
      <c r="AM80" s="43" t="str">
        <f>VLOOKUP($Z80,'230420データ'!$A:$K,10,FALSE)</f>
        <v/>
      </c>
      <c r="AN80" s="43" t="str">
        <f>VLOOKUP($Z80,'230420データ'!$A:$K,11,FALSE)</f>
        <v/>
      </c>
      <c r="AO80" s="67" t="str">
        <f t="shared" si="5"/>
        <v>6786771769</v>
      </c>
      <c r="AP80" s="94" t="str">
        <f>IFERROR(VLOOKUP(AO80,'2024当番免除者リスト'!F:H,3,FALSE),"")</f>
        <v>運営関係者</v>
      </c>
      <c r="AQ80" s="74"/>
      <c r="AR80" s="74"/>
      <c r="AS80" s="74" t="str">
        <f>VLOOKUP(AO80,'全学年'!$A$3:$N$1302,9,FALSE)</f>
        <v>ホーイ天美彩</v>
      </c>
      <c r="AT80" s="74" t="str">
        <f>IFERROR(VLOOKUP(AO80,'クラス名簿からの当番確認リスト'!$A$4:$O$146,15,FALSE),"")</f>
        <v>５０周年行事委員</v>
      </c>
      <c r="AU80" s="75" t="str">
        <f>VLOOKUP(AO80,'全学年'!$A$3:$N$1301,14,FALSE)</f>
        <v>lumisa22@gmail.com</v>
      </c>
      <c r="AV80" s="74" t="str">
        <f t="shared" si="6"/>
        <v>小1－3</v>
      </c>
      <c r="AW80" s="74" t="b">
        <f t="shared" si="7"/>
        <v>1</v>
      </c>
      <c r="AX80" s="16"/>
      <c r="AY80" s="17"/>
      <c r="AZ80" s="15"/>
      <c r="BA80" s="15"/>
      <c r="BB80" s="15"/>
      <c r="BC80" s="15"/>
      <c r="BD80" s="15"/>
    </row>
    <row r="81" ht="12.75" customHeight="1">
      <c r="A81" s="65"/>
      <c r="B81" s="66">
        <f t="shared" si="8"/>
        <v>78</v>
      </c>
      <c r="C81" s="66" t="s">
        <v>87</v>
      </c>
      <c r="D81" s="66">
        <v>76.0</v>
      </c>
      <c r="E81" s="66" t="s">
        <v>503</v>
      </c>
      <c r="F81" s="66" t="s">
        <v>504</v>
      </c>
      <c r="G81" s="67" t="s">
        <v>505</v>
      </c>
      <c r="H81" s="68" t="s">
        <v>506</v>
      </c>
      <c r="I81" s="66" t="s">
        <v>123</v>
      </c>
      <c r="J81" s="66" t="s">
        <v>507</v>
      </c>
      <c r="K81" s="66" t="s">
        <v>151</v>
      </c>
      <c r="L81" s="66" t="s">
        <v>508</v>
      </c>
      <c r="M81" s="66"/>
      <c r="N81" s="66"/>
      <c r="O81" s="54"/>
      <c r="P81" s="54"/>
      <c r="Q81" s="54"/>
      <c r="R81" s="54"/>
      <c r="S81" s="54"/>
      <c r="T81" s="54"/>
      <c r="U81" s="70"/>
      <c r="V81" s="71"/>
      <c r="W81" s="71"/>
      <c r="X81" s="66" t="s">
        <v>68</v>
      </c>
      <c r="Y81" s="66"/>
      <c r="Z81" s="72" t="s">
        <v>505</v>
      </c>
      <c r="AA81" s="73" t="s">
        <v>506</v>
      </c>
      <c r="AB81" s="42" t="str">
        <f>VLOOKUP($Z81,'230420データ'!$A:$K,1,FALSE)</f>
        <v>(734)233-8911</v>
      </c>
      <c r="AC81" s="35" t="b">
        <f t="shared" si="60"/>
        <v>1</v>
      </c>
      <c r="AD81" s="35" t="str">
        <f>VLOOKUP($Z81,'230420データ'!$A:$K,2,FALSE)</f>
        <v>hirokororin65@gmail.com</v>
      </c>
      <c r="AE81" s="35" t="b">
        <f t="shared" si="61"/>
        <v>1</v>
      </c>
      <c r="AF81" s="35" t="str">
        <f>VLOOKUP($Z81,'230420データ'!$A:$K,3,FALSE)</f>
        <v>幼 もも</v>
      </c>
      <c r="AG81" s="35" t="str">
        <f>VLOOKUP($Z81,'230420データ'!$A:$K,4,FALSE)</f>
        <v>髙木　　 海集　　</v>
      </c>
      <c r="AH81" s="35" t="str">
        <f>VLOOKUP($Z81,'230420データ'!$A:$K,5,FALSE)</f>
        <v>慶一郎</v>
      </c>
      <c r="AI81" s="35" t="str">
        <f>VLOOKUP($Z81,'230420データ'!$A:$K,6,FALSE)</f>
        <v>小3－1</v>
      </c>
      <c r="AJ81" s="35" t="str">
        <f>VLOOKUP($Z81,'230420データ'!$A:$K,7,FALSE)</f>
        <v>髙木　　 武蔵</v>
      </c>
      <c r="AK81" s="35" t="str">
        <f>VLOOKUP($Z81,'230420データ'!$A:$K,8,FALSE)</f>
        <v>小5－2</v>
      </c>
      <c r="AL81" s="35" t="str">
        <f>VLOOKUP($Z81,'230420データ'!$A:$K,9,FALSE)</f>
        <v>髙木　　 凌磨</v>
      </c>
      <c r="AM81" s="43" t="str">
        <f>VLOOKUP($Z81,'230420データ'!$A:$K,10,FALSE)</f>
        <v/>
      </c>
      <c r="AN81" s="43" t="str">
        <f>VLOOKUP($Z81,'230420データ'!$A:$K,11,FALSE)</f>
        <v/>
      </c>
      <c r="AO81" s="67" t="str">
        <f t="shared" si="5"/>
        <v>7342338911</v>
      </c>
      <c r="AP81" s="94" t="str">
        <f>IFERROR(VLOOKUP(AO81,'2024当番免除者リスト'!F:H,3,FALSE),"")</f>
        <v>運営関係者</v>
      </c>
      <c r="AQ81" s="74"/>
      <c r="AR81" s="74"/>
      <c r="AS81" s="74" t="str">
        <f>VLOOKUP(AO81,'全学年'!$A$3:$N$1302,9,FALSE)</f>
        <v>髙木　海集</v>
      </c>
      <c r="AT81" s="74" t="str">
        <f>IFERROR(VLOOKUP(AO81,'クラス名簿からの当番確認リスト'!$A$4:$O$146,15,FALSE),"")</f>
        <v>５０周年行事委員</v>
      </c>
      <c r="AU81" s="75" t="str">
        <f>VLOOKUP(AO81,'全学年'!$A$3:$N$1301,14,FALSE)</f>
        <v>hirokororin65@gmail.com</v>
      </c>
      <c r="AV81" s="74" t="str">
        <f t="shared" si="6"/>
        <v>小1－3</v>
      </c>
      <c r="AW81" s="74" t="b">
        <f t="shared" si="7"/>
        <v>1</v>
      </c>
      <c r="AX81" s="16"/>
      <c r="AY81" s="17"/>
      <c r="AZ81" s="15"/>
      <c r="BA81" s="15"/>
      <c r="BB81" s="15"/>
      <c r="BC81" s="15"/>
      <c r="BD81" s="15"/>
    </row>
    <row r="82" ht="12.75" customHeight="1">
      <c r="A82" s="254"/>
      <c r="B82" s="47">
        <f t="shared" si="8"/>
        <v>79</v>
      </c>
      <c r="C82" s="47" t="s">
        <v>87</v>
      </c>
      <c r="D82" s="47">
        <v>77.0</v>
      </c>
      <c r="E82" s="47" t="s">
        <v>509</v>
      </c>
      <c r="F82" s="47" t="s">
        <v>510</v>
      </c>
      <c r="G82" s="49" t="s">
        <v>511</v>
      </c>
      <c r="H82" s="50" t="s">
        <v>512</v>
      </c>
      <c r="I82" s="47" t="s">
        <v>118</v>
      </c>
      <c r="J82" s="51" t="s">
        <v>513</v>
      </c>
      <c r="K82" s="51"/>
      <c r="L82" s="51"/>
      <c r="M82" s="51"/>
      <c r="N82" s="51"/>
      <c r="O82" s="52"/>
      <c r="P82" s="52"/>
      <c r="Q82" s="52"/>
      <c r="R82" s="52"/>
      <c r="S82" s="54"/>
      <c r="T82" s="81"/>
      <c r="U82" s="55"/>
      <c r="V82" s="56"/>
      <c r="W82" s="56"/>
      <c r="X82" s="51" t="s">
        <v>52</v>
      </c>
      <c r="Y82" s="51"/>
      <c r="Z82" s="57" t="s">
        <v>511</v>
      </c>
      <c r="AA82" s="204" t="s">
        <v>514</v>
      </c>
      <c r="AB82" s="42" t="str">
        <f>VLOOKUP($Z82,'230420データ'!$A:$K,1,FALSE)</f>
        <v>(478)538-8206</v>
      </c>
      <c r="AC82" s="35" t="b">
        <f t="shared" si="60"/>
        <v>1</v>
      </c>
      <c r="AD82" s="35" t="str">
        <f>VLOOKUP($Z82,'230420データ'!$A:$K,2,FALSE)</f>
        <v>salon_aurora@icloud.com</v>
      </c>
      <c r="AE82" s="35" t="b">
        <f t="shared" si="61"/>
        <v>1</v>
      </c>
      <c r="AF82" s="35" t="str">
        <f>VLOOKUP($Z82,'230420データ'!$A:$K,3,FALSE)</f>
        <v>幼 もも</v>
      </c>
      <c r="AG82" s="35" t="str">
        <f>VLOOKUP($Z82,'230420データ'!$A:$K,4,FALSE)</f>
        <v>中井　　 博都　　</v>
      </c>
      <c r="AH82" s="35" t="str">
        <f>VLOOKUP($Z82,'230420データ'!$A:$K,5,FALSE)</f>
        <v>孝</v>
      </c>
      <c r="AI82" s="35" t="str">
        <f>VLOOKUP($Z82,'230420データ'!$A:$K,6,FALSE)</f>
        <v>小3－3</v>
      </c>
      <c r="AJ82" s="35" t="str">
        <f>VLOOKUP($Z82,'230420データ'!$A:$K,7,FALSE)</f>
        <v>中井　　 美晴</v>
      </c>
      <c r="AK82" s="35" t="str">
        <f>VLOOKUP($Z82,'230420データ'!$A:$K,8,FALSE)</f>
        <v/>
      </c>
      <c r="AL82" s="35" t="str">
        <f>VLOOKUP($Z82,'230420データ'!$A:$K,9,FALSE)</f>
        <v/>
      </c>
      <c r="AM82" s="43" t="str">
        <f>VLOOKUP($Z82,'230420データ'!$A:$K,10,FALSE)</f>
        <v/>
      </c>
      <c r="AN82" s="43" t="str">
        <f>VLOOKUP($Z82,'230420データ'!$A:$K,11,FALSE)</f>
        <v/>
      </c>
      <c r="AO82" s="49" t="str">
        <f t="shared" si="5"/>
        <v>4785388206</v>
      </c>
      <c r="AP82" s="59" t="str">
        <f>IFERROR(VLOOKUP(AO82,'2024当番免除者リスト'!F:H,3,FALSE),"")</f>
        <v>運動会委員</v>
      </c>
      <c r="AQ82" s="60"/>
      <c r="AR82" s="204" t="s">
        <v>512</v>
      </c>
      <c r="AS82" s="60" t="str">
        <f>VLOOKUP(AO82,'全学年'!$A$3:$N$1302,9,FALSE)</f>
        <v>中井 博都</v>
      </c>
      <c r="AT82" s="60" t="str">
        <f>IFERROR(VLOOKUP(AO82,'クラス名簿からの当番確認リスト'!$A$4:$O$146,15,FALSE),"")</f>
        <v>運動会委員</v>
      </c>
      <c r="AU82" s="61" t="str">
        <f>VLOOKUP(AO82,'全学年'!$A$3:$N$1301,14,FALSE)</f>
        <v>lovely.hinny@gmail.com</v>
      </c>
      <c r="AV82" s="60" t="str">
        <f t="shared" si="6"/>
        <v>小1－3</v>
      </c>
      <c r="AW82" s="60" t="b">
        <f t="shared" si="7"/>
        <v>1</v>
      </c>
      <c r="AX82" s="16"/>
      <c r="AY82" s="17"/>
      <c r="AZ82" s="15"/>
      <c r="BA82" s="15"/>
      <c r="BB82" s="15"/>
      <c r="BC82" s="15"/>
      <c r="BD82" s="15"/>
    </row>
    <row r="83" ht="12.75" customHeight="1">
      <c r="A83" s="175"/>
      <c r="B83" s="176">
        <f t="shared" si="8"/>
        <v>80</v>
      </c>
      <c r="C83" s="176" t="s">
        <v>87</v>
      </c>
      <c r="D83" s="176">
        <v>78.0</v>
      </c>
      <c r="E83" s="176" t="s">
        <v>515</v>
      </c>
      <c r="F83" s="176" t="s">
        <v>516</v>
      </c>
      <c r="G83" s="177" t="str">
        <f t="shared" ref="G83:H83" si="62">Z83</f>
        <v>(470)399-2304</v>
      </c>
      <c r="H83" s="177" t="str">
        <f t="shared" si="62"/>
        <v>ichi840603@gmail.com</v>
      </c>
      <c r="I83" s="176" t="s">
        <v>118</v>
      </c>
      <c r="J83" s="178" t="s">
        <v>517</v>
      </c>
      <c r="K83" s="178"/>
      <c r="L83" s="178"/>
      <c r="M83" s="178"/>
      <c r="N83" s="178"/>
      <c r="O83" s="54"/>
      <c r="P83" s="81"/>
      <c r="Q83" s="54"/>
      <c r="R83" s="54"/>
      <c r="S83" s="269" t="s">
        <v>518</v>
      </c>
      <c r="T83" s="148" t="s">
        <v>176</v>
      </c>
      <c r="U83" s="181"/>
      <c r="V83" s="182"/>
      <c r="W83" s="182"/>
      <c r="X83" s="178" t="s">
        <v>177</v>
      </c>
      <c r="Y83" s="178"/>
      <c r="Z83" s="240" t="s">
        <v>519</v>
      </c>
      <c r="AA83" s="270" t="s">
        <v>520</v>
      </c>
      <c r="AB83" s="42" t="str">
        <f>VLOOKUP($Z83,'230420データ'!$A:$K,1,FALSE)</f>
        <v>(470)399-2304</v>
      </c>
      <c r="AC83" s="35" t="b">
        <f t="shared" si="60"/>
        <v>1</v>
      </c>
      <c r="AD83" s="35" t="str">
        <f>VLOOKUP($Z83,'230420データ'!$A:$K,2,FALSE)</f>
        <v>ichi840603@gmail.com</v>
      </c>
      <c r="AE83" s="35" t="b">
        <f t="shared" si="61"/>
        <v>1</v>
      </c>
      <c r="AF83" s="35" t="str">
        <f>VLOOKUP($Z83,'230420データ'!$A:$K,3,FALSE)</f>
        <v>幼 もも</v>
      </c>
      <c r="AG83" s="35" t="str">
        <f>VLOOKUP($Z83,'230420データ'!$A:$K,4,FALSE)</f>
        <v>市橋　　 麻依　　</v>
      </c>
      <c r="AH83" s="35" t="str">
        <f>VLOOKUP($Z83,'230420データ'!$A:$K,5,FALSE)</f>
        <v>尚</v>
      </c>
      <c r="AI83" s="35" t="str">
        <f>VLOOKUP($Z83,'230420データ'!$A:$K,6,FALSE)</f>
        <v>小3－1</v>
      </c>
      <c r="AJ83" s="35" t="str">
        <f>VLOOKUP($Z83,'230420データ'!$A:$K,7,FALSE)</f>
        <v>市橋　　 優治</v>
      </c>
      <c r="AK83" s="35" t="str">
        <f>VLOOKUP($Z83,'230420データ'!$A:$K,8,FALSE)</f>
        <v/>
      </c>
      <c r="AL83" s="35" t="str">
        <f>VLOOKUP($Z83,'230420データ'!$A:$K,9,FALSE)</f>
        <v/>
      </c>
      <c r="AM83" s="43" t="str">
        <f>VLOOKUP($Z83,'230420データ'!$A:$K,10,FALSE)</f>
        <v/>
      </c>
      <c r="AN83" s="43" t="str">
        <f>VLOOKUP($Z83,'230420データ'!$A:$K,11,FALSE)</f>
        <v/>
      </c>
      <c r="AO83" s="177" t="str">
        <f t="shared" si="5"/>
        <v>4703992304</v>
      </c>
      <c r="AP83" s="241" t="str">
        <f>IFERROR(VLOOKUP(AO83,'2024当番免除者リスト'!F:H,3,FALSE),"")</f>
        <v>安全対策委員</v>
      </c>
      <c r="AQ83" s="185"/>
      <c r="AR83" s="185"/>
      <c r="AS83" s="185" t="str">
        <f>VLOOKUP(AO83,'全学年'!$A$3:$N$1302,9,FALSE)</f>
        <v>市橋 麻依</v>
      </c>
      <c r="AT83" s="185" t="str">
        <f>IFERROR(VLOOKUP(AO83,'クラス名簿からの当番確認リスト'!$A$4:$O$146,15,FALSE),"")</f>
        <v>安全対策委員</v>
      </c>
      <c r="AU83" s="186" t="str">
        <f>VLOOKUP(AO83,'全学年'!$A$3:$N$1301,14,FALSE)</f>
        <v>ichi840603@gmail.com</v>
      </c>
      <c r="AV83" s="185" t="str">
        <f t="shared" si="6"/>
        <v>小1－3</v>
      </c>
      <c r="AW83" s="185" t="b">
        <f t="shared" si="7"/>
        <v>1</v>
      </c>
      <c r="AX83" s="16"/>
      <c r="AY83" s="17"/>
      <c r="AZ83" s="15"/>
      <c r="BA83" s="15"/>
      <c r="BB83" s="15"/>
      <c r="BC83" s="15"/>
      <c r="BD83" s="15"/>
    </row>
    <row r="84" ht="12.75" customHeight="1">
      <c r="A84" s="62"/>
      <c r="B84" s="34">
        <f t="shared" si="8"/>
        <v>81</v>
      </c>
      <c r="C84" s="34" t="s">
        <v>87</v>
      </c>
      <c r="D84" s="34">
        <v>79.0</v>
      </c>
      <c r="E84" s="34" t="s">
        <v>521</v>
      </c>
      <c r="F84" s="34" t="s">
        <v>522</v>
      </c>
      <c r="G84" s="35" t="str">
        <f t="shared" ref="G84:H84" si="63">Z84</f>
        <v>(470)961-3176</v>
      </c>
      <c r="H84" s="35" t="str">
        <f t="shared" si="63"/>
        <v>Kohey_Terada@yamaha-motor.com</v>
      </c>
      <c r="I84" s="34" t="s">
        <v>118</v>
      </c>
      <c r="J84" s="36" t="s">
        <v>523</v>
      </c>
      <c r="K84" s="36"/>
      <c r="L84" s="36"/>
      <c r="M84" s="36"/>
      <c r="N84" s="36"/>
      <c r="O84" s="37"/>
      <c r="P84" s="34"/>
      <c r="Q84" s="37"/>
      <c r="R84" s="34"/>
      <c r="S84" s="37">
        <v>45437.0</v>
      </c>
      <c r="T84" s="34" t="s">
        <v>42</v>
      </c>
      <c r="U84" s="38"/>
      <c r="V84" s="39"/>
      <c r="W84" s="39"/>
      <c r="X84" s="36"/>
      <c r="Y84" s="36"/>
      <c r="Z84" s="171" t="s">
        <v>524</v>
      </c>
      <c r="AA84" s="41" t="s">
        <v>525</v>
      </c>
      <c r="AB84" s="42" t="str">
        <f>VLOOKUP($Z84,'230420データ'!$A:$K,1,FALSE)</f>
        <v>(470)961-3176</v>
      </c>
      <c r="AC84" s="35" t="b">
        <f t="shared" si="60"/>
        <v>1</v>
      </c>
      <c r="AD84" s="35" t="str">
        <f>VLOOKUP($Z84,'230420データ'!$A:$K,2,FALSE)</f>
        <v>mmommoka28@gmail.com</v>
      </c>
      <c r="AE84" s="35" t="b">
        <f t="shared" si="61"/>
        <v>0</v>
      </c>
      <c r="AF84" s="35" t="str">
        <f>VLOOKUP($Z84,'230420データ'!$A:$K,3,FALSE)</f>
        <v>幼 もも</v>
      </c>
      <c r="AG84" s="35" t="str">
        <f>VLOOKUP($Z84,'230420データ'!$A:$K,4,FALSE)</f>
        <v>寺田　　汐里奈</v>
      </c>
      <c r="AH84" s="35" t="str">
        <f>VLOOKUP($Z84,'230420データ'!$A:$K,5,FALSE)</f>
        <v>宏平</v>
      </c>
      <c r="AI84" s="35" t="str">
        <f>VLOOKUP($Z84,'230420データ'!$A:$K,6,FALSE)</f>
        <v>小３-１</v>
      </c>
      <c r="AJ84" s="35" t="str">
        <f>VLOOKUP($Z84,'230420データ'!$A:$K,7,FALSE)</f>
        <v>寺田　　ゆずな</v>
      </c>
      <c r="AK84" s="35" t="str">
        <f>VLOOKUP($Z84,'230420データ'!$A:$K,8,FALSE)</f>
        <v/>
      </c>
      <c r="AL84" s="35" t="str">
        <f>VLOOKUP($Z84,'230420データ'!$A:$K,9,FALSE)</f>
        <v/>
      </c>
      <c r="AM84" s="43" t="str">
        <f>VLOOKUP($Z84,'230420データ'!$A:$K,10,FALSE)</f>
        <v/>
      </c>
      <c r="AN84" s="43" t="str">
        <f>VLOOKUP($Z84,'230420データ'!$A:$K,11,FALSE)</f>
        <v/>
      </c>
      <c r="AO84" s="35" t="str">
        <f t="shared" si="5"/>
        <v>4709613176</v>
      </c>
      <c r="AP84" s="43" t="str">
        <f>IFERROR(VLOOKUP(AO84,'2024当番免除者リスト'!F:H,3,FALSE),"")</f>
        <v/>
      </c>
      <c r="AQ84" s="44"/>
      <c r="AR84" s="41" t="s">
        <v>526</v>
      </c>
      <c r="AS84" s="44" t="str">
        <f>VLOOKUP(AO84,'全学年'!$A$3:$N$1302,9,FALSE)</f>
        <v>寺田 汐里奈</v>
      </c>
      <c r="AT84" s="44" t="str">
        <f>IFERROR(VLOOKUP(AO84,'クラス名簿からの当番確認リスト'!$A$4:$O$146,15,FALSE),"")</f>
        <v/>
      </c>
      <c r="AU84" s="45" t="str">
        <f>VLOOKUP(AO84,'全学年'!$A$3:$N$1301,14,FALSE)</f>
        <v>Kohey_Terada@yamaha-motor.com</v>
      </c>
      <c r="AV84" s="44" t="str">
        <f t="shared" si="6"/>
        <v>小1－3</v>
      </c>
      <c r="AW84" s="44" t="b">
        <f t="shared" si="7"/>
        <v>1</v>
      </c>
      <c r="AX84" s="16"/>
      <c r="AY84" s="17"/>
      <c r="AZ84" s="15"/>
      <c r="BA84" s="15"/>
      <c r="BB84" s="15"/>
      <c r="BC84" s="15"/>
      <c r="BD84" s="15"/>
    </row>
    <row r="85" ht="12.75" customHeight="1">
      <c r="A85" s="175"/>
      <c r="B85" s="176">
        <f t="shared" si="8"/>
        <v>82</v>
      </c>
      <c r="C85" s="176" t="s">
        <v>56</v>
      </c>
      <c r="D85" s="176">
        <v>80.0</v>
      </c>
      <c r="E85" s="176" t="s">
        <v>527</v>
      </c>
      <c r="F85" s="176" t="s">
        <v>528</v>
      </c>
      <c r="G85" s="177" t="str">
        <f t="shared" ref="G85:H85" si="64">Z85</f>
        <v>(770)580-9260</v>
      </c>
      <c r="H85" s="177" t="str">
        <f t="shared" si="64"/>
        <v>spring.mh@hotmail.com</v>
      </c>
      <c r="I85" s="176" t="s">
        <v>139</v>
      </c>
      <c r="J85" s="176" t="s">
        <v>529</v>
      </c>
      <c r="K85" s="176"/>
      <c r="L85" s="176"/>
      <c r="M85" s="176"/>
      <c r="N85" s="176"/>
      <c r="O85" s="54"/>
      <c r="P85" s="54"/>
      <c r="Q85" s="54"/>
      <c r="R85" s="54"/>
      <c r="S85" s="269" t="s">
        <v>530</v>
      </c>
      <c r="T85" s="148" t="s">
        <v>176</v>
      </c>
      <c r="U85" s="181"/>
      <c r="V85" s="271"/>
      <c r="W85" s="271"/>
      <c r="X85" s="178" t="s">
        <v>177</v>
      </c>
      <c r="Y85" s="176"/>
      <c r="Z85" s="240" t="s">
        <v>531</v>
      </c>
      <c r="AA85" s="270" t="s">
        <v>532</v>
      </c>
      <c r="AB85" s="42" t="str">
        <f>VLOOKUP($Z85,'230420データ'!$A:$K,1,FALSE)</f>
        <v>(770)580-9260</v>
      </c>
      <c r="AC85" s="35" t="b">
        <f t="shared" si="60"/>
        <v>1</v>
      </c>
      <c r="AD85" s="35" t="str">
        <f>VLOOKUP($Z85,'230420データ'!$A:$K,2,FALSE)</f>
        <v>spring_mh@hotmail.com</v>
      </c>
      <c r="AE85" s="35" t="b">
        <f t="shared" si="61"/>
        <v>0</v>
      </c>
      <c r="AF85" s="35" t="str">
        <f>VLOOKUP($Z85,'230420データ'!$A:$K,3,FALSE)</f>
        <v>小1－3</v>
      </c>
      <c r="AG85" s="35" t="str">
        <f>VLOOKUP($Z85,'230420データ'!$A:$K,4,FALSE)</f>
        <v>宮嶋　　 悠一郎　</v>
      </c>
      <c r="AH85" s="35" t="str">
        <f>VLOOKUP($Z85,'230420データ'!$A:$K,5,FALSE)</f>
        <v>望</v>
      </c>
      <c r="AI85" s="35" t="str">
        <f>VLOOKUP($Z85,'230420データ'!$A:$K,6,FALSE)</f>
        <v>小4－2</v>
      </c>
      <c r="AJ85" s="35" t="str">
        <f>VLOOKUP($Z85,'230420データ'!$A:$K,7,FALSE)</f>
        <v>宮嶋　　 希子</v>
      </c>
      <c r="AK85" s="35" t="str">
        <f>VLOOKUP($Z85,'230420データ'!$A:$K,8,FALSE)</f>
        <v/>
      </c>
      <c r="AL85" s="35" t="str">
        <f>VLOOKUP($Z85,'230420データ'!$A:$K,9,FALSE)</f>
        <v/>
      </c>
      <c r="AM85" s="43" t="str">
        <f>VLOOKUP($Z85,'230420データ'!$A:$K,10,FALSE)</f>
        <v/>
      </c>
      <c r="AN85" s="43" t="str">
        <f>VLOOKUP($Z85,'230420データ'!$A:$K,11,FALSE)</f>
        <v/>
      </c>
      <c r="AO85" s="177" t="str">
        <f t="shared" si="5"/>
        <v>7705809260</v>
      </c>
      <c r="AP85" s="241" t="str">
        <f>IFERROR(VLOOKUP(AO85,'2024当番免除者リスト'!F:H,3,FALSE),"")</f>
        <v>安全対策委員</v>
      </c>
      <c r="AQ85" s="185"/>
      <c r="AR85" s="270" t="s">
        <v>533</v>
      </c>
      <c r="AS85" s="185" t="str">
        <f>VLOOKUP(AO85,'全学年'!$A$3:$N$1302,9,FALSE)</f>
        <v>宮嶋 悠一郎</v>
      </c>
      <c r="AT85" s="185" t="str">
        <f>IFERROR(VLOOKUP(AO85,'クラス名簿からの当番確認リスト'!$A$4:$O$146,15,FALSE),"")</f>
        <v>安全対策委員</v>
      </c>
      <c r="AU85" s="186" t="str">
        <f>VLOOKUP(AO85,'全学年'!$A$3:$N$1301,14,FALSE)</f>
        <v>spring.mh@hotmail.com</v>
      </c>
      <c r="AV85" s="185" t="str">
        <f t="shared" si="6"/>
        <v>小2－1</v>
      </c>
      <c r="AW85" s="185" t="b">
        <f t="shared" si="7"/>
        <v>1</v>
      </c>
      <c r="AX85" s="16"/>
      <c r="AY85" s="17"/>
      <c r="AZ85" s="15"/>
      <c r="BA85" s="15"/>
      <c r="BB85" s="15"/>
      <c r="BC85" s="15"/>
      <c r="BD85" s="15"/>
    </row>
    <row r="86" ht="12.75" customHeight="1">
      <c r="A86" s="235"/>
      <c r="B86" s="77">
        <f t="shared" si="8"/>
        <v>83</v>
      </c>
      <c r="C86" s="77" t="s">
        <v>87</v>
      </c>
      <c r="D86" s="77">
        <v>81.0</v>
      </c>
      <c r="E86" s="77" t="s">
        <v>534</v>
      </c>
      <c r="F86" s="77" t="s">
        <v>535</v>
      </c>
      <c r="G86" s="85" t="s">
        <v>536</v>
      </c>
      <c r="H86" s="272" t="s">
        <v>537</v>
      </c>
      <c r="I86" s="77" t="s">
        <v>109</v>
      </c>
      <c r="J86" s="77" t="s">
        <v>538</v>
      </c>
      <c r="K86" s="78" t="s">
        <v>50</v>
      </c>
      <c r="L86" s="78" t="s">
        <v>539</v>
      </c>
      <c r="M86" s="78"/>
      <c r="N86" s="78"/>
      <c r="O86" s="52"/>
      <c r="P86" s="53"/>
      <c r="Q86" s="52"/>
      <c r="R86" s="52"/>
      <c r="S86" s="54"/>
      <c r="T86" s="81"/>
      <c r="U86" s="168"/>
      <c r="V86" s="82"/>
      <c r="W86" s="82"/>
      <c r="X86" s="78" t="s">
        <v>76</v>
      </c>
      <c r="Y86" s="78"/>
      <c r="Z86" s="238" t="s">
        <v>536</v>
      </c>
      <c r="AA86" s="170" t="s">
        <v>540</v>
      </c>
      <c r="AB86" s="42" t="str">
        <f>VLOOKUP($Z86,'230420データ'!$A:$K,1,FALSE)</f>
        <v>(678)622-9764</v>
      </c>
      <c r="AC86" s="35" t="b">
        <f t="shared" si="60"/>
        <v>1</v>
      </c>
      <c r="AD86" s="35" t="str">
        <f>VLOOKUP($Z86,'230420データ'!$A:$K,2,FALSE)</f>
        <v>kao.1221.non@gmail.com</v>
      </c>
      <c r="AE86" s="35" t="b">
        <f t="shared" si="61"/>
        <v>0</v>
      </c>
      <c r="AF86" s="35" t="str">
        <f>VLOOKUP($Z86,'230420データ'!$A:$K,3,FALSE)</f>
        <v>小2－1</v>
      </c>
      <c r="AG86" s="35" t="str">
        <f>VLOOKUP($Z86,'230420データ'!$A:$K,4,FALSE)</f>
        <v>松野　　 海咲　　</v>
      </c>
      <c r="AH86" s="35" t="str">
        <f>VLOOKUP($Z86,'230420データ'!$A:$K,5,FALSE)</f>
        <v>雅信</v>
      </c>
      <c r="AI86" s="35" t="str">
        <f>VLOOKUP($Z86,'230420データ'!$A:$K,6,FALSE)</f>
        <v>小4－1</v>
      </c>
      <c r="AJ86" s="35" t="str">
        <f>VLOOKUP($Z86,'230420データ'!$A:$K,7,FALSE)</f>
        <v>松野　　 宮臥</v>
      </c>
      <c r="AK86" s="35" t="str">
        <f>VLOOKUP($Z86,'230420データ'!$A:$K,8,FALSE)</f>
        <v/>
      </c>
      <c r="AL86" s="35" t="str">
        <f>VLOOKUP($Z86,'230420データ'!$A:$K,9,FALSE)</f>
        <v/>
      </c>
      <c r="AM86" s="43" t="str">
        <f>VLOOKUP($Z86,'230420データ'!$A:$K,10,FALSE)</f>
        <v/>
      </c>
      <c r="AN86" s="43" t="str">
        <f>VLOOKUP($Z86,'230420データ'!$A:$K,11,FALSE)</f>
        <v/>
      </c>
      <c r="AO86" s="85" t="str">
        <f t="shared" si="5"/>
        <v>6786229764</v>
      </c>
      <c r="AP86" s="86" t="str">
        <f>IFERROR(VLOOKUP(AO86,'2024当番免除者リスト'!F:H,3,FALSE),"")</f>
        <v>学級委員</v>
      </c>
      <c r="AQ86" s="87"/>
      <c r="AR86" s="170" t="s">
        <v>541</v>
      </c>
      <c r="AS86" s="87" t="str">
        <f>VLOOKUP(AO86,'全学年'!$A$3:$N$1302,9,FALSE)</f>
        <v>松野 玲那</v>
      </c>
      <c r="AT86" s="87" t="str">
        <f>IFERROR(VLOOKUP(AO86,'クラス名簿からの当番確認リスト'!$A$4:$O$146,15,FALSE),"")</f>
        <v>学級委員</v>
      </c>
      <c r="AU86" s="88" t="str">
        <f>VLOOKUP(AO86,'全学年'!$A$3:$N$1301,14,FALSE)</f>
        <v>msko0621@gmail.com</v>
      </c>
      <c r="AV86" s="87" t="str">
        <f t="shared" si="6"/>
        <v>小1－3</v>
      </c>
      <c r="AW86" s="87" t="b">
        <f t="shared" si="7"/>
        <v>1</v>
      </c>
      <c r="AX86" s="16"/>
      <c r="AY86" s="17"/>
      <c r="AZ86" s="15"/>
      <c r="BA86" s="15"/>
      <c r="BB86" s="15"/>
      <c r="BC86" s="15"/>
      <c r="BD86" s="15"/>
    </row>
    <row r="87" ht="12.75" customHeight="1">
      <c r="A87" s="273"/>
      <c r="B87" s="77">
        <f t="shared" si="8"/>
        <v>84</v>
      </c>
      <c r="C87" s="77" t="s">
        <v>87</v>
      </c>
      <c r="D87" s="77">
        <v>82.0</v>
      </c>
      <c r="E87" s="77" t="s">
        <v>542</v>
      </c>
      <c r="F87" s="77" t="s">
        <v>543</v>
      </c>
      <c r="G87" s="86" t="s">
        <v>544</v>
      </c>
      <c r="H87" s="80" t="s">
        <v>545</v>
      </c>
      <c r="I87" s="77" t="s">
        <v>118</v>
      </c>
      <c r="J87" s="77" t="s">
        <v>546</v>
      </c>
      <c r="K87" s="77" t="s">
        <v>123</v>
      </c>
      <c r="L87" s="77" t="s">
        <v>547</v>
      </c>
      <c r="M87" s="77"/>
      <c r="N87" s="77"/>
      <c r="O87" s="53"/>
      <c r="P87" s="53"/>
      <c r="Q87" s="52"/>
      <c r="R87" s="52"/>
      <c r="S87" s="54"/>
      <c r="T87" s="54"/>
      <c r="U87" s="77"/>
      <c r="V87" s="260"/>
      <c r="W87" s="260"/>
      <c r="X87" s="78" t="s">
        <v>76</v>
      </c>
      <c r="Y87" s="77"/>
      <c r="Z87" s="238" t="s">
        <v>544</v>
      </c>
      <c r="AA87" s="274" t="s">
        <v>548</v>
      </c>
      <c r="AB87" s="42" t="str">
        <f>VLOOKUP($Z87,'230420データ'!$A:$K,1,FALSE)</f>
        <v>(770)776-8390</v>
      </c>
      <c r="AC87" s="35" t="b">
        <f t="shared" si="60"/>
        <v>1</v>
      </c>
      <c r="AD87" s="35" t="str">
        <f>VLOOKUP($Z87,'230420データ'!$A:$K,2,FALSE)</f>
        <v>emi.murami@gmail.com</v>
      </c>
      <c r="AE87" s="35" t="b">
        <f t="shared" si="61"/>
        <v>1</v>
      </c>
      <c r="AF87" s="35" t="str">
        <f>VLOOKUP($Z87,'230420データ'!$A:$K,3,FALSE)</f>
        <v>小3－2</v>
      </c>
      <c r="AG87" s="35" t="str">
        <f>VLOOKUP($Z87,'230420データ'!$A:$K,4,FALSE)</f>
        <v>村見　　 蒼空　　</v>
      </c>
      <c r="AH87" s="35" t="str">
        <f>VLOOKUP($Z87,'230420データ'!$A:$K,5,FALSE)</f>
        <v>拓哉</v>
      </c>
      <c r="AI87" s="35" t="str">
        <f>VLOOKUP($Z87,'230420データ'!$A:$K,6,FALSE)</f>
        <v>小3－3</v>
      </c>
      <c r="AJ87" s="35" t="str">
        <f>VLOOKUP($Z87,'230420データ'!$A:$K,7,FALSE)</f>
        <v>村見　　 晴琉</v>
      </c>
      <c r="AK87" s="35" t="str">
        <f>VLOOKUP($Z87,'230420データ'!$A:$K,8,FALSE)</f>
        <v/>
      </c>
      <c r="AL87" s="35" t="str">
        <f>VLOOKUP($Z87,'230420データ'!$A:$K,9,FALSE)</f>
        <v/>
      </c>
      <c r="AM87" s="43" t="str">
        <f>VLOOKUP($Z87,'230420データ'!$A:$K,10,FALSE)</f>
        <v/>
      </c>
      <c r="AN87" s="43" t="str">
        <f>VLOOKUP($Z87,'230420データ'!$A:$K,11,FALSE)</f>
        <v/>
      </c>
      <c r="AO87" s="85" t="str">
        <f t="shared" si="5"/>
        <v>7707768390</v>
      </c>
      <c r="AP87" s="86" t="str">
        <f>IFERROR(VLOOKUP(AO87,'2024当番免除者リスト'!F:H,3,FALSE),"")</f>
        <v>学級委員</v>
      </c>
      <c r="AQ87" s="87"/>
      <c r="AR87" s="274" t="s">
        <v>545</v>
      </c>
      <c r="AS87" s="87" t="str">
        <f>VLOOKUP(AO87,'全学年'!$A$3:$N$1302,9,FALSE)</f>
        <v>村見 琉海</v>
      </c>
      <c r="AT87" s="87" t="str">
        <f>IFERROR(VLOOKUP(AO87,'クラス名簿からの当番確認リスト'!$A$4:$O$146,15,FALSE),"")</f>
        <v>学級委員</v>
      </c>
      <c r="AU87" s="88" t="str">
        <f>VLOOKUP(AO87,'全学年'!$A$3:$N$1301,14,FALSE)</f>
        <v>takuya.murami0424@gmail.com</v>
      </c>
      <c r="AV87" s="87" t="str">
        <f t="shared" si="6"/>
        <v>小1－3</v>
      </c>
      <c r="AW87" s="87" t="b">
        <f t="shared" si="7"/>
        <v>1</v>
      </c>
      <c r="AX87" s="16"/>
      <c r="AY87" s="17"/>
      <c r="AZ87" s="15"/>
      <c r="BA87" s="15"/>
      <c r="BB87" s="15"/>
      <c r="BC87" s="15"/>
      <c r="BD87" s="15"/>
    </row>
    <row r="88" ht="12.75" customHeight="1">
      <c r="A88" s="33"/>
      <c r="B88" s="34">
        <f t="shared" si="8"/>
        <v>85</v>
      </c>
      <c r="C88" s="34" t="s">
        <v>87</v>
      </c>
      <c r="D88" s="34">
        <v>83.0</v>
      </c>
      <c r="E88" s="34" t="s">
        <v>549</v>
      </c>
      <c r="F88" s="34" t="s">
        <v>550</v>
      </c>
      <c r="G88" s="35" t="str">
        <f t="shared" ref="G88:H88" si="65">Z88</f>
        <v>(478)488-7135</v>
      </c>
      <c r="H88" s="35" t="str">
        <f t="shared" si="65"/>
        <v>oga_ayano@yahoo.co.jp</v>
      </c>
      <c r="I88" s="34"/>
      <c r="J88" s="36"/>
      <c r="K88" s="36"/>
      <c r="L88" s="36"/>
      <c r="M88" s="36"/>
      <c r="N88" s="36"/>
      <c r="O88" s="252">
        <v>45395.0</v>
      </c>
      <c r="P88" s="252" t="s">
        <v>90</v>
      </c>
      <c r="Q88" s="252"/>
      <c r="R88" s="252"/>
      <c r="S88" s="252"/>
      <c r="T88" s="252"/>
      <c r="U88" s="34"/>
      <c r="V88" s="39"/>
      <c r="W88" s="39">
        <v>45430.0</v>
      </c>
      <c r="X88" s="36"/>
      <c r="Y88" s="36"/>
      <c r="Z88" s="171" t="s">
        <v>551</v>
      </c>
      <c r="AA88" s="41" t="s">
        <v>552</v>
      </c>
      <c r="AB88" s="42" t="str">
        <f>VLOOKUP($Z88,'230420データ'!$A:$K,1,FALSE)</f>
        <v>(478)488-7135</v>
      </c>
      <c r="AC88" s="35" t="b">
        <f t="shared" si="60"/>
        <v>1</v>
      </c>
      <c r="AD88" s="35" t="str">
        <f>VLOOKUP($Z88,'230420データ'!$A:$K,2,FALSE)</f>
        <v>oga_ayano@yahoo.co.jp</v>
      </c>
      <c r="AE88" s="35" t="b">
        <f t="shared" si="61"/>
        <v>1</v>
      </c>
      <c r="AF88" s="35" t="str">
        <f>VLOOKUP($Z88,'230420データ'!$A:$K,3,FALSE)</f>
        <v>中1－1</v>
      </c>
      <c r="AG88" s="35" t="str">
        <f>VLOOKUP($Z88,'230420データ'!$A:$K,4,FALSE)</f>
        <v>小川　　 結愛　　</v>
      </c>
      <c r="AH88" s="35" t="str">
        <f>VLOOKUP($Z88,'230420データ'!$A:$K,5,FALSE)</f>
        <v>拓俊</v>
      </c>
      <c r="AI88" s="35" t="str">
        <f>VLOOKUP($Z88,'230420データ'!$A:$K,6,FALSE)</f>
        <v/>
      </c>
      <c r="AJ88" s="35" t="str">
        <f>VLOOKUP($Z88,'230420データ'!$A:$K,7,FALSE)</f>
        <v/>
      </c>
      <c r="AK88" s="35" t="str">
        <f>VLOOKUP($Z88,'230420データ'!$A:$K,8,FALSE)</f>
        <v/>
      </c>
      <c r="AL88" s="35" t="str">
        <f>VLOOKUP($Z88,'230420データ'!$A:$K,9,FALSE)</f>
        <v/>
      </c>
      <c r="AM88" s="43" t="str">
        <f>VLOOKUP($Z88,'230420データ'!$A:$K,10,FALSE)</f>
        <v/>
      </c>
      <c r="AN88" s="43" t="str">
        <f>VLOOKUP($Z88,'230420データ'!$A:$K,11,FALSE)</f>
        <v/>
      </c>
      <c r="AO88" s="35" t="str">
        <f t="shared" si="5"/>
        <v>4784887135</v>
      </c>
      <c r="AP88" s="43" t="str">
        <f>IFERROR(VLOOKUP(AO88,'2024当番免除者リスト'!F:H,3,FALSE),"")</f>
        <v/>
      </c>
      <c r="AQ88" s="44"/>
      <c r="AR88" s="44"/>
      <c r="AS88" s="44" t="str">
        <f>VLOOKUP(AO88,'全学年'!$A$3:$N$1302,9,FALSE)</f>
        <v>小川 心弓</v>
      </c>
      <c r="AT88" s="44" t="str">
        <f>IFERROR(VLOOKUP(AO88,'クラス名簿からの当番確認リスト'!$A$4:$O$146,15,FALSE),"")</f>
        <v/>
      </c>
      <c r="AU88" s="45" t="str">
        <f>VLOOKUP(AO88,'全学年'!$A$3:$N$1301,14,FALSE)</f>
        <v>oga_ayano@yahoo.co.jp</v>
      </c>
      <c r="AV88" s="44" t="str">
        <f t="shared" si="6"/>
        <v>小1－3</v>
      </c>
      <c r="AW88" s="44" t="b">
        <f t="shared" si="7"/>
        <v>1</v>
      </c>
      <c r="AX88" s="16"/>
      <c r="AY88" s="17"/>
      <c r="AZ88" s="34" t="s">
        <v>164</v>
      </c>
      <c r="BA88" s="36" t="s">
        <v>553</v>
      </c>
      <c r="BB88" s="15" t="s">
        <v>554</v>
      </c>
      <c r="BC88" s="15"/>
      <c r="BD88" s="15"/>
    </row>
    <row r="89" ht="12.75" customHeight="1">
      <c r="A89" s="33"/>
      <c r="B89" s="34">
        <f t="shared" si="8"/>
        <v>86</v>
      </c>
      <c r="C89" s="34" t="s">
        <v>87</v>
      </c>
      <c r="D89" s="34">
        <v>84.0</v>
      </c>
      <c r="E89" s="275" t="s">
        <v>555</v>
      </c>
      <c r="F89" s="96" t="s">
        <v>556</v>
      </c>
      <c r="G89" s="35" t="str">
        <f t="shared" ref="G89:H89" si="66">Z89</f>
        <v>470-757-6289</v>
      </c>
      <c r="H89" s="35" t="str">
        <f t="shared" si="66"/>
        <v>gaas28060530@gmail.com</v>
      </c>
      <c r="I89" s="34"/>
      <c r="J89" s="96"/>
      <c r="K89" s="96"/>
      <c r="L89" s="96"/>
      <c r="M89" s="96"/>
      <c r="N89" s="96"/>
      <c r="O89" s="243"/>
      <c r="P89" s="96"/>
      <c r="Q89" s="243"/>
      <c r="R89" s="96"/>
      <c r="S89" s="243"/>
      <c r="T89" s="96"/>
      <c r="U89" s="96"/>
      <c r="V89" s="39">
        <v>45395.0</v>
      </c>
      <c r="W89" s="244"/>
      <c r="X89" s="96"/>
      <c r="Y89" s="96"/>
      <c r="Z89" s="245" t="s">
        <v>557</v>
      </c>
      <c r="AA89" s="44" t="s">
        <v>558</v>
      </c>
      <c r="AB89" s="103"/>
      <c r="AC89" s="96"/>
      <c r="AD89" s="96"/>
      <c r="AE89" s="96"/>
      <c r="AF89" s="246"/>
      <c r="AG89" s="246"/>
      <c r="AH89" s="246"/>
      <c r="AI89" s="246"/>
      <c r="AJ89" s="246"/>
      <c r="AK89" s="246"/>
      <c r="AL89" s="246"/>
      <c r="AM89" s="247"/>
      <c r="AN89" s="247"/>
      <c r="AO89" s="35" t="str">
        <f t="shared" si="5"/>
        <v>4707576289</v>
      </c>
      <c r="AP89" s="106" t="str">
        <f>IFERROR(VLOOKUP(AO89,'2024当番免除者リスト'!F:H,3,FALSE),"")</f>
        <v/>
      </c>
      <c r="AQ89" s="44"/>
      <c r="AR89" s="44"/>
      <c r="AS89" s="44" t="str">
        <f>VLOOKUP(AO89,'全学年'!$A$3:$N$1302,9,FALSE)</f>
        <v>岩本 明</v>
      </c>
      <c r="AT89" s="44" t="str">
        <f>IFERROR(VLOOKUP(AO89,'クラス名簿からの当番確認リスト'!$A$4:$O$146,15,FALSE),"")</f>
        <v/>
      </c>
      <c r="AU89" s="45" t="str">
        <f>VLOOKUP(AO89,'全学年'!$A$3:$N$1301,14,FALSE)</f>
        <v>gaas28060530@gmail.com</v>
      </c>
      <c r="AV89" s="44" t="str">
        <f t="shared" si="6"/>
        <v>小1－3</v>
      </c>
      <c r="AW89" s="44" t="b">
        <f t="shared" si="7"/>
        <v>1</v>
      </c>
      <c r="AX89" s="16"/>
      <c r="AY89" s="17"/>
      <c r="AZ89" s="15"/>
      <c r="BA89" s="15"/>
      <c r="BB89" s="15"/>
      <c r="BC89" s="15"/>
      <c r="BD89" s="15"/>
    </row>
    <row r="90" ht="12.75" customHeight="1">
      <c r="A90" s="33"/>
      <c r="B90" s="34">
        <f t="shared" si="8"/>
        <v>87</v>
      </c>
      <c r="C90" s="34" t="s">
        <v>87</v>
      </c>
      <c r="D90" s="34">
        <v>85.0</v>
      </c>
      <c r="E90" s="275" t="s">
        <v>559</v>
      </c>
      <c r="F90" s="96" t="s">
        <v>560</v>
      </c>
      <c r="G90" s="35" t="str">
        <f t="shared" ref="G90:H90" si="67">Z90</f>
        <v>657-640-1286</v>
      </c>
      <c r="H90" s="35" t="str">
        <f t="shared" si="67"/>
        <v>yuki_takahashi@yamaha-motor.com</v>
      </c>
      <c r="I90" s="34"/>
      <c r="J90" s="96"/>
      <c r="K90" s="96"/>
      <c r="L90" s="96"/>
      <c r="M90" s="96"/>
      <c r="N90" s="96"/>
      <c r="O90" s="243"/>
      <c r="P90" s="96"/>
      <c r="Q90" s="243"/>
      <c r="R90" s="96"/>
      <c r="S90" s="243"/>
      <c r="T90" s="96"/>
      <c r="U90" s="96"/>
      <c r="V90" s="39">
        <v>45395.0</v>
      </c>
      <c r="W90" s="244"/>
      <c r="X90" s="96"/>
      <c r="Y90" s="96"/>
      <c r="Z90" s="245" t="s">
        <v>561</v>
      </c>
      <c r="AA90" s="44" t="s">
        <v>562</v>
      </c>
      <c r="AB90" s="103"/>
      <c r="AC90" s="96"/>
      <c r="AD90" s="96"/>
      <c r="AE90" s="96"/>
      <c r="AF90" s="246"/>
      <c r="AG90" s="246"/>
      <c r="AH90" s="246"/>
      <c r="AI90" s="246"/>
      <c r="AJ90" s="246"/>
      <c r="AK90" s="246"/>
      <c r="AL90" s="246"/>
      <c r="AM90" s="247"/>
      <c r="AN90" s="247"/>
      <c r="AO90" s="35" t="str">
        <f t="shared" si="5"/>
        <v>6576401286</v>
      </c>
      <c r="AP90" s="106" t="str">
        <f>IFERROR(VLOOKUP(AO90,'2024当番免除者リスト'!F:H,3,FALSE),"")</f>
        <v/>
      </c>
      <c r="AQ90" s="44"/>
      <c r="AR90" s="44"/>
      <c r="AS90" s="44" t="str">
        <f>VLOOKUP(AO90,'全学年'!$A$3:$N$1302,9,FALSE)</f>
        <v>高橋 咲人</v>
      </c>
      <c r="AT90" s="44" t="str">
        <f>IFERROR(VLOOKUP(AO90,'クラス名簿からの当番確認リスト'!$A$4:$O$146,15,FALSE),"")</f>
        <v/>
      </c>
      <c r="AU90" s="45" t="str">
        <f>VLOOKUP(AO90,'全学年'!$A$3:$N$1301,14,FALSE)</f>
        <v>yuki_takahashi@yamaha-motor.com</v>
      </c>
      <c r="AV90" s="44" t="str">
        <f t="shared" si="6"/>
        <v>小1－3</v>
      </c>
      <c r="AW90" s="44" t="b">
        <f t="shared" si="7"/>
        <v>1</v>
      </c>
      <c r="AX90" s="16"/>
      <c r="AY90" s="17"/>
      <c r="AZ90" s="15"/>
      <c r="BA90" s="15"/>
      <c r="BB90" s="15"/>
      <c r="BC90" s="15"/>
      <c r="BD90" s="15"/>
    </row>
    <row r="91" ht="12.75" customHeight="1">
      <c r="A91" s="33"/>
      <c r="B91" s="34">
        <f t="shared" si="8"/>
        <v>88</v>
      </c>
      <c r="C91" s="34" t="s">
        <v>87</v>
      </c>
      <c r="D91" s="34">
        <v>86.0</v>
      </c>
      <c r="E91" s="275" t="s">
        <v>563</v>
      </c>
      <c r="F91" s="96" t="s">
        <v>564</v>
      </c>
      <c r="G91" s="35" t="str">
        <f t="shared" ref="G91:H91" si="68">Z91</f>
        <v>404-580-6215</v>
      </c>
      <c r="H91" s="35" t="str">
        <f t="shared" si="68"/>
        <v>akiyoshi0728kaoru@yahoo.co.jp</v>
      </c>
      <c r="I91" s="34"/>
      <c r="J91" s="96"/>
      <c r="K91" s="96"/>
      <c r="L91" s="96"/>
      <c r="M91" s="96"/>
      <c r="N91" s="96"/>
      <c r="O91" s="243"/>
      <c r="P91" s="96"/>
      <c r="Q91" s="243"/>
      <c r="R91" s="96"/>
      <c r="S91" s="243"/>
      <c r="T91" s="96"/>
      <c r="U91" s="96"/>
      <c r="V91" s="39">
        <v>45395.0</v>
      </c>
      <c r="W91" s="244"/>
      <c r="X91" s="96"/>
      <c r="Y91" s="96"/>
      <c r="Z91" s="245" t="s">
        <v>565</v>
      </c>
      <c r="AA91" s="44" t="s">
        <v>566</v>
      </c>
      <c r="AB91" s="103"/>
      <c r="AC91" s="96"/>
      <c r="AD91" s="96"/>
      <c r="AE91" s="96"/>
      <c r="AF91" s="246"/>
      <c r="AG91" s="246"/>
      <c r="AH91" s="246"/>
      <c r="AI91" s="246"/>
      <c r="AJ91" s="246"/>
      <c r="AK91" s="246"/>
      <c r="AL91" s="246"/>
      <c r="AM91" s="247"/>
      <c r="AN91" s="247"/>
      <c r="AO91" s="35" t="str">
        <f t="shared" si="5"/>
        <v>4045806215</v>
      </c>
      <c r="AP91" s="106" t="str">
        <f>IFERROR(VLOOKUP(AO91,'2024当番免除者リスト'!F:H,3,FALSE),"")</f>
        <v/>
      </c>
      <c r="AQ91" s="44"/>
      <c r="AR91" s="44"/>
      <c r="AS91" s="44" t="str">
        <f>VLOOKUP(AO91,'全学年'!$A$3:$N$1302,9,FALSE)</f>
        <v>林 枝茉</v>
      </c>
      <c r="AT91" s="44" t="str">
        <f>IFERROR(VLOOKUP(AO91,'クラス名簿からの当番確認リスト'!$A$4:$O$146,15,FALSE),"")</f>
        <v/>
      </c>
      <c r="AU91" s="45" t="str">
        <f>VLOOKUP(AO91,'全学年'!$A$3:$N$1301,14,FALSE)</f>
        <v>akiyoshi0728kaoru@yahoo.co.jp</v>
      </c>
      <c r="AV91" s="44" t="str">
        <f t="shared" si="6"/>
        <v>小1－3</v>
      </c>
      <c r="AW91" s="44" t="b">
        <f t="shared" si="7"/>
        <v>1</v>
      </c>
      <c r="AX91" s="16"/>
      <c r="AY91" s="17"/>
      <c r="AZ91" s="15"/>
      <c r="BA91" s="15"/>
      <c r="BB91" s="15"/>
      <c r="BC91" s="15"/>
      <c r="BD91" s="15"/>
    </row>
    <row r="92" ht="12.75" customHeight="1">
      <c r="A92" s="235"/>
      <c r="B92" s="77">
        <f t="shared" si="8"/>
        <v>89</v>
      </c>
      <c r="C92" s="77" t="s">
        <v>56</v>
      </c>
      <c r="D92" s="77">
        <v>87.0</v>
      </c>
      <c r="E92" s="77" t="s">
        <v>567</v>
      </c>
      <c r="F92" s="77" t="s">
        <v>568</v>
      </c>
      <c r="G92" s="85" t="s">
        <v>569</v>
      </c>
      <c r="H92" s="80" t="s">
        <v>570</v>
      </c>
      <c r="I92" s="77"/>
      <c r="J92" s="77"/>
      <c r="K92" s="77"/>
      <c r="L92" s="77"/>
      <c r="M92" s="276"/>
      <c r="N92" s="77"/>
      <c r="O92" s="52"/>
      <c r="P92" s="52"/>
      <c r="Q92" s="52"/>
      <c r="R92" s="52"/>
      <c r="S92" s="54"/>
      <c r="T92" s="54"/>
      <c r="U92" s="168"/>
      <c r="V92" s="260"/>
      <c r="W92" s="260"/>
      <c r="X92" s="78" t="s">
        <v>76</v>
      </c>
      <c r="Y92" s="77"/>
      <c r="Z92" s="238" t="s">
        <v>569</v>
      </c>
      <c r="AA92" s="170" t="s">
        <v>570</v>
      </c>
      <c r="AB92" s="42" t="str">
        <f>VLOOKUP($Z92,'230420データ'!$A:$K,1,FALSE)</f>
        <v>(352)284-4615</v>
      </c>
      <c r="AC92" s="35" t="b">
        <f t="shared" ref="AC92:AC97" si="70">EXACT(G92,Z92)</f>
        <v>1</v>
      </c>
      <c r="AD92" s="35" t="str">
        <f>VLOOKUP($Z92,'230420データ'!$A:$K,2,FALSE)</f>
        <v>hiroko_shinohara@hotmail.com</v>
      </c>
      <c r="AE92" s="35" t="b">
        <f t="shared" ref="AE92:AE97" si="71">EXACT(H92,AD92)</f>
        <v>1</v>
      </c>
      <c r="AF92" s="35" t="str">
        <f>VLOOKUP($Z92,'230420データ'!$A:$K,3,FALSE)</f>
        <v>小1－1</v>
      </c>
      <c r="AG92" s="35" t="str">
        <f>VLOOKUP($Z92,'230420データ'!$A:$K,4,FALSE)</f>
        <v>篠原　　 佳也　　</v>
      </c>
      <c r="AH92" s="35" t="str">
        <f>VLOOKUP($Z92,'230420データ'!$A:$K,5,FALSE)</f>
        <v>マイカ</v>
      </c>
      <c r="AI92" s="35" t="str">
        <f>VLOOKUP($Z92,'230420データ'!$A:$K,6,FALSE)</f>
        <v/>
      </c>
      <c r="AJ92" s="35" t="str">
        <f>VLOOKUP($Z92,'230420データ'!$A:$K,7,FALSE)</f>
        <v/>
      </c>
      <c r="AK92" s="35" t="str">
        <f>VLOOKUP($Z92,'230420データ'!$A:$K,8,FALSE)</f>
        <v/>
      </c>
      <c r="AL92" s="35" t="str">
        <f>VLOOKUP($Z92,'230420データ'!$A:$K,9,FALSE)</f>
        <v/>
      </c>
      <c r="AM92" s="43" t="str">
        <f>VLOOKUP($Z92,'230420データ'!$A:$K,10,FALSE)</f>
        <v/>
      </c>
      <c r="AN92" s="43" t="str">
        <f>VLOOKUP($Z92,'230420データ'!$A:$K,11,FALSE)</f>
        <v/>
      </c>
      <c r="AO92" s="85" t="str">
        <f t="shared" si="5"/>
        <v>3522844615</v>
      </c>
      <c r="AP92" s="86" t="str">
        <f>IFERROR(VLOOKUP(AO92,'2024当番免除者リスト'!F:H,3,FALSE),"")</f>
        <v>学級委員</v>
      </c>
      <c r="AQ92" s="87"/>
      <c r="AR92" s="87"/>
      <c r="AS92" s="87" t="str">
        <f>VLOOKUP(AO92,'全学年'!$A$3:$N$1302,9,FALSE)</f>
        <v>篠原 佳也</v>
      </c>
      <c r="AT92" s="87" t="str">
        <f>IFERROR(VLOOKUP(AO92,'クラス名簿からの当番確認リスト'!$A$4:$O$146,15,FALSE),"")</f>
        <v>学級委員</v>
      </c>
      <c r="AU92" s="88" t="str">
        <f>VLOOKUP(AO92,'全学年'!$A$3:$N$1301,14,FALSE)</f>
        <v>hiroko_shinohara@hotmail.com</v>
      </c>
      <c r="AV92" s="87" t="str">
        <f t="shared" si="6"/>
        <v>小2－1</v>
      </c>
      <c r="AW92" s="87" t="b">
        <f t="shared" si="7"/>
        <v>1</v>
      </c>
      <c r="AX92" s="16"/>
      <c r="AY92" s="17"/>
      <c r="AZ92" s="15"/>
      <c r="BA92" s="15"/>
      <c r="BB92" s="15"/>
      <c r="BC92" s="15"/>
      <c r="BD92" s="15"/>
    </row>
    <row r="93" ht="12.75" customHeight="1">
      <c r="A93" s="33"/>
      <c r="B93" s="34">
        <f t="shared" si="8"/>
        <v>90</v>
      </c>
      <c r="C93" s="34" t="s">
        <v>56</v>
      </c>
      <c r="D93" s="34">
        <v>88.0</v>
      </c>
      <c r="E93" s="34" t="s">
        <v>571</v>
      </c>
      <c r="F93" s="34" t="s">
        <v>572</v>
      </c>
      <c r="G93" s="35" t="str">
        <f t="shared" ref="G93:H93" si="69">Z93</f>
        <v>516-776-1245</v>
      </c>
      <c r="H93" s="35" t="str">
        <f t="shared" si="69"/>
        <v>ham_tsuka@yahoo.co.jp</v>
      </c>
      <c r="I93" s="34"/>
      <c r="J93" s="36"/>
      <c r="K93" s="36"/>
      <c r="L93" s="36"/>
      <c r="M93" s="36"/>
      <c r="N93" s="36"/>
      <c r="O93" s="37"/>
      <c r="P93" s="37"/>
      <c r="Q93" s="37">
        <v>45423.0</v>
      </c>
      <c r="R93" s="34" t="s">
        <v>176</v>
      </c>
      <c r="S93" s="37"/>
      <c r="T93" s="34"/>
      <c r="U93" s="38"/>
      <c r="V93" s="39">
        <v>44674.0</v>
      </c>
      <c r="W93" s="39"/>
      <c r="X93" s="36"/>
      <c r="Y93" s="36"/>
      <c r="Z93" s="171" t="s">
        <v>573</v>
      </c>
      <c r="AA93" s="41" t="s">
        <v>574</v>
      </c>
      <c r="AB93" s="42" t="str">
        <f>VLOOKUP($Z93,'230420データ'!$A:$K,1,FALSE)</f>
        <v>#N/A</v>
      </c>
      <c r="AC93" s="35" t="b">
        <f t="shared" si="70"/>
        <v>1</v>
      </c>
      <c r="AD93" s="35" t="str">
        <f>VLOOKUP($Z93,'230420データ'!$A:$K,2,FALSE)</f>
        <v>#N/A</v>
      </c>
      <c r="AE93" s="35" t="str">
        <f t="shared" si="71"/>
        <v>#N/A</v>
      </c>
      <c r="AF93" s="35" t="str">
        <f>VLOOKUP($Z93,'230420データ'!$A:$K,3,FALSE)</f>
        <v>#N/A</v>
      </c>
      <c r="AG93" s="35" t="str">
        <f>VLOOKUP($Z93,'230420データ'!$A:$K,4,FALSE)</f>
        <v>#N/A</v>
      </c>
      <c r="AH93" s="35" t="str">
        <f>VLOOKUP($Z93,'230420データ'!$A:$K,5,FALSE)</f>
        <v>#N/A</v>
      </c>
      <c r="AI93" s="35" t="str">
        <f>VLOOKUP($Z93,'230420データ'!$A:$K,6,FALSE)</f>
        <v>#N/A</v>
      </c>
      <c r="AJ93" s="35" t="str">
        <f>VLOOKUP($Z93,'230420データ'!$A:$K,7,FALSE)</f>
        <v>#N/A</v>
      </c>
      <c r="AK93" s="35" t="str">
        <f>VLOOKUP($Z93,'230420データ'!$A:$K,8,FALSE)</f>
        <v>#N/A</v>
      </c>
      <c r="AL93" s="35" t="str">
        <f>VLOOKUP($Z93,'230420データ'!$A:$K,9,FALSE)</f>
        <v>#N/A</v>
      </c>
      <c r="AM93" s="35" t="str">
        <f>VLOOKUP($Z93,'230420データ'!$A:$K,10,FALSE)</f>
        <v>#N/A</v>
      </c>
      <c r="AN93" s="35" t="str">
        <f>VLOOKUP($Z93,'230420データ'!$A:$K,11,FALSE)</f>
        <v>#N/A</v>
      </c>
      <c r="AO93" s="35" t="str">
        <f t="shared" si="5"/>
        <v>5167761245</v>
      </c>
      <c r="AP93" s="43" t="str">
        <f>IFERROR(VLOOKUP(AO93,'2024当番免除者リスト'!F:H,3,FALSE),"")</f>
        <v/>
      </c>
      <c r="AQ93" s="34" t="s">
        <v>575</v>
      </c>
      <c r="AR93" s="44"/>
      <c r="AS93" s="44" t="str">
        <f>VLOOKUP(AO93,'全学年'!$A$3:$N$1302,9,FALSE)</f>
        <v>塚越 豊</v>
      </c>
      <c r="AT93" s="44" t="str">
        <f>IFERROR(VLOOKUP(AO93,'クラス名簿からの当番確認リスト'!$A$4:$O$146,15,FALSE),"")</f>
        <v/>
      </c>
      <c r="AU93" s="45" t="str">
        <f>VLOOKUP(AO93,'全学年'!$A$3:$N$1301,14,FALSE)</f>
        <v>ham_tsuka@yahoo.co.jp</v>
      </c>
      <c r="AV93" s="44" t="str">
        <f t="shared" si="6"/>
        <v>小2－1</v>
      </c>
      <c r="AW93" s="44" t="b">
        <f t="shared" si="7"/>
        <v>1</v>
      </c>
      <c r="AX93" s="16"/>
      <c r="AY93" s="17"/>
      <c r="AZ93" s="15"/>
      <c r="BA93" s="15"/>
      <c r="BB93" s="15"/>
      <c r="BC93" s="15"/>
      <c r="BD93" s="15"/>
    </row>
    <row r="94" ht="12.75" customHeight="1">
      <c r="A94" s="277"/>
      <c r="B94" s="176">
        <f t="shared" si="8"/>
        <v>91</v>
      </c>
      <c r="C94" s="176" t="s">
        <v>56</v>
      </c>
      <c r="D94" s="176">
        <v>89.0</v>
      </c>
      <c r="E94" s="176" t="s">
        <v>576</v>
      </c>
      <c r="F94" s="176" t="s">
        <v>291</v>
      </c>
      <c r="G94" s="177" t="str">
        <f t="shared" ref="G94:H94" si="72">Z94</f>
        <v>(678)576-4453</v>
      </c>
      <c r="H94" s="177" t="str">
        <f t="shared" si="72"/>
        <v>n.yusuke0923@gmail.com</v>
      </c>
      <c r="I94" s="176" t="s">
        <v>118</v>
      </c>
      <c r="J94" s="176" t="s">
        <v>577</v>
      </c>
      <c r="K94" s="176"/>
      <c r="L94" s="176"/>
      <c r="M94" s="176"/>
      <c r="N94" s="176"/>
      <c r="O94" s="54"/>
      <c r="P94" s="81"/>
      <c r="Q94" s="54"/>
      <c r="R94" s="54"/>
      <c r="S94" s="278" t="s">
        <v>578</v>
      </c>
      <c r="T94" s="279" t="s">
        <v>579</v>
      </c>
      <c r="U94" s="181"/>
      <c r="V94" s="271"/>
      <c r="W94" s="271"/>
      <c r="X94" s="178" t="s">
        <v>177</v>
      </c>
      <c r="Y94" s="176"/>
      <c r="Z94" s="240" t="s">
        <v>580</v>
      </c>
      <c r="AA94" s="184" t="s">
        <v>581</v>
      </c>
      <c r="AB94" s="42" t="str">
        <f>VLOOKUP($Z94,'230420データ'!$A:$K,1,FALSE)</f>
        <v>(678)576-4453</v>
      </c>
      <c r="AC94" s="35" t="b">
        <f t="shared" si="70"/>
        <v>1</v>
      </c>
      <c r="AD94" s="35" t="str">
        <f>VLOOKUP($Z94,'230420データ'!$A:$K,2,FALSE)</f>
        <v>n.yusuke0923@gmail.com</v>
      </c>
      <c r="AE94" s="35" t="b">
        <f t="shared" si="71"/>
        <v>1</v>
      </c>
      <c r="AF94" s="35" t="str">
        <f>VLOOKUP($Z94,'230420データ'!$A:$K,3,FALSE)</f>
        <v>小1－1</v>
      </c>
      <c r="AG94" s="35" t="str">
        <f>VLOOKUP($Z94,'230420データ'!$A:$K,4,FALSE)</f>
        <v>西島　　 江真　　</v>
      </c>
      <c r="AH94" s="35" t="str">
        <f>VLOOKUP($Z94,'230420データ'!$A:$K,5,FALSE)</f>
        <v>裕介</v>
      </c>
      <c r="AI94" s="35" t="str">
        <f>VLOOKUP($Z94,'230420データ'!$A:$K,6,FALSE)</f>
        <v>小3－2</v>
      </c>
      <c r="AJ94" s="35" t="str">
        <f>VLOOKUP($Z94,'230420データ'!$A:$K,7,FALSE)</f>
        <v>西島　　 浩貴</v>
      </c>
      <c r="AK94" s="35" t="str">
        <f>VLOOKUP($Z94,'230420データ'!$A:$K,8,FALSE)</f>
        <v/>
      </c>
      <c r="AL94" s="35" t="str">
        <f>VLOOKUP($Z94,'230420データ'!$A:$K,9,FALSE)</f>
        <v/>
      </c>
      <c r="AM94" s="43" t="str">
        <f>VLOOKUP($Z94,'230420データ'!$A:$K,10,FALSE)</f>
        <v/>
      </c>
      <c r="AN94" s="43" t="str">
        <f>VLOOKUP($Z94,'230420データ'!$A:$K,11,FALSE)</f>
        <v/>
      </c>
      <c r="AO94" s="177" t="str">
        <f t="shared" si="5"/>
        <v>6785764453</v>
      </c>
      <c r="AP94" s="241" t="str">
        <f>IFERROR(VLOOKUP(AO94,'2024当番免除者リスト'!F:H,3,FALSE),"")</f>
        <v>安全対策委員</v>
      </c>
      <c r="AQ94" s="185"/>
      <c r="AR94" s="185"/>
      <c r="AS94" s="185" t="str">
        <f>VLOOKUP(AO94,'全学年'!$A$3:$N$1302,9,FALSE)</f>
        <v>西島 江真</v>
      </c>
      <c r="AT94" s="185" t="str">
        <f>IFERROR(VLOOKUP(AO94,'クラス名簿からの当番確認リスト'!$A$4:$O$146,15,FALSE),"")</f>
        <v>安全対策委員</v>
      </c>
      <c r="AU94" s="186" t="str">
        <f>VLOOKUP(AO94,'全学年'!$A$3:$N$1301,14,FALSE)</f>
        <v>n.yusuke0923@gmail.com</v>
      </c>
      <c r="AV94" s="185" t="str">
        <f t="shared" si="6"/>
        <v>小2－1</v>
      </c>
      <c r="AW94" s="185" t="b">
        <f t="shared" si="7"/>
        <v>1</v>
      </c>
      <c r="AX94" s="16"/>
      <c r="AY94" s="17"/>
      <c r="AZ94" s="15"/>
      <c r="BA94" s="15"/>
      <c r="BB94" s="15"/>
      <c r="BC94" s="15"/>
      <c r="BD94" s="15"/>
    </row>
    <row r="95" ht="12.75" customHeight="1">
      <c r="A95" s="280"/>
      <c r="B95" s="66">
        <f t="shared" si="8"/>
        <v>92</v>
      </c>
      <c r="C95" s="66" t="s">
        <v>56</v>
      </c>
      <c r="D95" s="66">
        <v>90.0</v>
      </c>
      <c r="E95" s="66" t="s">
        <v>582</v>
      </c>
      <c r="F95" s="66" t="s">
        <v>583</v>
      </c>
      <c r="G95" s="67" t="s">
        <v>584</v>
      </c>
      <c r="H95" s="68" t="s">
        <v>585</v>
      </c>
      <c r="I95" s="66" t="s">
        <v>129</v>
      </c>
      <c r="J95" s="66" t="s">
        <v>586</v>
      </c>
      <c r="K95" s="66"/>
      <c r="L95" s="66"/>
      <c r="M95" s="66"/>
      <c r="N95" s="66"/>
      <c r="O95" s="81"/>
      <c r="P95" s="81"/>
      <c r="Q95" s="54"/>
      <c r="R95" s="54"/>
      <c r="S95" s="54"/>
      <c r="T95" s="54"/>
      <c r="U95" s="65"/>
      <c r="V95" s="71"/>
      <c r="W95" s="71"/>
      <c r="X95" s="66" t="s">
        <v>68</v>
      </c>
      <c r="Y95" s="66"/>
      <c r="Z95" s="72" t="s">
        <v>584</v>
      </c>
      <c r="AA95" s="95" t="s">
        <v>585</v>
      </c>
      <c r="AB95" s="42" t="str">
        <f>VLOOKUP($Z95,'230420データ'!$A:$K,1,FALSE)</f>
        <v>(470)461-7192</v>
      </c>
      <c r="AC95" s="35" t="b">
        <f t="shared" si="70"/>
        <v>1</v>
      </c>
      <c r="AD95" s="35" t="str">
        <f>VLOOKUP($Z95,'230420データ'!$A:$K,2,FALSE)</f>
        <v>makeorbreak.0728@gmail.com</v>
      </c>
      <c r="AE95" s="35" t="b">
        <f t="shared" si="71"/>
        <v>1</v>
      </c>
      <c r="AF95" s="35" t="str">
        <f>VLOOKUP($Z95,'230420データ'!$A:$K,3,FALSE)</f>
        <v>小1－1</v>
      </c>
      <c r="AG95" s="35" t="str">
        <f>VLOOKUP($Z95,'230420データ'!$A:$K,4,FALSE)</f>
        <v>江川　　 椎香　　</v>
      </c>
      <c r="AH95" s="35" t="str">
        <f>VLOOKUP($Z95,'230420データ'!$A:$K,5,FALSE)</f>
        <v>良</v>
      </c>
      <c r="AI95" s="35" t="str">
        <f>VLOOKUP($Z95,'230420データ'!$A:$K,6,FALSE)</f>
        <v>小3－1</v>
      </c>
      <c r="AJ95" s="35" t="str">
        <f>VLOOKUP($Z95,'230420データ'!$A:$K,7,FALSE)</f>
        <v>江川　　 紗彩</v>
      </c>
      <c r="AK95" s="35" t="str">
        <f>VLOOKUP($Z95,'230420データ'!$A:$K,8,FALSE)</f>
        <v/>
      </c>
      <c r="AL95" s="35" t="str">
        <f>VLOOKUP($Z95,'230420データ'!$A:$K,9,FALSE)</f>
        <v/>
      </c>
      <c r="AM95" s="43" t="str">
        <f>VLOOKUP($Z95,'230420データ'!$A:$K,10,FALSE)</f>
        <v/>
      </c>
      <c r="AN95" s="43" t="str">
        <f>VLOOKUP($Z95,'230420データ'!$A:$K,11,FALSE)</f>
        <v/>
      </c>
      <c r="AO95" s="67" t="str">
        <f t="shared" si="5"/>
        <v>4704617192</v>
      </c>
      <c r="AP95" s="94" t="str">
        <f>IFERROR(VLOOKUP(AO95,'2024当番免除者リスト'!F:H,3,FALSE),"")</f>
        <v>運営関係者</v>
      </c>
      <c r="AQ95" s="74"/>
      <c r="AR95" s="74"/>
      <c r="AS95" s="74" t="str">
        <f>VLOOKUP(AO95,'全学年'!$A$3:$N$1302,9,FALSE)</f>
        <v>江川 椎香</v>
      </c>
      <c r="AT95" s="74" t="str">
        <f>IFERROR(VLOOKUP(AO95,'クラス名簿からの当番確認リスト'!$A$4:$O$146,15,FALSE),"")</f>
        <v>運営委員</v>
      </c>
      <c r="AU95" s="75" t="str">
        <f>VLOOKUP(AO95,'全学年'!$A$3:$N$1301,14,FALSE)</f>
        <v>makeorbreak.0728@gmail.com</v>
      </c>
      <c r="AV95" s="74" t="str">
        <f t="shared" si="6"/>
        <v>小2－1</v>
      </c>
      <c r="AW95" s="74" t="b">
        <f t="shared" si="7"/>
        <v>1</v>
      </c>
      <c r="AX95" s="16"/>
      <c r="AY95" s="17"/>
      <c r="AZ95" s="15"/>
      <c r="BA95" s="15"/>
      <c r="BB95" s="15"/>
      <c r="BC95" s="15"/>
      <c r="BD95" s="15"/>
    </row>
    <row r="96" ht="12.75" customHeight="1">
      <c r="A96" s="226"/>
      <c r="B96" s="143">
        <f t="shared" si="8"/>
        <v>93</v>
      </c>
      <c r="C96" s="143" t="s">
        <v>56</v>
      </c>
      <c r="D96" s="143">
        <v>91.0</v>
      </c>
      <c r="E96" s="143" t="s">
        <v>587</v>
      </c>
      <c r="F96" s="143" t="s">
        <v>588</v>
      </c>
      <c r="G96" s="145" t="str">
        <f t="shared" ref="G96:H96" si="73">Z96</f>
        <v>(678)371-0304</v>
      </c>
      <c r="H96" s="145" t="str">
        <f t="shared" si="73"/>
        <v>nikenaga@yahoo.com</v>
      </c>
      <c r="I96" s="143" t="s">
        <v>129</v>
      </c>
      <c r="J96" s="143" t="s">
        <v>589</v>
      </c>
      <c r="K96" s="143"/>
      <c r="L96" s="143"/>
      <c r="M96" s="281"/>
      <c r="N96" s="143"/>
      <c r="O96" s="147" t="s">
        <v>590</v>
      </c>
      <c r="P96" s="148" t="s">
        <v>591</v>
      </c>
      <c r="Q96" s="54"/>
      <c r="R96" s="54"/>
      <c r="S96" s="52"/>
      <c r="T96" s="52"/>
      <c r="U96" s="257"/>
      <c r="V96" s="282"/>
      <c r="W96" s="282"/>
      <c r="X96" s="144" t="s">
        <v>136</v>
      </c>
      <c r="Y96" s="143"/>
      <c r="Z96" s="206" t="s">
        <v>592</v>
      </c>
      <c r="AA96" s="258" t="s">
        <v>593</v>
      </c>
      <c r="AB96" s="42" t="str">
        <f>VLOOKUP($Z96,'230420データ'!$A:$K,1,FALSE)</f>
        <v>(678)371-0304</v>
      </c>
      <c r="AC96" s="35" t="b">
        <f t="shared" si="70"/>
        <v>1</v>
      </c>
      <c r="AD96" s="35" t="str">
        <f>VLOOKUP($Z96,'230420データ'!$A:$K,2,FALSE)</f>
        <v>nikenaga@yahoo.com</v>
      </c>
      <c r="AE96" s="35" t="b">
        <f t="shared" si="71"/>
        <v>1</v>
      </c>
      <c r="AF96" s="35" t="str">
        <f>VLOOKUP($Z96,'230420データ'!$A:$K,3,FALSE)</f>
        <v>小1－2</v>
      </c>
      <c r="AG96" s="35" t="str">
        <f>VLOOKUP($Z96,'230420データ'!$A:$K,4,FALSE)</f>
        <v>池永　　 海生　　</v>
      </c>
      <c r="AH96" s="35" t="str">
        <f>VLOOKUP($Z96,'230420データ'!$A:$K,5,FALSE)</f>
        <v>ジャック</v>
      </c>
      <c r="AI96" s="35" t="str">
        <f>VLOOKUP($Z96,'230420データ'!$A:$K,6,FALSE)</f>
        <v>小3－1</v>
      </c>
      <c r="AJ96" s="35" t="str">
        <f>VLOOKUP($Z96,'230420データ'!$A:$K,7,FALSE)</f>
        <v>池永　　 眞弥</v>
      </c>
      <c r="AK96" s="35" t="str">
        <f>VLOOKUP($Z96,'230420データ'!$A:$K,8,FALSE)</f>
        <v/>
      </c>
      <c r="AL96" s="35" t="str">
        <f>VLOOKUP($Z96,'230420データ'!$A:$K,9,FALSE)</f>
        <v/>
      </c>
      <c r="AM96" s="43" t="str">
        <f>VLOOKUP($Z96,'230420データ'!$A:$K,10,FALSE)</f>
        <v/>
      </c>
      <c r="AN96" s="43" t="str">
        <f>VLOOKUP($Z96,'230420データ'!$A:$K,11,FALSE)</f>
        <v/>
      </c>
      <c r="AO96" s="145" t="str">
        <f t="shared" si="5"/>
        <v>6783710304</v>
      </c>
      <c r="AP96" s="159" t="str">
        <f>IFERROR(VLOOKUP(AO96,'2024当番免除者リスト'!F:H,3,FALSE),"")</f>
        <v>図書委員</v>
      </c>
      <c r="AQ96" s="155"/>
      <c r="AR96" s="155"/>
      <c r="AS96" s="155" t="str">
        <f>VLOOKUP(AO96,'全学年'!$A$3:$N$1302,9,FALSE)</f>
        <v>池永 海生</v>
      </c>
      <c r="AT96" s="155" t="str">
        <f>IFERROR(VLOOKUP(AO96,'クラス名簿からの当番確認リスト'!$A$4:$O$146,15,FALSE),"")</f>
        <v>図書委員</v>
      </c>
      <c r="AU96" s="161" t="str">
        <f>VLOOKUP(AO96,'全学年'!$A$3:$N$1301,14,FALSE)</f>
        <v>nikenaga@yahoo.com</v>
      </c>
      <c r="AV96" s="155" t="str">
        <f t="shared" si="6"/>
        <v>小2－1</v>
      </c>
      <c r="AW96" s="155" t="b">
        <f t="shared" si="7"/>
        <v>1</v>
      </c>
      <c r="AX96" s="16"/>
      <c r="AY96" s="17"/>
      <c r="AZ96" s="15"/>
      <c r="BA96" s="15"/>
      <c r="BB96" s="15"/>
      <c r="BC96" s="15"/>
      <c r="BD96" s="15"/>
    </row>
    <row r="97" ht="12.75" customHeight="1">
      <c r="A97" s="33"/>
      <c r="B97" s="34">
        <f t="shared" si="8"/>
        <v>94</v>
      </c>
      <c r="C97" s="34" t="s">
        <v>56</v>
      </c>
      <c r="D97" s="34">
        <v>92.0</v>
      </c>
      <c r="E97" s="34" t="s">
        <v>594</v>
      </c>
      <c r="F97" s="34" t="s">
        <v>595</v>
      </c>
      <c r="G97" s="35" t="str">
        <f t="shared" ref="G97:H97" si="74">Z97</f>
        <v>(678)464-7084</v>
      </c>
      <c r="H97" s="35" t="str">
        <f t="shared" si="74"/>
        <v>kawabe.wataru01@gmail.com</v>
      </c>
      <c r="I97" s="34" t="s">
        <v>123</v>
      </c>
      <c r="J97" s="34" t="s">
        <v>596</v>
      </c>
      <c r="K97" s="36"/>
      <c r="L97" s="36"/>
      <c r="M97" s="36"/>
      <c r="N97" s="36"/>
      <c r="O97" s="37"/>
      <c r="P97" s="34"/>
      <c r="Q97" s="37"/>
      <c r="R97" s="37"/>
      <c r="S97" s="37">
        <v>45402.0</v>
      </c>
      <c r="T97" s="34" t="s">
        <v>90</v>
      </c>
      <c r="U97" s="33"/>
      <c r="V97" s="39"/>
      <c r="W97" s="283" t="s">
        <v>597</v>
      </c>
      <c r="X97" s="36"/>
      <c r="Y97" s="36"/>
      <c r="Z97" s="171" t="s">
        <v>598</v>
      </c>
      <c r="AA97" s="41" t="s">
        <v>599</v>
      </c>
      <c r="AB97" s="42" t="str">
        <f>VLOOKUP($Z97,'230420データ'!$A:$K,1,FALSE)</f>
        <v>(678)464-7084</v>
      </c>
      <c r="AC97" s="35" t="b">
        <f t="shared" si="70"/>
        <v>1</v>
      </c>
      <c r="AD97" s="35" t="str">
        <f>VLOOKUP($Z97,'230420データ'!$A:$K,2,FALSE)</f>
        <v>wataru.kawabe@us.panasonic.com</v>
      </c>
      <c r="AE97" s="35" t="b">
        <f t="shared" si="71"/>
        <v>0</v>
      </c>
      <c r="AF97" s="35" t="str">
        <f>VLOOKUP($Z97,'230420データ'!$A:$K,3,FALSE)</f>
        <v>小1－2</v>
      </c>
      <c r="AG97" s="35" t="str">
        <f>VLOOKUP($Z97,'230420データ'!$A:$K,4,FALSE)</f>
        <v>川部　　 和紗　　</v>
      </c>
      <c r="AH97" s="35" t="str">
        <f>VLOOKUP($Z97,'230420データ'!$A:$K,5,FALSE)</f>
        <v>亘</v>
      </c>
      <c r="AI97" s="35" t="str">
        <f>VLOOKUP($Z97,'230420データ'!$A:$K,6,FALSE)</f>
        <v>小3－1</v>
      </c>
      <c r="AJ97" s="35" t="str">
        <f>VLOOKUP($Z97,'230420データ'!$A:$K,7,FALSE)</f>
        <v>川部　　 楓太</v>
      </c>
      <c r="AK97" s="35" t="str">
        <f>VLOOKUP($Z97,'230420データ'!$A:$K,8,FALSE)</f>
        <v/>
      </c>
      <c r="AL97" s="35" t="str">
        <f>VLOOKUP($Z97,'230420データ'!$A:$K,9,FALSE)</f>
        <v/>
      </c>
      <c r="AM97" s="43" t="str">
        <f>VLOOKUP($Z97,'230420データ'!$A:$K,10,FALSE)</f>
        <v/>
      </c>
      <c r="AN97" s="43" t="str">
        <f>VLOOKUP($Z97,'230420データ'!$A:$K,11,FALSE)</f>
        <v/>
      </c>
      <c r="AO97" s="35" t="str">
        <f t="shared" si="5"/>
        <v>6784647084</v>
      </c>
      <c r="AP97" s="43" t="str">
        <f>IFERROR(VLOOKUP(AO97,'2024当番免除者リスト'!F:H,3,FALSE),"")</f>
        <v/>
      </c>
      <c r="AQ97" s="44"/>
      <c r="AR97" s="41" t="s">
        <v>600</v>
      </c>
      <c r="AS97" s="44" t="str">
        <f>VLOOKUP(AO97,'全学年'!$A$3:$N$1302,9,FALSE)</f>
        <v>川部 和紗</v>
      </c>
      <c r="AT97" s="44" t="str">
        <f>IFERROR(VLOOKUP(AO97,'クラス名簿からの当番確認リスト'!$A$4:$O$146,15,FALSE),"")</f>
        <v/>
      </c>
      <c r="AU97" s="45" t="str">
        <f>VLOOKUP(AO97,'全学年'!$A$3:$N$1301,14,FALSE)</f>
        <v>kawabe.wataru01@gmail.com</v>
      </c>
      <c r="AV97" s="44" t="str">
        <f t="shared" si="6"/>
        <v>小2－1</v>
      </c>
      <c r="AW97" s="44" t="b">
        <f t="shared" si="7"/>
        <v>1</v>
      </c>
      <c r="AX97" s="16"/>
      <c r="AY97" s="17"/>
      <c r="AZ97" s="15"/>
      <c r="BA97" s="15"/>
      <c r="BB97" s="15"/>
      <c r="BC97" s="15"/>
      <c r="BD97" s="15"/>
    </row>
    <row r="98" ht="12.75" customHeight="1">
      <c r="A98" s="284"/>
      <c r="B98" s="34">
        <f t="shared" si="8"/>
        <v>95</v>
      </c>
      <c r="C98" s="34" t="s">
        <v>56</v>
      </c>
      <c r="D98" s="34">
        <v>93.0</v>
      </c>
      <c r="E98" s="34" t="s">
        <v>601</v>
      </c>
      <c r="F98" s="34" t="s">
        <v>602</v>
      </c>
      <c r="G98" s="35" t="str">
        <f t="shared" ref="G98:H98" si="75">Z98</f>
        <v>(678)764-8667</v>
      </c>
      <c r="H98" s="35" t="str">
        <f t="shared" si="75"/>
        <v>shigeszk0815@gmail.com</v>
      </c>
      <c r="I98" s="34"/>
      <c r="J98" s="34"/>
      <c r="K98" s="34"/>
      <c r="L98" s="34"/>
      <c r="M98" s="36"/>
      <c r="N98" s="36"/>
      <c r="O98" s="37">
        <v>45409.0</v>
      </c>
      <c r="P98" s="34" t="s">
        <v>396</v>
      </c>
      <c r="Q98" s="37"/>
      <c r="R98" s="37"/>
      <c r="S98" s="37"/>
      <c r="T98" s="34"/>
      <c r="U98" s="38"/>
      <c r="V98" s="39"/>
      <c r="W98" s="39"/>
      <c r="X98" s="34"/>
      <c r="Y98" s="36"/>
      <c r="Z98" s="171" t="s">
        <v>603</v>
      </c>
      <c r="AA98" s="163" t="s">
        <v>604</v>
      </c>
      <c r="AB98" s="42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43"/>
      <c r="AN98" s="43"/>
      <c r="AO98" s="35" t="str">
        <f t="shared" si="5"/>
        <v>6787648667</v>
      </c>
      <c r="AP98" s="43" t="str">
        <f>IFERROR(VLOOKUP(AO98,'2024当番免除者リスト'!F:H,3,FALSE),"")</f>
        <v/>
      </c>
      <c r="AQ98" s="44"/>
      <c r="AR98" s="163" t="s">
        <v>605</v>
      </c>
      <c r="AS98" s="44" t="str">
        <f>VLOOKUP(AO98,'全学年'!$A$3:$N$1302,9,FALSE)</f>
        <v>鈴木 華</v>
      </c>
      <c r="AT98" s="44" t="str">
        <f>IFERROR(VLOOKUP(AO98,'クラス名簿からの当番確認リスト'!$A$4:$O$146,15,FALSE),"")</f>
        <v/>
      </c>
      <c r="AU98" s="45" t="str">
        <f>VLOOKUP(AO98,'全学年'!$A$3:$N$1301,14,FALSE)</f>
        <v>shigeszk0815@gmail.com</v>
      </c>
      <c r="AV98" s="44" t="str">
        <f t="shared" si="6"/>
        <v>小2－1</v>
      </c>
      <c r="AW98" s="44" t="b">
        <f t="shared" si="7"/>
        <v>1</v>
      </c>
      <c r="AX98" s="16"/>
      <c r="AY98" s="17"/>
      <c r="AZ98" s="15"/>
      <c r="BA98" s="15"/>
      <c r="BB98" s="15"/>
      <c r="BC98" s="15"/>
      <c r="BD98" s="15"/>
    </row>
    <row r="99" ht="12.75" customHeight="1">
      <c r="A99" s="284"/>
      <c r="B99" s="34">
        <f t="shared" si="8"/>
        <v>96</v>
      </c>
      <c r="C99" s="34" t="s">
        <v>56</v>
      </c>
      <c r="D99" s="34">
        <v>94.0</v>
      </c>
      <c r="E99" s="34" t="s">
        <v>606</v>
      </c>
      <c r="F99" s="34" t="s">
        <v>607</v>
      </c>
      <c r="G99" s="35" t="str">
        <f t="shared" ref="G99:H99" si="76">Z99</f>
        <v>(424)201-9432</v>
      </c>
      <c r="H99" s="35" t="str">
        <f t="shared" si="76"/>
        <v>yoshikofuse@yahoo.co.jp</v>
      </c>
      <c r="I99" s="34"/>
      <c r="J99" s="34"/>
      <c r="K99" s="34"/>
      <c r="L99" s="34"/>
      <c r="M99" s="36"/>
      <c r="N99" s="36"/>
      <c r="O99" s="37">
        <v>45395.0</v>
      </c>
      <c r="P99" s="34" t="s">
        <v>396</v>
      </c>
      <c r="Q99" s="37"/>
      <c r="R99" s="37"/>
      <c r="S99" s="37"/>
      <c r="T99" s="34"/>
      <c r="U99" s="38"/>
      <c r="V99" s="39"/>
      <c r="W99" s="285" t="s">
        <v>608</v>
      </c>
      <c r="X99" s="34"/>
      <c r="Y99" s="36"/>
      <c r="Z99" s="171" t="s">
        <v>609</v>
      </c>
      <c r="AA99" s="286" t="s">
        <v>610</v>
      </c>
      <c r="AB99" s="42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43"/>
      <c r="AN99" s="43"/>
      <c r="AO99" s="35" t="str">
        <f t="shared" si="5"/>
        <v>4242019432</v>
      </c>
      <c r="AP99" s="43" t="str">
        <f>IFERROR(VLOOKUP(AO99,'2024当番免除者リスト'!F:H,3,FALSE),"")</f>
        <v/>
      </c>
      <c r="AQ99" s="44"/>
      <c r="AR99" s="44"/>
      <c r="AS99" s="44" t="str">
        <f>VLOOKUP(AO99,'全学年'!$A$3:$N$1302,9,FALSE)</f>
        <v>清水 悠羽</v>
      </c>
      <c r="AT99" s="44" t="str">
        <f>IFERROR(VLOOKUP(AO99,'クラス名簿からの当番確認リスト'!$A$4:$O$146,15,FALSE),"")</f>
        <v/>
      </c>
      <c r="AU99" s="45" t="str">
        <f>VLOOKUP(AO99,'全学年'!$A$3:$N$1301,14,FALSE)</f>
        <v>yoshikofuse@yahoo.co.jp</v>
      </c>
      <c r="AV99" s="44" t="str">
        <f t="shared" si="6"/>
        <v>小2－1</v>
      </c>
      <c r="AW99" s="44" t="b">
        <f t="shared" si="7"/>
        <v>1</v>
      </c>
      <c r="AX99" s="16"/>
      <c r="AY99" s="17"/>
      <c r="AZ99" s="15"/>
      <c r="BA99" s="15"/>
      <c r="BB99" s="15"/>
      <c r="BC99" s="15"/>
      <c r="BD99" s="15"/>
    </row>
    <row r="100" ht="12.75" customHeight="1">
      <c r="A100" s="287"/>
      <c r="B100" s="143">
        <f t="shared" si="8"/>
        <v>97</v>
      </c>
      <c r="C100" s="143" t="s">
        <v>56</v>
      </c>
      <c r="D100" s="143">
        <v>95.0</v>
      </c>
      <c r="E100" s="143" t="s">
        <v>611</v>
      </c>
      <c r="F100" s="143" t="s">
        <v>612</v>
      </c>
      <c r="G100" s="145" t="str">
        <f t="shared" ref="G100:H100" si="77">Z100</f>
        <v>678-316-931</v>
      </c>
      <c r="H100" s="145" t="str">
        <f t="shared" si="77"/>
        <v>yamane.family.mail@gmail.com</v>
      </c>
      <c r="I100" s="143" t="s">
        <v>129</v>
      </c>
      <c r="J100" s="143" t="s">
        <v>613</v>
      </c>
      <c r="K100" s="143" t="s">
        <v>158</v>
      </c>
      <c r="L100" s="144" t="s">
        <v>614</v>
      </c>
      <c r="M100" s="143"/>
      <c r="N100" s="144"/>
      <c r="O100" s="54">
        <v>45430.0</v>
      </c>
      <c r="P100" s="81" t="s">
        <v>176</v>
      </c>
      <c r="Q100" s="54"/>
      <c r="R100" s="54"/>
      <c r="S100" s="52"/>
      <c r="T100" s="52"/>
      <c r="U100" s="257"/>
      <c r="V100" s="152">
        <v>44674.0</v>
      </c>
      <c r="W100" s="152"/>
      <c r="X100" s="144" t="s">
        <v>136</v>
      </c>
      <c r="Y100" s="144"/>
      <c r="Z100" s="228" t="s">
        <v>615</v>
      </c>
      <c r="AA100" s="258" t="s">
        <v>616</v>
      </c>
      <c r="AB100" s="42" t="str">
        <f>VLOOKUP($Z100,'230420データ'!$A:$K,1,FALSE)</f>
        <v>#N/A</v>
      </c>
      <c r="AC100" s="35" t="b">
        <f t="shared" ref="AC100:AC104" si="78">EXACT(G100,Z100)</f>
        <v>1</v>
      </c>
      <c r="AD100" s="35" t="str">
        <f>VLOOKUP($Z100,'230420データ'!$A:$K,2,FALSE)</f>
        <v>#N/A</v>
      </c>
      <c r="AE100" s="35" t="str">
        <f t="shared" ref="AE100:AE104" si="79">EXACT(H100,AD100)</f>
        <v>#N/A</v>
      </c>
      <c r="AF100" s="35" t="str">
        <f>VLOOKUP($Z100,'230420データ'!$A:$K,3,FALSE)</f>
        <v>#N/A</v>
      </c>
      <c r="AG100" s="35" t="str">
        <f>VLOOKUP($Z100,'230420データ'!$A:$K,4,FALSE)</f>
        <v>#N/A</v>
      </c>
      <c r="AH100" s="35" t="str">
        <f>VLOOKUP($Z100,'230420データ'!$A:$K,5,FALSE)</f>
        <v>#N/A</v>
      </c>
      <c r="AI100" s="35" t="str">
        <f>VLOOKUP($Z100,'230420データ'!$A:$K,6,FALSE)</f>
        <v>#N/A</v>
      </c>
      <c r="AJ100" s="35" t="str">
        <f>VLOOKUP($Z100,'230420データ'!$A:$K,7,FALSE)</f>
        <v>#N/A</v>
      </c>
      <c r="AK100" s="35" t="str">
        <f>VLOOKUP($Z100,'230420データ'!$A:$K,8,FALSE)</f>
        <v>#N/A</v>
      </c>
      <c r="AL100" s="35" t="str">
        <f>VLOOKUP($Z100,'230420データ'!$A:$K,9,FALSE)</f>
        <v>#N/A</v>
      </c>
      <c r="AM100" s="43" t="str">
        <f>VLOOKUP($Z100,'230420データ'!$A:$K,10,FALSE)</f>
        <v>#N/A</v>
      </c>
      <c r="AN100" s="43" t="str">
        <f>VLOOKUP($Z100,'230420データ'!$A:$K,11,FALSE)</f>
        <v>#N/A</v>
      </c>
      <c r="AO100" s="145" t="str">
        <f t="shared" si="5"/>
        <v>678316931</v>
      </c>
      <c r="AP100" s="159" t="str">
        <f>IFERROR(VLOOKUP(AO100,'2024当番免除者リスト'!F:H,3,FALSE),"")</f>
        <v>図書委員</v>
      </c>
      <c r="AQ100" s="144" t="s">
        <v>617</v>
      </c>
      <c r="AR100" s="258" t="s">
        <v>618</v>
      </c>
      <c r="AS100" s="155" t="str">
        <f>VLOOKUP(AO100,'全学年'!$A$3:$N$1302,9,FALSE)</f>
        <v>山根 悠希</v>
      </c>
      <c r="AT100" s="155" t="str">
        <f>IFERROR(VLOOKUP(AO100,'クラス名簿からの当番確認リスト'!$A$4:$O$146,15,FALSE),"")</f>
        <v>図書委員</v>
      </c>
      <c r="AU100" s="161" t="str">
        <f>VLOOKUP(AO100,'全学年'!$A$3:$N$1301,14,FALSE)</f>
        <v>yamane.family.mail@gmail.com</v>
      </c>
      <c r="AV100" s="155" t="str">
        <f t="shared" si="6"/>
        <v>小2－1</v>
      </c>
      <c r="AW100" s="155" t="b">
        <f t="shared" si="7"/>
        <v>1</v>
      </c>
      <c r="AX100" s="16"/>
      <c r="AY100" s="17"/>
      <c r="AZ100" s="15"/>
      <c r="BA100" s="15"/>
      <c r="BB100" s="15"/>
      <c r="BC100" s="15"/>
      <c r="BD100" s="15"/>
    </row>
    <row r="101" ht="12.75" customHeight="1">
      <c r="A101" s="288"/>
      <c r="B101" s="131">
        <f t="shared" si="8"/>
        <v>98</v>
      </c>
      <c r="C101" s="131" t="s">
        <v>56</v>
      </c>
      <c r="D101" s="131">
        <v>96.0</v>
      </c>
      <c r="E101" s="131" t="s">
        <v>619</v>
      </c>
      <c r="F101" s="131" t="s">
        <v>115</v>
      </c>
      <c r="G101" s="221" t="s">
        <v>620</v>
      </c>
      <c r="H101" s="289" t="s">
        <v>621</v>
      </c>
      <c r="I101" s="131"/>
      <c r="J101" s="131"/>
      <c r="K101" s="131"/>
      <c r="L101" s="131"/>
      <c r="M101" s="131"/>
      <c r="N101" s="131"/>
      <c r="O101" s="52"/>
      <c r="P101" s="53"/>
      <c r="Q101" s="52"/>
      <c r="R101" s="53"/>
      <c r="S101" s="54"/>
      <c r="T101" s="81"/>
      <c r="U101" s="232"/>
      <c r="V101" s="239"/>
      <c r="W101" s="239"/>
      <c r="X101" s="131" t="s">
        <v>128</v>
      </c>
      <c r="Y101" s="131"/>
      <c r="Z101" s="233" t="s">
        <v>620</v>
      </c>
      <c r="AA101" s="234" t="s">
        <v>622</v>
      </c>
      <c r="AB101" s="42" t="str">
        <f>VLOOKUP($Z101,'230420データ'!$A:$K,1,FALSE)</f>
        <v>(704)654-0730</v>
      </c>
      <c r="AC101" s="35" t="b">
        <f t="shared" si="78"/>
        <v>1</v>
      </c>
      <c r="AD101" s="35" t="str">
        <f>VLOOKUP($Z101,'230420データ'!$A:$K,2,FALSE)</f>
        <v>suzuki.mio@outlook.com</v>
      </c>
      <c r="AE101" s="35" t="b">
        <f t="shared" si="79"/>
        <v>0</v>
      </c>
      <c r="AF101" s="35" t="str">
        <f>VLOOKUP($Z101,'230420データ'!$A:$K,3,FALSE)</f>
        <v>小1－3</v>
      </c>
      <c r="AG101" s="35" t="str">
        <f>VLOOKUP($Z101,'230420データ'!$A:$K,4,FALSE)</f>
        <v>鈴木　　 康平　　</v>
      </c>
      <c r="AH101" s="35" t="str">
        <f>VLOOKUP($Z101,'230420データ'!$A:$K,5,FALSE)</f>
        <v>秀典</v>
      </c>
      <c r="AI101" s="35" t="str">
        <f>VLOOKUP($Z101,'230420データ'!$A:$K,6,FALSE)</f>
        <v/>
      </c>
      <c r="AJ101" s="35" t="str">
        <f>VLOOKUP($Z101,'230420データ'!$A:$K,7,FALSE)</f>
        <v/>
      </c>
      <c r="AK101" s="35" t="str">
        <f>VLOOKUP($Z101,'230420データ'!$A:$K,8,FALSE)</f>
        <v/>
      </c>
      <c r="AL101" s="35" t="str">
        <f>VLOOKUP($Z101,'230420データ'!$A:$K,9,FALSE)</f>
        <v/>
      </c>
      <c r="AM101" s="43" t="str">
        <f>VLOOKUP($Z101,'230420データ'!$A:$K,10,FALSE)</f>
        <v/>
      </c>
      <c r="AN101" s="43" t="str">
        <f>VLOOKUP($Z101,'230420データ'!$A:$K,11,FALSE)</f>
        <v/>
      </c>
      <c r="AO101" s="140" t="str">
        <f t="shared" si="5"/>
        <v>7046540730</v>
      </c>
      <c r="AP101" s="221" t="str">
        <f>IFERROR(VLOOKUP(AO101,'2024当番免除者リスト'!F:H,3,FALSE),"")</f>
        <v>行事委員</v>
      </c>
      <c r="AQ101" s="139"/>
      <c r="AR101" s="234" t="s">
        <v>623</v>
      </c>
      <c r="AS101" s="139" t="str">
        <f>VLOOKUP(AO101,'全学年'!$A$3:$N$1302,9,FALSE)</f>
        <v>鈴木 康平</v>
      </c>
      <c r="AT101" s="139" t="str">
        <f>IFERROR(VLOOKUP(AO101,'クラス名簿からの当番確認リスト'!$A$4:$O$146,15,FALSE),"")</f>
        <v>行事委員</v>
      </c>
      <c r="AU101" s="142" t="str">
        <f>VLOOKUP(AO101,'全学年'!$A$3:$N$1301,14,FALSE)</f>
        <v>HSUZUKI@Live.com</v>
      </c>
      <c r="AV101" s="139" t="str">
        <f t="shared" si="6"/>
        <v>小2－1</v>
      </c>
      <c r="AW101" s="139" t="b">
        <f t="shared" si="7"/>
        <v>1</v>
      </c>
      <c r="AX101" s="16"/>
      <c r="AY101" s="17"/>
      <c r="AZ101" s="15"/>
      <c r="BA101" s="15"/>
      <c r="BB101" s="15"/>
      <c r="BC101" s="15"/>
      <c r="BD101" s="15"/>
    </row>
    <row r="102" ht="12.75" customHeight="1">
      <c r="A102" s="65"/>
      <c r="B102" s="66">
        <f t="shared" si="8"/>
        <v>99</v>
      </c>
      <c r="C102" s="66" t="s">
        <v>56</v>
      </c>
      <c r="D102" s="66">
        <v>97.0</v>
      </c>
      <c r="E102" s="66" t="s">
        <v>624</v>
      </c>
      <c r="F102" s="66" t="s">
        <v>625</v>
      </c>
      <c r="G102" s="67" t="s">
        <v>626</v>
      </c>
      <c r="H102" s="290" t="s">
        <v>627</v>
      </c>
      <c r="I102" s="66" t="s">
        <v>123</v>
      </c>
      <c r="J102" s="66" t="s">
        <v>628</v>
      </c>
      <c r="K102" s="66" t="s">
        <v>144</v>
      </c>
      <c r="L102" s="66" t="s">
        <v>629</v>
      </c>
      <c r="M102" s="66"/>
      <c r="N102" s="66"/>
      <c r="O102" s="54"/>
      <c r="P102" s="54"/>
      <c r="Q102" s="54"/>
      <c r="R102" s="54"/>
      <c r="S102" s="54"/>
      <c r="T102" s="54"/>
      <c r="U102" s="70"/>
      <c r="V102" s="71"/>
      <c r="W102" s="71"/>
      <c r="X102" s="66" t="s">
        <v>68</v>
      </c>
      <c r="Y102" s="66"/>
      <c r="Z102" s="72" t="s">
        <v>626</v>
      </c>
      <c r="AA102" s="73" t="s">
        <v>627</v>
      </c>
      <c r="AB102" s="42" t="str">
        <f>VLOOKUP($Z102,'230420データ'!$A:$K,1,FALSE)</f>
        <v>(470)576-0018</v>
      </c>
      <c r="AC102" s="35" t="b">
        <f t="shared" si="78"/>
        <v>1</v>
      </c>
      <c r="AD102" s="35" t="str">
        <f>VLOOKUP($Z102,'230420データ'!$A:$K,2,FALSE)</f>
        <v>satofami.kyhsy@gmail.com</v>
      </c>
      <c r="AE102" s="35" t="b">
        <f t="shared" si="79"/>
        <v>1</v>
      </c>
      <c r="AF102" s="35" t="str">
        <f>VLOOKUP($Z102,'230420データ'!$A:$K,3,FALSE)</f>
        <v>小1－3</v>
      </c>
      <c r="AG102" s="35" t="str">
        <f>VLOOKUP($Z102,'230420データ'!$A:$K,4,FALSE)</f>
        <v>佐藤　　 友紀美　</v>
      </c>
      <c r="AH102" s="35" t="str">
        <f>VLOOKUP($Z102,'230420データ'!$A:$K,5,FALSE)</f>
        <v>清隆</v>
      </c>
      <c r="AI102" s="35" t="str">
        <f>VLOOKUP($Z102,'230420データ'!$A:$K,6,FALSE)</f>
        <v>小3－3</v>
      </c>
      <c r="AJ102" s="35" t="str">
        <f>VLOOKUP($Z102,'230420データ'!$A:$K,7,FALSE)</f>
        <v>佐藤　　 清花</v>
      </c>
      <c r="AK102" s="35" t="str">
        <f>VLOOKUP($Z102,'230420データ'!$A:$K,8,FALSE)</f>
        <v>小5－2</v>
      </c>
      <c r="AL102" s="35" t="str">
        <f>VLOOKUP($Z102,'230420データ'!$A:$K,9,FALSE)</f>
        <v>佐藤　　 ほのか</v>
      </c>
      <c r="AM102" s="43" t="str">
        <f>VLOOKUP($Z102,'230420データ'!$A:$K,10,FALSE)</f>
        <v/>
      </c>
      <c r="AN102" s="43" t="str">
        <f>VLOOKUP($Z102,'230420データ'!$A:$K,11,FALSE)</f>
        <v/>
      </c>
      <c r="AO102" s="67" t="str">
        <f t="shared" si="5"/>
        <v>4705760018</v>
      </c>
      <c r="AP102" s="94" t="str">
        <f>IFERROR(VLOOKUP(AO102,'2024当番免除者リスト'!F:H,3,FALSE),"")</f>
        <v>運営関係者</v>
      </c>
      <c r="AQ102" s="74"/>
      <c r="AR102" s="74"/>
      <c r="AS102" s="74" t="str">
        <f>VLOOKUP(AO102,'全学年'!$A$3:$N$1302,9,FALSE)</f>
        <v>佐藤 友紀美</v>
      </c>
      <c r="AT102" s="74" t="str">
        <f>IFERROR(VLOOKUP(AO102,'クラス名簿からの当番確認リスト'!$A$4:$O$146,15,FALSE),"")</f>
        <v>運営委員</v>
      </c>
      <c r="AU102" s="75" t="str">
        <f>VLOOKUP(AO102,'全学年'!$A$3:$N$1301,14,FALSE)</f>
        <v>satofami.kyhsy@gmail.com</v>
      </c>
      <c r="AV102" s="74" t="str">
        <f t="shared" si="6"/>
        <v>小2－1</v>
      </c>
      <c r="AW102" s="74" t="b">
        <f t="shared" si="7"/>
        <v>1</v>
      </c>
      <c r="AX102" s="16"/>
      <c r="AY102" s="17"/>
      <c r="AZ102" s="15"/>
      <c r="BA102" s="15"/>
      <c r="BB102" s="15"/>
      <c r="BC102" s="15"/>
      <c r="BD102" s="15"/>
    </row>
    <row r="103" ht="12.75" customHeight="1">
      <c r="A103" s="62"/>
      <c r="B103" s="34">
        <f t="shared" si="8"/>
        <v>100</v>
      </c>
      <c r="C103" s="34" t="s">
        <v>56</v>
      </c>
      <c r="D103" s="34">
        <v>98.0</v>
      </c>
      <c r="E103" s="34" t="s">
        <v>630</v>
      </c>
      <c r="F103" s="34" t="s">
        <v>631</v>
      </c>
      <c r="G103" s="35" t="str">
        <f t="shared" ref="G103:H103" si="80">Z103</f>
        <v>(470)627-8143</v>
      </c>
      <c r="H103" s="35" t="str">
        <f t="shared" si="80"/>
        <v>ytakubo@hitachicm.us</v>
      </c>
      <c r="I103" s="34"/>
      <c r="J103" s="34"/>
      <c r="K103" s="34"/>
      <c r="L103" s="34"/>
      <c r="M103" s="36"/>
      <c r="N103" s="36"/>
      <c r="O103" s="37"/>
      <c r="P103" s="34"/>
      <c r="Q103" s="37"/>
      <c r="R103" s="34"/>
      <c r="S103" s="37">
        <v>45437.0</v>
      </c>
      <c r="T103" s="34" t="s">
        <v>220</v>
      </c>
      <c r="U103" s="38"/>
      <c r="V103" s="39"/>
      <c r="W103" s="39"/>
      <c r="X103" s="34"/>
      <c r="Y103" s="36"/>
      <c r="Z103" s="40" t="s">
        <v>632</v>
      </c>
      <c r="AA103" s="41" t="s">
        <v>633</v>
      </c>
      <c r="AB103" s="42" t="str">
        <f>VLOOKUP($Z103,'230420データ'!$A:$K,1,FALSE)</f>
        <v>(470)627-8143</v>
      </c>
      <c r="AC103" s="35" t="b">
        <f t="shared" si="78"/>
        <v>1</v>
      </c>
      <c r="AD103" s="35" t="str">
        <f>VLOOKUP($Z103,'230420データ'!$A:$K,2,FALSE)</f>
        <v>ytakubo@hitachicm.us</v>
      </c>
      <c r="AE103" s="35" t="b">
        <f t="shared" si="79"/>
        <v>1</v>
      </c>
      <c r="AF103" s="35" t="str">
        <f>VLOOKUP($Z103,'230420データ'!$A:$K,3,FALSE)</f>
        <v>小1－3</v>
      </c>
      <c r="AG103" s="35" t="str">
        <f>VLOOKUP($Z103,'230420データ'!$A:$K,4,FALSE)</f>
        <v>田窪　　 心結　　</v>
      </c>
      <c r="AH103" s="35" t="str">
        <f>VLOOKUP($Z103,'230420データ'!$A:$K,5,FALSE)</f>
        <v>祐一</v>
      </c>
      <c r="AI103" s="35" t="str">
        <f>VLOOKUP($Z103,'230420データ'!$A:$K,6,FALSE)</f>
        <v/>
      </c>
      <c r="AJ103" s="35" t="str">
        <f>VLOOKUP($Z103,'230420データ'!$A:$K,7,FALSE)</f>
        <v/>
      </c>
      <c r="AK103" s="35" t="str">
        <f>VLOOKUP($Z103,'230420データ'!$A:$K,8,FALSE)</f>
        <v/>
      </c>
      <c r="AL103" s="35" t="str">
        <f>VLOOKUP($Z103,'230420データ'!$A:$K,9,FALSE)</f>
        <v/>
      </c>
      <c r="AM103" s="43" t="str">
        <f>VLOOKUP($Z103,'230420データ'!$A:$K,10,FALSE)</f>
        <v/>
      </c>
      <c r="AN103" s="43" t="str">
        <f>VLOOKUP($Z103,'230420データ'!$A:$K,11,FALSE)</f>
        <v/>
      </c>
      <c r="AO103" s="35" t="str">
        <f t="shared" si="5"/>
        <v>4706278143</v>
      </c>
      <c r="AP103" s="43" t="str">
        <f>IFERROR(VLOOKUP(AO103,'2024当番免除者リスト'!F:H,3,FALSE),"")</f>
        <v/>
      </c>
      <c r="AQ103" s="44"/>
      <c r="AR103" s="44"/>
      <c r="AS103" s="44" t="str">
        <f>VLOOKUP(AO103,'全学年'!$A$3:$N$1302,9,FALSE)</f>
        <v>田窪 心結</v>
      </c>
      <c r="AT103" s="44" t="str">
        <f>IFERROR(VLOOKUP(AO103,'クラス名簿からの当番確認リスト'!$A$4:$O$146,15,FALSE),"")</f>
        <v/>
      </c>
      <c r="AU103" s="45" t="str">
        <f>VLOOKUP(AO103,'全学年'!$A$3:$N$1301,14,FALSE)</f>
        <v>ytakubo@hitachicm.us</v>
      </c>
      <c r="AV103" s="44" t="str">
        <f t="shared" si="6"/>
        <v>小2－1</v>
      </c>
      <c r="AW103" s="44" t="b">
        <f t="shared" si="7"/>
        <v>1</v>
      </c>
      <c r="AX103" s="16"/>
      <c r="AY103" s="17"/>
      <c r="AZ103" s="15"/>
      <c r="BA103" s="15"/>
      <c r="BB103" s="15"/>
      <c r="BC103" s="15"/>
      <c r="BD103" s="15"/>
    </row>
    <row r="104" ht="12.75" customHeight="1">
      <c r="A104" s="33"/>
      <c r="B104" s="34">
        <f t="shared" si="8"/>
        <v>101</v>
      </c>
      <c r="C104" s="34" t="s">
        <v>65</v>
      </c>
      <c r="D104" s="34">
        <v>99.0</v>
      </c>
      <c r="E104" s="34" t="s">
        <v>634</v>
      </c>
      <c r="F104" s="34" t="s">
        <v>635</v>
      </c>
      <c r="G104" s="35" t="str">
        <f t="shared" ref="G104:H104" si="81">Z104</f>
        <v>(470)836-2904</v>
      </c>
      <c r="H104" s="35" t="str">
        <f t="shared" si="81"/>
        <v>gakuyuno1098@gmail.com</v>
      </c>
      <c r="I104" s="34"/>
      <c r="J104" s="36"/>
      <c r="K104" s="36"/>
      <c r="L104" s="36"/>
      <c r="M104" s="36"/>
      <c r="N104" s="36"/>
      <c r="O104" s="37">
        <v>45437.0</v>
      </c>
      <c r="P104" s="37" t="s">
        <v>396</v>
      </c>
      <c r="Q104" s="37"/>
      <c r="R104" s="37"/>
      <c r="S104" s="37"/>
      <c r="T104" s="37"/>
      <c r="U104" s="38"/>
      <c r="V104" s="39"/>
      <c r="W104" s="39"/>
      <c r="X104" s="36"/>
      <c r="Y104" s="36"/>
      <c r="Z104" s="171" t="s">
        <v>636</v>
      </c>
      <c r="AA104" s="41" t="s">
        <v>637</v>
      </c>
      <c r="AB104" s="42" t="str">
        <f>VLOOKUP($Z104,'230420データ'!$A:$K,1,FALSE)</f>
        <v>(470)836-2904</v>
      </c>
      <c r="AC104" s="35" t="b">
        <f t="shared" si="78"/>
        <v>1</v>
      </c>
      <c r="AD104" s="35" t="str">
        <f>VLOOKUP($Z104,'230420データ'!$A:$K,2,FALSE)</f>
        <v>gakuyuno1098@gmail.com</v>
      </c>
      <c r="AE104" s="35" t="b">
        <f t="shared" si="79"/>
        <v>1</v>
      </c>
      <c r="AF104" s="35" t="str">
        <f>VLOOKUP($Z104,'230420データ'!$A:$K,3,FALSE)</f>
        <v>小2－1</v>
      </c>
      <c r="AG104" s="35" t="str">
        <f>VLOOKUP($Z104,'230420データ'!$A:$K,4,FALSE)</f>
        <v>作佐部　 岳　　　</v>
      </c>
      <c r="AH104" s="35" t="str">
        <f>VLOOKUP($Z104,'230420データ'!$A:$K,5,FALSE)</f>
        <v>将</v>
      </c>
      <c r="AI104" s="35" t="str">
        <f>VLOOKUP($Z104,'230420データ'!$A:$K,6,FALSE)</f>
        <v/>
      </c>
      <c r="AJ104" s="35" t="str">
        <f>VLOOKUP($Z104,'230420データ'!$A:$K,7,FALSE)</f>
        <v/>
      </c>
      <c r="AK104" s="35" t="str">
        <f>VLOOKUP($Z104,'230420データ'!$A:$K,8,FALSE)</f>
        <v/>
      </c>
      <c r="AL104" s="35" t="str">
        <f>VLOOKUP($Z104,'230420データ'!$A:$K,9,FALSE)</f>
        <v/>
      </c>
      <c r="AM104" s="43" t="str">
        <f>VLOOKUP($Z104,'230420データ'!$A:$K,10,FALSE)</f>
        <v/>
      </c>
      <c r="AN104" s="43" t="str">
        <f>VLOOKUP($Z104,'230420データ'!$A:$K,11,FALSE)</f>
        <v/>
      </c>
      <c r="AO104" s="35" t="str">
        <f t="shared" si="5"/>
        <v>4708362904</v>
      </c>
      <c r="AP104" s="43" t="str">
        <f>IFERROR(VLOOKUP(AO104,'2024当番免除者リスト'!F:H,3,FALSE),"")</f>
        <v/>
      </c>
      <c r="AQ104" s="44"/>
      <c r="AR104" s="44"/>
      <c r="AS104" s="44" t="str">
        <f>VLOOKUP(AO104,'全学年'!$A$3:$N$1302,9,FALSE)</f>
        <v>作佐部 岳</v>
      </c>
      <c r="AT104" s="44" t="str">
        <f>IFERROR(VLOOKUP(AO104,'クラス名簿からの当番確認リスト'!$A$4:$O$146,15,FALSE),"")</f>
        <v/>
      </c>
      <c r="AU104" s="45" t="str">
        <f>VLOOKUP(AO104,'全学年'!$A$3:$N$1301,14,FALSE)</f>
        <v>gakuyuno1098@gmail.com</v>
      </c>
      <c r="AV104" s="44" t="str">
        <f t="shared" si="6"/>
        <v>小3－2</v>
      </c>
      <c r="AW104" s="44" t="b">
        <f t="shared" si="7"/>
        <v>1</v>
      </c>
      <c r="AX104" s="16"/>
      <c r="AY104" s="17"/>
      <c r="AZ104" s="15"/>
      <c r="BA104" s="15"/>
      <c r="BB104" s="15"/>
      <c r="BC104" s="15"/>
      <c r="BD104" s="15"/>
    </row>
    <row r="105" ht="12.75" customHeight="1">
      <c r="A105" s="33"/>
      <c r="B105" s="34">
        <f t="shared" si="8"/>
        <v>102</v>
      </c>
      <c r="C105" s="34" t="s">
        <v>56</v>
      </c>
      <c r="D105" s="34">
        <v>100.0</v>
      </c>
      <c r="E105" s="96" t="s">
        <v>638</v>
      </c>
      <c r="F105" s="96" t="s">
        <v>639</v>
      </c>
      <c r="G105" s="35" t="str">
        <f t="shared" ref="G105:H105" si="82">Z105</f>
        <v>470-572-2745</v>
      </c>
      <c r="H105" s="35" t="str">
        <f t="shared" si="82"/>
        <v>htomomatsu@hvac.mea.com</v>
      </c>
      <c r="I105" s="34"/>
      <c r="J105" s="96"/>
      <c r="K105" s="96"/>
      <c r="L105" s="96"/>
      <c r="M105" s="96"/>
      <c r="N105" s="96"/>
      <c r="O105" s="243"/>
      <c r="P105" s="96"/>
      <c r="Q105" s="243"/>
      <c r="R105" s="96"/>
      <c r="S105" s="243"/>
      <c r="T105" s="96"/>
      <c r="U105" s="96"/>
      <c r="V105" s="39">
        <v>45395.0</v>
      </c>
      <c r="W105" s="244"/>
      <c r="X105" s="96"/>
      <c r="Y105" s="96"/>
      <c r="Z105" s="245" t="s">
        <v>640</v>
      </c>
      <c r="AA105" s="44" t="s">
        <v>641</v>
      </c>
      <c r="AB105" s="103"/>
      <c r="AC105" s="96"/>
      <c r="AD105" s="96"/>
      <c r="AE105" s="96"/>
      <c r="AF105" s="246"/>
      <c r="AG105" s="246"/>
      <c r="AH105" s="246"/>
      <c r="AI105" s="246"/>
      <c r="AJ105" s="246"/>
      <c r="AK105" s="246"/>
      <c r="AL105" s="246"/>
      <c r="AM105" s="247"/>
      <c r="AN105" s="247"/>
      <c r="AO105" s="35" t="str">
        <f t="shared" si="5"/>
        <v>4705722745</v>
      </c>
      <c r="AP105" s="106" t="str">
        <f>IFERROR(VLOOKUP(AO105,'2024当番免除者リスト'!F:H,3,FALSE),"")</f>
        <v/>
      </c>
      <c r="AQ105" s="44"/>
      <c r="AR105" s="44"/>
      <c r="AS105" s="44" t="str">
        <f>VLOOKUP(AO105,'全学年'!$A$3:$N$1302,9,FALSE)</f>
        <v>友松　櫻</v>
      </c>
      <c r="AT105" s="44" t="str">
        <f>IFERROR(VLOOKUP(AO105,'クラス名簿からの当番確認リスト'!$A$4:$O$146,15,FALSE),"")</f>
        <v/>
      </c>
      <c r="AU105" s="45" t="str">
        <f>VLOOKUP(AO105,'全学年'!$A$3:$N$1301,14,FALSE)</f>
        <v>htomomatsu@hvac.mea.com</v>
      </c>
      <c r="AV105" s="44" t="str">
        <f t="shared" si="6"/>
        <v>小2－1</v>
      </c>
      <c r="AW105" s="44" t="b">
        <f t="shared" si="7"/>
        <v>1</v>
      </c>
      <c r="AX105" s="16"/>
      <c r="AY105" s="17"/>
      <c r="AZ105" s="15"/>
      <c r="BA105" s="15"/>
      <c r="BB105" s="15"/>
      <c r="BC105" s="15"/>
      <c r="BD105" s="15"/>
    </row>
    <row r="106" ht="12.75" customHeight="1">
      <c r="A106" s="65"/>
      <c r="B106" s="66">
        <f t="shared" si="8"/>
        <v>103</v>
      </c>
      <c r="C106" s="66" t="s">
        <v>100</v>
      </c>
      <c r="D106" s="66">
        <v>102.0</v>
      </c>
      <c r="E106" s="66" t="s">
        <v>642</v>
      </c>
      <c r="F106" s="66" t="s">
        <v>643</v>
      </c>
      <c r="G106" s="67" t="s">
        <v>644</v>
      </c>
      <c r="H106" s="68" t="s">
        <v>645</v>
      </c>
      <c r="I106" s="66"/>
      <c r="J106" s="89"/>
      <c r="K106" s="89"/>
      <c r="L106" s="89"/>
      <c r="M106" s="89"/>
      <c r="N106" s="89"/>
      <c r="O106" s="54"/>
      <c r="P106" s="81"/>
      <c r="Q106" s="54"/>
      <c r="R106" s="54"/>
      <c r="S106" s="54"/>
      <c r="T106" s="81"/>
      <c r="U106" s="70"/>
      <c r="V106" s="92"/>
      <c r="W106" s="92"/>
      <c r="X106" s="89" t="s">
        <v>68</v>
      </c>
      <c r="Y106" s="89"/>
      <c r="Z106" s="72" t="s">
        <v>646</v>
      </c>
      <c r="AA106" s="73" t="s">
        <v>645</v>
      </c>
      <c r="AB106" s="42" t="str">
        <f>VLOOKUP($Z106,'230420データ'!$A:$K,1,FALSE)</f>
        <v>#N/A</v>
      </c>
      <c r="AC106" s="35" t="b">
        <f t="shared" ref="AC106:AC109" si="84">EXACT(G106,Z106)</f>
        <v>0</v>
      </c>
      <c r="AD106" s="35" t="str">
        <f>VLOOKUP($Z106,'230420データ'!$A:$K,2,FALSE)</f>
        <v>#N/A</v>
      </c>
      <c r="AE106" s="35" t="str">
        <f t="shared" ref="AE106:AE109" si="85">EXACT(H106,AD106)</f>
        <v>#N/A</v>
      </c>
      <c r="AF106" s="35" t="str">
        <f>VLOOKUP($Z106,'230420データ'!$A:$K,3,FALSE)</f>
        <v>#N/A</v>
      </c>
      <c r="AG106" s="35" t="str">
        <f>VLOOKUP($Z106,'230420データ'!$A:$K,4,FALSE)</f>
        <v>#N/A</v>
      </c>
      <c r="AH106" s="35" t="str">
        <f>VLOOKUP($Z106,'230420データ'!$A:$K,5,FALSE)</f>
        <v>#N/A</v>
      </c>
      <c r="AI106" s="35" t="str">
        <f>VLOOKUP($Z106,'230420データ'!$A:$K,6,FALSE)</f>
        <v>#N/A</v>
      </c>
      <c r="AJ106" s="35" t="str">
        <f>VLOOKUP($Z106,'230420データ'!$A:$K,7,FALSE)</f>
        <v>#N/A</v>
      </c>
      <c r="AK106" s="35" t="str">
        <f>VLOOKUP($Z106,'230420データ'!$A:$K,8,FALSE)</f>
        <v>#N/A</v>
      </c>
      <c r="AL106" s="35" t="str">
        <f>VLOOKUP($Z106,'230420データ'!$A:$K,9,FALSE)</f>
        <v>#N/A</v>
      </c>
      <c r="AM106" s="43" t="str">
        <f>VLOOKUP($Z106,'230420データ'!$A:$K,10,FALSE)</f>
        <v>#N/A</v>
      </c>
      <c r="AN106" s="43" t="str">
        <f>VLOOKUP($Z106,'230420データ'!$A:$K,11,FALSE)</f>
        <v>#N/A</v>
      </c>
      <c r="AO106" s="67" t="str">
        <f t="shared" si="5"/>
        <v>4703830010</v>
      </c>
      <c r="AP106" s="94" t="str">
        <f>IFERROR(VLOOKUP(AO106,'2024当番免除者リスト'!F:H,3,FALSE),"")</f>
        <v>運営関係者</v>
      </c>
      <c r="AQ106" s="66" t="s">
        <v>644</v>
      </c>
      <c r="AR106" s="74"/>
      <c r="AS106" s="74" t="str">
        <f>VLOOKUP(AO106,'全学年'!$A$3:$N$1302,9,FALSE)</f>
        <v>木下 さら</v>
      </c>
      <c r="AT106" s="74" t="str">
        <f>IFERROR(VLOOKUP(AO106,'クラス名簿からの当番確認リスト'!$A$4:$O$146,15,FALSE),"")</f>
        <v>５０周年行事委員</v>
      </c>
      <c r="AU106" s="75" t="str">
        <f>VLOOKUP(AO106,'全学年'!$A$3:$N$1301,14,FALSE)</f>
        <v>sunnyikopp@gmail.com</v>
      </c>
      <c r="AV106" s="74" t="str">
        <f t="shared" si="6"/>
        <v>小2－2</v>
      </c>
      <c r="AW106" s="74" t="b">
        <f t="shared" si="7"/>
        <v>1</v>
      </c>
      <c r="AX106" s="16"/>
      <c r="AY106" s="17"/>
      <c r="AZ106" s="15"/>
      <c r="BA106" s="15"/>
      <c r="BB106" s="15"/>
      <c r="BC106" s="15"/>
      <c r="BD106" s="15"/>
    </row>
    <row r="107" ht="12.75" customHeight="1">
      <c r="A107" s="33"/>
      <c r="B107" s="34">
        <f t="shared" si="8"/>
        <v>104</v>
      </c>
      <c r="C107" s="34" t="s">
        <v>100</v>
      </c>
      <c r="D107" s="34">
        <v>103.0</v>
      </c>
      <c r="E107" s="34" t="s">
        <v>647</v>
      </c>
      <c r="F107" s="34" t="s">
        <v>648</v>
      </c>
      <c r="G107" s="35" t="str">
        <f t="shared" ref="G107:H107" si="83">Z107</f>
        <v>770-887-6629</v>
      </c>
      <c r="H107" s="35" t="str">
        <f t="shared" si="83"/>
        <v>kimikoaratani@yahoo.com</v>
      </c>
      <c r="I107" s="34" t="s">
        <v>129</v>
      </c>
      <c r="J107" s="34" t="s">
        <v>649</v>
      </c>
      <c r="K107" s="34"/>
      <c r="L107" s="34"/>
      <c r="M107" s="34"/>
      <c r="N107" s="34"/>
      <c r="O107" s="37"/>
      <c r="P107" s="37"/>
      <c r="Q107" s="37"/>
      <c r="R107" s="37"/>
      <c r="S107" s="37"/>
      <c r="T107" s="37"/>
      <c r="U107" s="38"/>
      <c r="V107" s="225"/>
      <c r="W107" s="225"/>
      <c r="X107" s="34"/>
      <c r="Y107" s="34"/>
      <c r="Z107" s="171" t="s">
        <v>650</v>
      </c>
      <c r="AA107" s="41" t="s">
        <v>651</v>
      </c>
      <c r="AB107" s="42" t="str">
        <f>VLOOKUP($Z107,'230420データ'!$A:$K,1,FALSE)</f>
        <v>#N/A</v>
      </c>
      <c r="AC107" s="35" t="b">
        <f t="shared" si="84"/>
        <v>1</v>
      </c>
      <c r="AD107" s="35" t="str">
        <f>VLOOKUP($Z107,'230420データ'!$A:$K,2,FALSE)</f>
        <v>#N/A</v>
      </c>
      <c r="AE107" s="35" t="str">
        <f t="shared" si="85"/>
        <v>#N/A</v>
      </c>
      <c r="AF107" s="35" t="str">
        <f>VLOOKUP($Z107,'230420データ'!$A:$K,3,FALSE)</f>
        <v>#N/A</v>
      </c>
      <c r="AG107" s="35" t="str">
        <f>VLOOKUP($Z107,'230420データ'!$A:$K,4,FALSE)</f>
        <v>#N/A</v>
      </c>
      <c r="AH107" s="35" t="str">
        <f>VLOOKUP($Z107,'230420データ'!$A:$K,5,FALSE)</f>
        <v>#N/A</v>
      </c>
      <c r="AI107" s="35" t="str">
        <f>VLOOKUP($Z107,'230420データ'!$A:$K,6,FALSE)</f>
        <v>#N/A</v>
      </c>
      <c r="AJ107" s="35" t="str">
        <f>VLOOKUP($Z107,'230420データ'!$A:$K,7,FALSE)</f>
        <v>#N/A</v>
      </c>
      <c r="AK107" s="35" t="str">
        <f>VLOOKUP($Z107,'230420データ'!$A:$K,8,FALSE)</f>
        <v>#N/A</v>
      </c>
      <c r="AL107" s="35" t="str">
        <f>VLOOKUP($Z107,'230420データ'!$A:$K,9,FALSE)</f>
        <v>#N/A</v>
      </c>
      <c r="AM107" s="43" t="str">
        <f>VLOOKUP($Z107,'230420データ'!$A:$K,10,FALSE)</f>
        <v>#N/A</v>
      </c>
      <c r="AN107" s="43" t="str">
        <f>VLOOKUP($Z107,'230420データ'!$A:$K,11,FALSE)</f>
        <v>#N/A</v>
      </c>
      <c r="AO107" s="35" t="str">
        <f t="shared" si="5"/>
        <v>7708876629</v>
      </c>
      <c r="AP107" s="43" t="str">
        <f>IFERROR(VLOOKUP(AO107,'2024当番免除者リスト'!F:H,3,FALSE),"")</f>
        <v/>
      </c>
      <c r="AQ107" s="34" t="s">
        <v>652</v>
      </c>
      <c r="AR107" s="44"/>
      <c r="AS107" s="44" t="str">
        <f>VLOOKUP(AO107,'全学年'!$A$3:$N$1302,9,FALSE)</f>
        <v>渡部 浩市</v>
      </c>
      <c r="AT107" s="44" t="str">
        <f>IFERROR(VLOOKUP(AO107,'クラス名簿からの当番確認リスト'!$A$4:$O$146,15,FALSE),"")</f>
        <v/>
      </c>
      <c r="AU107" s="45" t="str">
        <f>VLOOKUP(AO107,'全学年'!$A$3:$N$1301,14,FALSE)</f>
        <v>kimikoaratani@yahoo.com</v>
      </c>
      <c r="AV107" s="44" t="str">
        <f t="shared" si="6"/>
        <v>小2－2</v>
      </c>
      <c r="AW107" s="44" t="b">
        <f t="shared" si="7"/>
        <v>1</v>
      </c>
      <c r="AX107" s="16"/>
      <c r="AY107" s="17"/>
      <c r="AZ107" s="15"/>
      <c r="BA107" s="15"/>
      <c r="BB107" s="15"/>
      <c r="BC107" s="15"/>
      <c r="BD107" s="15"/>
    </row>
    <row r="108" ht="12.75" customHeight="1">
      <c r="A108" s="33"/>
      <c r="B108" s="34">
        <f t="shared" si="8"/>
        <v>105</v>
      </c>
      <c r="C108" s="34" t="s">
        <v>100</v>
      </c>
      <c r="D108" s="34">
        <v>104.0</v>
      </c>
      <c r="E108" s="34" t="s">
        <v>653</v>
      </c>
      <c r="F108" s="34" t="s">
        <v>654</v>
      </c>
      <c r="G108" s="35" t="str">
        <f t="shared" ref="G108:H108" si="86">Z108</f>
        <v>(347)466-3261</v>
      </c>
      <c r="H108" s="35" t="str">
        <f t="shared" si="86"/>
        <v>shuyakyu@yahoo.com</v>
      </c>
      <c r="I108" s="34"/>
      <c r="J108" s="34"/>
      <c r="K108" s="34"/>
      <c r="L108" s="34"/>
      <c r="M108" s="36"/>
      <c r="N108" s="36"/>
      <c r="O108" s="37"/>
      <c r="P108" s="37"/>
      <c r="Q108" s="37"/>
      <c r="R108" s="34"/>
      <c r="S108" s="37">
        <v>45423.0</v>
      </c>
      <c r="T108" s="34" t="s">
        <v>42</v>
      </c>
      <c r="U108" s="38"/>
      <c r="V108" s="39"/>
      <c r="W108" s="39"/>
      <c r="X108" s="34"/>
      <c r="Y108" s="36"/>
      <c r="Z108" s="40" t="s">
        <v>655</v>
      </c>
      <c r="AA108" s="41" t="s">
        <v>656</v>
      </c>
      <c r="AB108" s="42" t="str">
        <f>VLOOKUP($Z108,'230420データ'!$A:$K,1,FALSE)</f>
        <v>(347)466-3261</v>
      </c>
      <c r="AC108" s="35" t="b">
        <f t="shared" si="84"/>
        <v>1</v>
      </c>
      <c r="AD108" s="35" t="str">
        <f>VLOOKUP($Z108,'230420データ'!$A:$K,2,FALSE)</f>
        <v>shuyakyu@yahoo.com</v>
      </c>
      <c r="AE108" s="35" t="b">
        <f t="shared" si="85"/>
        <v>1</v>
      </c>
      <c r="AF108" s="35" t="str">
        <f>VLOOKUP($Z108,'230420データ'!$A:$K,3,FALSE)</f>
        <v>小1－1</v>
      </c>
      <c r="AG108" s="35" t="str">
        <f>VLOOKUP($Z108,'230420データ'!$A:$K,4,FALSE)</f>
        <v>丘　　　 丞太郎　</v>
      </c>
      <c r="AH108" s="35" t="str">
        <f>VLOOKUP($Z108,'230420データ'!$A:$K,5,FALSE)</f>
        <v>柊也</v>
      </c>
      <c r="AI108" s="35" t="str">
        <f>VLOOKUP($Z108,'230420データ'!$A:$K,6,FALSE)</f>
        <v/>
      </c>
      <c r="AJ108" s="35" t="str">
        <f>VLOOKUP($Z108,'230420データ'!$A:$K,7,FALSE)</f>
        <v/>
      </c>
      <c r="AK108" s="35" t="str">
        <f>VLOOKUP($Z108,'230420データ'!$A:$K,8,FALSE)</f>
        <v/>
      </c>
      <c r="AL108" s="35" t="str">
        <f>VLOOKUP($Z108,'230420データ'!$A:$K,9,FALSE)</f>
        <v/>
      </c>
      <c r="AM108" s="43" t="str">
        <f>VLOOKUP($Z108,'230420データ'!$A:$K,10,FALSE)</f>
        <v/>
      </c>
      <c r="AN108" s="43" t="str">
        <f>VLOOKUP($Z108,'230420データ'!$A:$K,11,FALSE)</f>
        <v/>
      </c>
      <c r="AO108" s="35" t="str">
        <f t="shared" si="5"/>
        <v>3474663261</v>
      </c>
      <c r="AP108" s="43" t="str">
        <f>IFERROR(VLOOKUP(AO108,'2024当番免除者リスト'!F:H,3,FALSE),"")</f>
        <v/>
      </c>
      <c r="AQ108" s="44"/>
      <c r="AR108" s="44"/>
      <c r="AS108" s="44" t="str">
        <f>VLOOKUP(AO108,'全学年'!$A$3:$N$1302,9,FALSE)</f>
        <v>丘 丞太郎</v>
      </c>
      <c r="AT108" s="44" t="str">
        <f>IFERROR(VLOOKUP(AO108,'クラス名簿からの当番確認リスト'!$A$4:$O$146,15,FALSE),"")</f>
        <v/>
      </c>
      <c r="AU108" s="45" t="str">
        <f>VLOOKUP(AO108,'全学年'!$A$3:$N$1301,14,FALSE)</f>
        <v>shuyakyu@yahoo.com</v>
      </c>
      <c r="AV108" s="44" t="str">
        <f t="shared" si="6"/>
        <v>小2－2</v>
      </c>
      <c r="AW108" s="44" t="b">
        <f t="shared" si="7"/>
        <v>1</v>
      </c>
      <c r="AX108" s="16"/>
      <c r="AY108" s="17"/>
      <c r="AZ108" s="15"/>
      <c r="BA108" s="15"/>
      <c r="BB108" s="15"/>
      <c r="BC108" s="15"/>
      <c r="BD108" s="15"/>
    </row>
    <row r="109" ht="12.75" customHeight="1">
      <c r="A109" s="46"/>
      <c r="B109" s="47">
        <f t="shared" si="8"/>
        <v>106</v>
      </c>
      <c r="C109" s="47" t="s">
        <v>100</v>
      </c>
      <c r="D109" s="47">
        <v>105.0</v>
      </c>
      <c r="E109" s="47" t="s">
        <v>657</v>
      </c>
      <c r="F109" s="47" t="s">
        <v>658</v>
      </c>
      <c r="G109" s="49" t="s">
        <v>659</v>
      </c>
      <c r="H109" s="50" t="s">
        <v>660</v>
      </c>
      <c r="I109" s="47"/>
      <c r="J109" s="47"/>
      <c r="K109" s="47"/>
      <c r="L109" s="47"/>
      <c r="M109" s="51"/>
      <c r="N109" s="51"/>
      <c r="O109" s="52"/>
      <c r="P109" s="53"/>
      <c r="Q109" s="52"/>
      <c r="R109" s="53"/>
      <c r="S109" s="54"/>
      <c r="T109" s="54"/>
      <c r="U109" s="55"/>
      <c r="V109" s="56"/>
      <c r="W109" s="56"/>
      <c r="X109" s="51" t="s">
        <v>52</v>
      </c>
      <c r="Y109" s="51"/>
      <c r="Z109" s="250" t="s">
        <v>661</v>
      </c>
      <c r="AA109" s="204" t="s">
        <v>660</v>
      </c>
      <c r="AB109" s="42" t="str">
        <f>VLOOKUP($Z109,'230420データ'!$A:$K,1,FALSE)</f>
        <v>#N/A</v>
      </c>
      <c r="AC109" s="35" t="b">
        <f t="shared" si="84"/>
        <v>0</v>
      </c>
      <c r="AD109" s="35" t="str">
        <f>VLOOKUP($Z109,'230420データ'!$A:$K,2,FALSE)</f>
        <v>#N/A</v>
      </c>
      <c r="AE109" s="35" t="str">
        <f t="shared" si="85"/>
        <v>#N/A</v>
      </c>
      <c r="AF109" s="35" t="str">
        <f>VLOOKUP($Z109,'230420データ'!$A:$K,3,FALSE)</f>
        <v>#N/A</v>
      </c>
      <c r="AG109" s="35" t="str">
        <f>VLOOKUP($Z109,'230420データ'!$A:$K,4,FALSE)</f>
        <v>#N/A</v>
      </c>
      <c r="AH109" s="35" t="str">
        <f>VLOOKUP($Z109,'230420データ'!$A:$K,5,FALSE)</f>
        <v>#N/A</v>
      </c>
      <c r="AI109" s="35" t="str">
        <f>VLOOKUP($Z109,'230420データ'!$A:$K,6,FALSE)</f>
        <v>#N/A</v>
      </c>
      <c r="AJ109" s="35" t="str">
        <f>VLOOKUP($Z109,'230420データ'!$A:$K,7,FALSE)</f>
        <v>#N/A</v>
      </c>
      <c r="AK109" s="35" t="str">
        <f>VLOOKUP($Z109,'230420データ'!$A:$K,8,FALSE)</f>
        <v>#N/A</v>
      </c>
      <c r="AL109" s="35" t="str">
        <f>VLOOKUP($Z109,'230420データ'!$A:$K,9,FALSE)</f>
        <v>#N/A</v>
      </c>
      <c r="AM109" s="43" t="str">
        <f>VLOOKUP($Z109,'230420データ'!$A:$K,10,FALSE)</f>
        <v>#N/A</v>
      </c>
      <c r="AN109" s="43" t="str">
        <f>VLOOKUP($Z109,'230420データ'!$A:$K,11,FALSE)</f>
        <v>#N/A</v>
      </c>
      <c r="AO109" s="49" t="str">
        <f t="shared" si="5"/>
        <v>4048040430</v>
      </c>
      <c r="AP109" s="59" t="str">
        <f>IFERROR(VLOOKUP(AO109,'2024当番免除者リスト'!F:H,3,FALSE),"")</f>
        <v>運動会委員</v>
      </c>
      <c r="AQ109" s="51" t="s">
        <v>659</v>
      </c>
      <c r="AR109" s="60"/>
      <c r="AS109" s="60" t="str">
        <f>VLOOKUP(AO109,'全学年'!$A$3:$N$1302,9,FALSE)</f>
        <v>田尾 一夏</v>
      </c>
      <c r="AT109" s="60" t="str">
        <f>IFERROR(VLOOKUP(AO109,'クラス名簿からの当番確認リスト'!$A$4:$O$146,15,FALSE),"")</f>
        <v>運動会委員</v>
      </c>
      <c r="AU109" s="61" t="str">
        <f>VLOOKUP(AO109,'全学年'!$A$3:$N$1301,14,FALSE)</f>
        <v>i629r714@icloud.com</v>
      </c>
      <c r="AV109" s="60" t="str">
        <f t="shared" si="6"/>
        <v>小2－2</v>
      </c>
      <c r="AW109" s="60" t="b">
        <f t="shared" si="7"/>
        <v>1</v>
      </c>
      <c r="AX109" s="16"/>
      <c r="AY109" s="17"/>
      <c r="AZ109" s="15"/>
      <c r="BA109" s="15"/>
      <c r="BB109" s="15"/>
      <c r="BC109" s="15"/>
      <c r="BD109" s="15"/>
    </row>
    <row r="110" ht="12.75" customHeight="1">
      <c r="A110" s="226"/>
      <c r="B110" s="143">
        <f t="shared" si="8"/>
        <v>107</v>
      </c>
      <c r="C110" s="143" t="s">
        <v>100</v>
      </c>
      <c r="D110" s="143">
        <v>106.0</v>
      </c>
      <c r="E110" s="143" t="s">
        <v>662</v>
      </c>
      <c r="F110" s="143" t="s">
        <v>46</v>
      </c>
      <c r="G110" s="145" t="str">
        <f t="shared" ref="G110:H110" si="87">Z110</f>
        <v>470-589-0200</v>
      </c>
      <c r="H110" s="145" t="str">
        <f t="shared" si="87"/>
        <v>murakami.hiromi211@gmail.com</v>
      </c>
      <c r="I110" s="143"/>
      <c r="J110" s="143"/>
      <c r="K110" s="143"/>
      <c r="L110" s="143"/>
      <c r="M110" s="144"/>
      <c r="N110" s="144"/>
      <c r="O110" s="147" t="s">
        <v>663</v>
      </c>
      <c r="P110" s="148" t="s">
        <v>270</v>
      </c>
      <c r="Q110" s="54"/>
      <c r="R110" s="81"/>
      <c r="S110" s="52"/>
      <c r="T110" s="52"/>
      <c r="U110" s="257"/>
      <c r="V110" s="152">
        <v>45073.0</v>
      </c>
      <c r="W110" s="152"/>
      <c r="X110" s="144" t="s">
        <v>136</v>
      </c>
      <c r="Y110" s="144"/>
      <c r="Z110" s="228" t="s">
        <v>664</v>
      </c>
      <c r="AA110" s="258" t="s">
        <v>665</v>
      </c>
      <c r="AB110" s="42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43"/>
      <c r="AN110" s="43"/>
      <c r="AO110" s="145" t="str">
        <f t="shared" si="5"/>
        <v>4705890200</v>
      </c>
      <c r="AP110" s="159" t="str">
        <f>IFERROR(VLOOKUP(AO110,'2024当番免除者リスト'!F:H,3,FALSE),"")</f>
        <v>図書委員</v>
      </c>
      <c r="AQ110" s="228" t="s">
        <v>666</v>
      </c>
      <c r="AR110" s="258" t="s">
        <v>667</v>
      </c>
      <c r="AS110" s="155" t="str">
        <f>VLOOKUP(AO110,'全学年'!$A$3:$N$1302,9,FALSE)</f>
        <v>#N/A</v>
      </c>
      <c r="AT110" s="155" t="str">
        <f>IFERROR(VLOOKUP(AO110,'クラス名簿からの当番確認リスト'!$A$4:$O$146,15,FALSE),"")</f>
        <v/>
      </c>
      <c r="AU110" s="155" t="str">
        <f>VLOOKUP(AO110,'全学年'!$A$3:$N$1301,14,FALSE)</f>
        <v>#N/A</v>
      </c>
      <c r="AV110" s="155" t="str">
        <f t="shared" si="6"/>
        <v>小2－2</v>
      </c>
      <c r="AW110" s="155" t="str">
        <f t="shared" si="7"/>
        <v>#N/A</v>
      </c>
      <c r="AX110" s="16"/>
      <c r="AY110" s="17"/>
      <c r="AZ110" s="258"/>
      <c r="BA110" s="15"/>
      <c r="BB110" s="15"/>
      <c r="BC110" s="15"/>
      <c r="BD110" s="15"/>
    </row>
    <row r="111" ht="12.75" customHeight="1">
      <c r="A111" s="235"/>
      <c r="B111" s="77">
        <f t="shared" si="8"/>
        <v>108</v>
      </c>
      <c r="C111" s="77" t="s">
        <v>100</v>
      </c>
      <c r="D111" s="77">
        <v>107.0</v>
      </c>
      <c r="E111" s="77" t="s">
        <v>668</v>
      </c>
      <c r="F111" s="77" t="s">
        <v>669</v>
      </c>
      <c r="G111" s="85" t="s">
        <v>670</v>
      </c>
      <c r="H111" s="80" t="s">
        <v>671</v>
      </c>
      <c r="I111" s="77" t="s">
        <v>50</v>
      </c>
      <c r="J111" s="77" t="s">
        <v>672</v>
      </c>
      <c r="K111" s="78" t="s">
        <v>164</v>
      </c>
      <c r="L111" s="78" t="s">
        <v>673</v>
      </c>
      <c r="M111" s="78"/>
      <c r="N111" s="78"/>
      <c r="O111" s="52"/>
      <c r="P111" s="53"/>
      <c r="Q111" s="52"/>
      <c r="R111" s="53"/>
      <c r="S111" s="54"/>
      <c r="T111" s="81"/>
      <c r="U111" s="168"/>
      <c r="V111" s="82"/>
      <c r="W111" s="82"/>
      <c r="X111" s="78" t="s">
        <v>76</v>
      </c>
      <c r="Y111" s="78"/>
      <c r="Z111" s="238" t="s">
        <v>674</v>
      </c>
      <c r="AA111" s="170" t="s">
        <v>671</v>
      </c>
      <c r="AB111" s="42" t="str">
        <f>VLOOKUP($Z111,'230420データ'!$A:$K,1,FALSE)</f>
        <v>#N/A</v>
      </c>
      <c r="AC111" s="35" t="b">
        <f t="shared" ref="AC111:AC115" si="88">EXACT(G111,Z111)</f>
        <v>0</v>
      </c>
      <c r="AD111" s="35" t="str">
        <f>VLOOKUP($Z111,'230420データ'!$A:$K,2,FALSE)</f>
        <v>#N/A</v>
      </c>
      <c r="AE111" s="35" t="str">
        <f t="shared" ref="AE111:AE115" si="89">EXACT(H111,AD111)</f>
        <v>#N/A</v>
      </c>
      <c r="AF111" s="35" t="str">
        <f>VLOOKUP($Z111,'230420データ'!$A:$K,3,FALSE)</f>
        <v>#N/A</v>
      </c>
      <c r="AG111" s="35" t="str">
        <f>VLOOKUP($Z111,'230420データ'!$A:$K,4,FALSE)</f>
        <v>#N/A</v>
      </c>
      <c r="AH111" s="35" t="str">
        <f>VLOOKUP($Z111,'230420データ'!$A:$K,5,FALSE)</f>
        <v>#N/A</v>
      </c>
      <c r="AI111" s="35" t="str">
        <f>VLOOKUP($Z111,'230420データ'!$A:$K,6,FALSE)</f>
        <v>#N/A</v>
      </c>
      <c r="AJ111" s="35" t="str">
        <f>VLOOKUP($Z111,'230420データ'!$A:$K,7,FALSE)</f>
        <v>#N/A</v>
      </c>
      <c r="AK111" s="35" t="str">
        <f>VLOOKUP($Z111,'230420データ'!$A:$K,8,FALSE)</f>
        <v>#N/A</v>
      </c>
      <c r="AL111" s="35" t="str">
        <f>VLOOKUP($Z111,'230420データ'!$A:$K,9,FALSE)</f>
        <v>#N/A</v>
      </c>
      <c r="AM111" s="43" t="str">
        <f>VLOOKUP($Z111,'230420データ'!$A:$K,10,FALSE)</f>
        <v>#N/A</v>
      </c>
      <c r="AN111" s="43" t="str">
        <f>VLOOKUP($Z111,'230420データ'!$A:$K,11,FALSE)</f>
        <v>#N/A</v>
      </c>
      <c r="AO111" s="85" t="str">
        <f t="shared" si="5"/>
        <v>7707316844</v>
      </c>
      <c r="AP111" s="86" t="str">
        <f>IFERROR(VLOOKUP(AO111,'2024当番免除者リスト'!F:H,3,FALSE),"")</f>
        <v>学級委員</v>
      </c>
      <c r="AQ111" s="77" t="s">
        <v>670</v>
      </c>
      <c r="AR111" s="87"/>
      <c r="AS111" s="87" t="str">
        <f>VLOOKUP(AO111,'全学年'!$A$3:$N$1302,9,FALSE)</f>
        <v>山本 清太郎</v>
      </c>
      <c r="AT111" s="87" t="str">
        <f>IFERROR(VLOOKUP(AO111,'クラス名簿からの当番確認リスト'!$A$4:$O$146,15,FALSE),"")</f>
        <v>学級委員</v>
      </c>
      <c r="AU111" s="88" t="str">
        <f>VLOOKUP(AO111,'全学年'!$A$3:$N$1301,14,FALSE)</f>
        <v>torikko0618@gmail.com</v>
      </c>
      <c r="AV111" s="87" t="str">
        <f t="shared" si="6"/>
        <v>小2－2</v>
      </c>
      <c r="AW111" s="87" t="b">
        <f t="shared" si="7"/>
        <v>1</v>
      </c>
      <c r="AX111" s="16"/>
      <c r="AY111" s="17"/>
      <c r="AZ111" s="15"/>
      <c r="BA111" s="15"/>
      <c r="BB111" s="15"/>
      <c r="BC111" s="15"/>
      <c r="BD111" s="15"/>
    </row>
    <row r="112" ht="12.75" customHeight="1">
      <c r="A112" s="230"/>
      <c r="B112" s="131">
        <f t="shared" si="8"/>
        <v>109</v>
      </c>
      <c r="C112" s="131" t="s">
        <v>100</v>
      </c>
      <c r="D112" s="131">
        <v>108.0</v>
      </c>
      <c r="E112" s="131" t="s">
        <v>675</v>
      </c>
      <c r="F112" s="131" t="s">
        <v>676</v>
      </c>
      <c r="G112" s="140" t="s">
        <v>677</v>
      </c>
      <c r="H112" s="231" t="s">
        <v>678</v>
      </c>
      <c r="I112" s="131" t="s">
        <v>118</v>
      </c>
      <c r="J112" s="131" t="s">
        <v>679</v>
      </c>
      <c r="K112" s="131" t="s">
        <v>123</v>
      </c>
      <c r="L112" s="131" t="s">
        <v>680</v>
      </c>
      <c r="M112" s="132"/>
      <c r="N112" s="132"/>
      <c r="O112" s="52"/>
      <c r="P112" s="53"/>
      <c r="Q112" s="52"/>
      <c r="R112" s="53"/>
      <c r="S112" s="54"/>
      <c r="T112" s="54"/>
      <c r="U112" s="232"/>
      <c r="V112" s="136"/>
      <c r="W112" s="136"/>
      <c r="X112" s="131" t="s">
        <v>128</v>
      </c>
      <c r="Y112" s="132"/>
      <c r="Z112" s="233" t="s">
        <v>681</v>
      </c>
      <c r="AA112" s="234" t="s">
        <v>678</v>
      </c>
      <c r="AB112" s="42" t="str">
        <f>VLOOKUP($Z112,'230420データ'!$A:$K,1,FALSE)</f>
        <v>#N/A</v>
      </c>
      <c r="AC112" s="35" t="b">
        <f t="shared" si="88"/>
        <v>0</v>
      </c>
      <c r="AD112" s="35" t="str">
        <f>VLOOKUP($Z112,'230420データ'!$A:$K,2,FALSE)</f>
        <v>#N/A</v>
      </c>
      <c r="AE112" s="35" t="str">
        <f t="shared" si="89"/>
        <v>#N/A</v>
      </c>
      <c r="AF112" s="35" t="str">
        <f>VLOOKUP($Z112,'230420データ'!$A:$K,3,FALSE)</f>
        <v>#N/A</v>
      </c>
      <c r="AG112" s="35" t="str">
        <f>VLOOKUP($Z112,'230420データ'!$A:$K,4,FALSE)</f>
        <v>#N/A</v>
      </c>
      <c r="AH112" s="35" t="str">
        <f>VLOOKUP($Z112,'230420データ'!$A:$K,5,FALSE)</f>
        <v>#N/A</v>
      </c>
      <c r="AI112" s="35" t="str">
        <f>VLOOKUP($Z112,'230420データ'!$A:$K,6,FALSE)</f>
        <v>#N/A</v>
      </c>
      <c r="AJ112" s="35" t="str">
        <f>VLOOKUP($Z112,'230420データ'!$A:$K,7,FALSE)</f>
        <v>#N/A</v>
      </c>
      <c r="AK112" s="35" t="str">
        <f>VLOOKUP($Z112,'230420データ'!$A:$K,8,FALSE)</f>
        <v>#N/A</v>
      </c>
      <c r="AL112" s="35" t="str">
        <f>VLOOKUP($Z112,'230420データ'!$A:$K,9,FALSE)</f>
        <v>#N/A</v>
      </c>
      <c r="AM112" s="43" t="str">
        <f>VLOOKUP($Z112,'230420データ'!$A:$K,10,FALSE)</f>
        <v>#N/A</v>
      </c>
      <c r="AN112" s="43" t="str">
        <f>VLOOKUP($Z112,'230420データ'!$A:$K,11,FALSE)</f>
        <v>#N/A</v>
      </c>
      <c r="AO112" s="140" t="str">
        <f t="shared" si="5"/>
        <v>4048018474</v>
      </c>
      <c r="AP112" s="221" t="str">
        <f>IFERROR(VLOOKUP(AO112,'2024当番免除者リスト'!F:H,3,FALSE),"")</f>
        <v>行事委員</v>
      </c>
      <c r="AQ112" s="131" t="s">
        <v>677</v>
      </c>
      <c r="AR112" s="139"/>
      <c r="AS112" s="139" t="str">
        <f>VLOOKUP(AO112,'全学年'!$A$3:$N$1302,9,FALSE)</f>
        <v>伊藤 みずき</v>
      </c>
      <c r="AT112" s="139" t="str">
        <f>IFERROR(VLOOKUP(AO112,'クラス名簿からの当番確認リスト'!$A$4:$O$146,15,FALSE),"")</f>
        <v>行事委員</v>
      </c>
      <c r="AU112" s="142" t="str">
        <f>VLOOKUP(AO112,'全学年'!$A$3:$N$1301,14,FALSE)</f>
        <v>sunshine.mariko@gmail.com</v>
      </c>
      <c r="AV112" s="139" t="str">
        <f t="shared" si="6"/>
        <v>小2－2</v>
      </c>
      <c r="AW112" s="139" t="b">
        <f t="shared" si="7"/>
        <v>1</v>
      </c>
      <c r="AX112" s="16"/>
      <c r="AY112" s="17"/>
      <c r="AZ112" s="15"/>
      <c r="BA112" s="15"/>
      <c r="BB112" s="15"/>
      <c r="BC112" s="15"/>
      <c r="BD112" s="15"/>
    </row>
    <row r="113" ht="12.75" customHeight="1">
      <c r="A113" s="33"/>
      <c r="B113" s="34">
        <f t="shared" si="8"/>
        <v>110</v>
      </c>
      <c r="C113" s="34" t="s">
        <v>100</v>
      </c>
      <c r="D113" s="34">
        <v>109.0</v>
      </c>
      <c r="E113" s="34" t="s">
        <v>682</v>
      </c>
      <c r="F113" s="34" t="s">
        <v>683</v>
      </c>
      <c r="G113" s="35" t="str">
        <f t="shared" ref="G113:H113" si="90">Z113</f>
        <v>404-291-7248</v>
      </c>
      <c r="H113" s="35" t="str">
        <f t="shared" si="90"/>
        <v>tsugumirokutan@gmail.com</v>
      </c>
      <c r="I113" s="34" t="s">
        <v>139</v>
      </c>
      <c r="J113" s="34" t="s">
        <v>684</v>
      </c>
      <c r="K113" s="34" t="s">
        <v>158</v>
      </c>
      <c r="L113" s="34" t="s">
        <v>685</v>
      </c>
      <c r="M113" s="36"/>
      <c r="N113" s="36"/>
      <c r="O113" s="37"/>
      <c r="P113" s="34"/>
      <c r="Q113" s="37"/>
      <c r="R113" s="37"/>
      <c r="S113" s="37"/>
      <c r="T113" s="34"/>
      <c r="U113" s="38"/>
      <c r="V113" s="39"/>
      <c r="W113" s="39"/>
      <c r="X113" s="36"/>
      <c r="Y113" s="36"/>
      <c r="Z113" s="171" t="s">
        <v>686</v>
      </c>
      <c r="AA113" s="41" t="s">
        <v>687</v>
      </c>
      <c r="AB113" s="42" t="str">
        <f>VLOOKUP($Z113,'230420データ'!$A:$K,1,FALSE)</f>
        <v>#N/A</v>
      </c>
      <c r="AC113" s="35" t="b">
        <f t="shared" si="88"/>
        <v>1</v>
      </c>
      <c r="AD113" s="35" t="str">
        <f>VLOOKUP($Z113,'230420データ'!$A:$K,2,FALSE)</f>
        <v>#N/A</v>
      </c>
      <c r="AE113" s="35" t="str">
        <f t="shared" si="89"/>
        <v>#N/A</v>
      </c>
      <c r="AF113" s="35" t="str">
        <f>VLOOKUP($Z113,'230420データ'!$A:$K,3,FALSE)</f>
        <v>#N/A</v>
      </c>
      <c r="AG113" s="35" t="str">
        <f>VLOOKUP($Z113,'230420データ'!$A:$K,4,FALSE)</f>
        <v>#N/A</v>
      </c>
      <c r="AH113" s="35" t="str">
        <f>VLOOKUP($Z113,'230420データ'!$A:$K,5,FALSE)</f>
        <v>#N/A</v>
      </c>
      <c r="AI113" s="35" t="str">
        <f>VLOOKUP($Z113,'230420データ'!$A:$K,6,FALSE)</f>
        <v>#N/A</v>
      </c>
      <c r="AJ113" s="35" t="str">
        <f>VLOOKUP($Z113,'230420データ'!$A:$K,7,FALSE)</f>
        <v>#N/A</v>
      </c>
      <c r="AK113" s="35" t="str">
        <f>VLOOKUP($Z113,'230420データ'!$A:$K,8,FALSE)</f>
        <v>#N/A</v>
      </c>
      <c r="AL113" s="35" t="str">
        <f>VLOOKUP($Z113,'230420データ'!$A:$K,9,FALSE)</f>
        <v>#N/A</v>
      </c>
      <c r="AM113" s="43" t="str">
        <f>VLOOKUP($Z113,'230420データ'!$A:$K,10,FALSE)</f>
        <v>#N/A</v>
      </c>
      <c r="AN113" s="43" t="str">
        <f>VLOOKUP($Z113,'230420データ'!$A:$K,11,FALSE)</f>
        <v>#N/A</v>
      </c>
      <c r="AO113" s="35" t="str">
        <f t="shared" si="5"/>
        <v>4042917248</v>
      </c>
      <c r="AP113" s="43" t="str">
        <f>IFERROR(VLOOKUP(AO113,'2024当番免除者リスト'!F:H,3,FALSE),"")</f>
        <v/>
      </c>
      <c r="AQ113" s="34" t="s">
        <v>688</v>
      </c>
      <c r="AR113" s="44"/>
      <c r="AS113" s="44" t="str">
        <f>VLOOKUP(AO113,'全学年'!$A$3:$N$1302,9,FALSE)</f>
        <v>六反 椰月</v>
      </c>
      <c r="AT113" s="44" t="str">
        <f>IFERROR(VLOOKUP(AO113,'クラス名簿からの当番確認リスト'!$A$4:$O$146,15,FALSE),"")</f>
        <v/>
      </c>
      <c r="AU113" s="45" t="str">
        <f>VLOOKUP(AO113,'全学年'!$A$3:$N$1301,14,FALSE)</f>
        <v>tsugumirokutan@gmail.com</v>
      </c>
      <c r="AV113" s="44" t="str">
        <f t="shared" si="6"/>
        <v>小2－2</v>
      </c>
      <c r="AW113" s="44" t="b">
        <f t="shared" si="7"/>
        <v>1</v>
      </c>
      <c r="AX113" s="16"/>
      <c r="AY113" s="17"/>
      <c r="AZ113" s="15"/>
      <c r="BA113" s="15"/>
      <c r="BB113" s="15"/>
      <c r="BC113" s="15"/>
      <c r="BD113" s="15"/>
    </row>
    <row r="114" ht="12.75" customHeight="1">
      <c r="A114" s="230"/>
      <c r="B114" s="131">
        <f t="shared" si="8"/>
        <v>111</v>
      </c>
      <c r="C114" s="131" t="s">
        <v>100</v>
      </c>
      <c r="D114" s="131">
        <v>110.0</v>
      </c>
      <c r="E114" s="131" t="s">
        <v>689</v>
      </c>
      <c r="F114" s="131" t="s">
        <v>690</v>
      </c>
      <c r="G114" s="140" t="s">
        <v>691</v>
      </c>
      <c r="H114" s="255" t="s">
        <v>692</v>
      </c>
      <c r="I114" s="131"/>
      <c r="J114" s="131"/>
      <c r="K114" s="131"/>
      <c r="L114" s="131"/>
      <c r="M114" s="132"/>
      <c r="N114" s="132"/>
      <c r="O114" s="52"/>
      <c r="P114" s="52"/>
      <c r="Q114" s="52"/>
      <c r="R114" s="53"/>
      <c r="S114" s="54"/>
      <c r="T114" s="81"/>
      <c r="U114" s="232"/>
      <c r="V114" s="136"/>
      <c r="W114" s="136"/>
      <c r="X114" s="131" t="s">
        <v>128</v>
      </c>
      <c r="Y114" s="132"/>
      <c r="Z114" s="291" t="s">
        <v>691</v>
      </c>
      <c r="AA114" s="234" t="s">
        <v>692</v>
      </c>
      <c r="AB114" s="42" t="str">
        <f>VLOOKUP($Z114,'230420データ'!$A:$K,1,FALSE)</f>
        <v>(470)580-9979</v>
      </c>
      <c r="AC114" s="35" t="b">
        <f t="shared" si="88"/>
        <v>1</v>
      </c>
      <c r="AD114" s="35" t="str">
        <f>VLOOKUP($Z114,'230420データ'!$A:$K,2,FALSE)</f>
        <v>tosuke924@gmail.com</v>
      </c>
      <c r="AE114" s="35" t="b">
        <f t="shared" si="89"/>
        <v>1</v>
      </c>
      <c r="AF114" s="35" t="str">
        <f>VLOOKUP($Z114,'230420データ'!$A:$K,3,FALSE)</f>
        <v>小1－2</v>
      </c>
      <c r="AG114" s="35" t="str">
        <f>VLOOKUP($Z114,'230420データ'!$A:$K,4,FALSE)</f>
        <v>小沼　　 燈介　　</v>
      </c>
      <c r="AH114" s="35" t="str">
        <f>VLOOKUP($Z114,'230420データ'!$A:$K,5,FALSE)</f>
        <v>健太郎</v>
      </c>
      <c r="AI114" s="35" t="str">
        <f>VLOOKUP($Z114,'230420データ'!$A:$K,6,FALSE)</f>
        <v/>
      </c>
      <c r="AJ114" s="35" t="str">
        <f>VLOOKUP($Z114,'230420データ'!$A:$K,7,FALSE)</f>
        <v/>
      </c>
      <c r="AK114" s="35" t="str">
        <f>VLOOKUP($Z114,'230420データ'!$A:$K,8,FALSE)</f>
        <v/>
      </c>
      <c r="AL114" s="35" t="str">
        <f>VLOOKUP($Z114,'230420データ'!$A:$K,9,FALSE)</f>
        <v/>
      </c>
      <c r="AM114" s="43" t="str">
        <f>VLOOKUP($Z114,'230420データ'!$A:$K,10,FALSE)</f>
        <v/>
      </c>
      <c r="AN114" s="43" t="str">
        <f>VLOOKUP($Z114,'230420データ'!$A:$K,11,FALSE)</f>
        <v/>
      </c>
      <c r="AO114" s="140" t="str">
        <f t="shared" si="5"/>
        <v>4705809979</v>
      </c>
      <c r="AP114" s="221" t="str">
        <f>IFERROR(VLOOKUP(AO114,'2024当番免除者リスト'!F:H,3,FALSE),"")</f>
        <v>行事委員</v>
      </c>
      <c r="AQ114" s="139"/>
      <c r="AR114" s="139"/>
      <c r="AS114" s="139" t="str">
        <f>VLOOKUP(AO114,'全学年'!$A$3:$N$1302,9,FALSE)</f>
        <v>小沼 燈介</v>
      </c>
      <c r="AT114" s="139" t="str">
        <f>IFERROR(VLOOKUP(AO114,'クラス名簿からの当番確認リスト'!$A$4:$O$146,15,FALSE),"")</f>
        <v>行事委員</v>
      </c>
      <c r="AU114" s="142" t="str">
        <f>VLOOKUP(AO114,'全学年'!$A$3:$N$1301,14,FALSE)</f>
        <v>tosuke924@gmail.com</v>
      </c>
      <c r="AV114" s="139" t="str">
        <f t="shared" si="6"/>
        <v>小2－2</v>
      </c>
      <c r="AW114" s="139" t="b">
        <f t="shared" si="7"/>
        <v>1</v>
      </c>
      <c r="AX114" s="16"/>
      <c r="AY114" s="17"/>
      <c r="AZ114" s="15"/>
      <c r="BA114" s="15"/>
      <c r="BB114" s="15"/>
      <c r="BC114" s="15"/>
      <c r="BD114" s="15"/>
    </row>
    <row r="115" ht="12.75" customHeight="1">
      <c r="A115" s="235"/>
      <c r="B115" s="77">
        <f t="shared" si="8"/>
        <v>112</v>
      </c>
      <c r="C115" s="77" t="s">
        <v>100</v>
      </c>
      <c r="D115" s="77">
        <v>111.0</v>
      </c>
      <c r="E115" s="77" t="s">
        <v>693</v>
      </c>
      <c r="F115" s="77" t="s">
        <v>694</v>
      </c>
      <c r="G115" s="86" t="s">
        <v>695</v>
      </c>
      <c r="H115" s="80" t="s">
        <v>696</v>
      </c>
      <c r="I115" s="77"/>
      <c r="J115" s="77"/>
      <c r="K115" s="77"/>
      <c r="L115" s="77"/>
      <c r="M115" s="78"/>
      <c r="N115" s="78"/>
      <c r="O115" s="52"/>
      <c r="P115" s="53"/>
      <c r="Q115" s="52"/>
      <c r="R115" s="52"/>
      <c r="S115" s="54"/>
      <c r="T115" s="81"/>
      <c r="U115" s="168"/>
      <c r="V115" s="82"/>
      <c r="W115" s="82"/>
      <c r="X115" s="78" t="s">
        <v>76</v>
      </c>
      <c r="Y115" s="78"/>
      <c r="Z115" s="169" t="s">
        <v>695</v>
      </c>
      <c r="AA115" s="170" t="s">
        <v>696</v>
      </c>
      <c r="AB115" s="42" t="str">
        <f>VLOOKUP($Z115,'230420データ'!$A:$K,1,FALSE)</f>
        <v>(678)458-8077</v>
      </c>
      <c r="AC115" s="35" t="b">
        <f t="shared" si="88"/>
        <v>1</v>
      </c>
      <c r="AD115" s="35" t="str">
        <f>VLOOKUP($Z115,'230420データ'!$A:$K,2,FALSE)</f>
        <v>akikom315@gmail.com</v>
      </c>
      <c r="AE115" s="35" t="b">
        <f t="shared" si="89"/>
        <v>1</v>
      </c>
      <c r="AF115" s="35" t="str">
        <f>VLOOKUP($Z115,'230420データ'!$A:$K,3,FALSE)</f>
        <v>小1－2</v>
      </c>
      <c r="AG115" s="35" t="str">
        <f>VLOOKUP($Z115,'230420データ'!$A:$K,4,FALSE)</f>
        <v>古村　　 美亜　　</v>
      </c>
      <c r="AH115" s="35" t="str">
        <f>VLOOKUP($Z115,'230420データ'!$A:$K,5,FALSE)</f>
        <v>ギョンソブ</v>
      </c>
      <c r="AI115" s="35" t="str">
        <f>VLOOKUP($Z115,'230420データ'!$A:$K,6,FALSE)</f>
        <v/>
      </c>
      <c r="AJ115" s="35" t="str">
        <f>VLOOKUP($Z115,'230420データ'!$A:$K,7,FALSE)</f>
        <v/>
      </c>
      <c r="AK115" s="35" t="str">
        <f>VLOOKUP($Z115,'230420データ'!$A:$K,8,FALSE)</f>
        <v/>
      </c>
      <c r="AL115" s="35" t="str">
        <f>VLOOKUP($Z115,'230420データ'!$A:$K,9,FALSE)</f>
        <v/>
      </c>
      <c r="AM115" s="43" t="str">
        <f>VLOOKUP($Z115,'230420データ'!$A:$K,10,FALSE)</f>
        <v/>
      </c>
      <c r="AN115" s="43" t="str">
        <f>VLOOKUP($Z115,'230420データ'!$A:$K,11,FALSE)</f>
        <v/>
      </c>
      <c r="AO115" s="85" t="str">
        <f t="shared" si="5"/>
        <v>6784588077</v>
      </c>
      <c r="AP115" s="86" t="str">
        <f>IFERROR(VLOOKUP(AO115,'2024当番免除者リスト'!F:H,3,FALSE),"")</f>
        <v>学級委員</v>
      </c>
      <c r="AQ115" s="87"/>
      <c r="AR115" s="87"/>
      <c r="AS115" s="87" t="str">
        <f>VLOOKUP(AO115,'全学年'!$A$3:$N$1302,9,FALSE)</f>
        <v>古村 美亜</v>
      </c>
      <c r="AT115" s="87" t="str">
        <f>IFERROR(VLOOKUP(AO115,'クラス名簿からの当番確認リスト'!$A$4:$O$146,15,FALSE),"")</f>
        <v>学級委員</v>
      </c>
      <c r="AU115" s="88" t="str">
        <f>VLOOKUP(AO115,'全学年'!$A$3:$N$1301,14,FALSE)</f>
        <v>akikom315@gmail.com</v>
      </c>
      <c r="AV115" s="87" t="str">
        <f t="shared" si="6"/>
        <v>小2－2</v>
      </c>
      <c r="AW115" s="87" t="b">
        <f t="shared" si="7"/>
        <v>1</v>
      </c>
      <c r="AX115" s="16"/>
      <c r="AY115" s="17"/>
      <c r="AZ115" s="15"/>
      <c r="BA115" s="15"/>
      <c r="BB115" s="15"/>
      <c r="BC115" s="15"/>
      <c r="BD115" s="15"/>
    </row>
    <row r="116" ht="12.75" customHeight="1">
      <c r="A116" s="284"/>
      <c r="B116" s="34">
        <f t="shared" si="8"/>
        <v>113</v>
      </c>
      <c r="C116" s="34" t="s">
        <v>100</v>
      </c>
      <c r="D116" s="34">
        <v>112.0</v>
      </c>
      <c r="E116" s="34" t="s">
        <v>697</v>
      </c>
      <c r="F116" s="34" t="s">
        <v>698</v>
      </c>
      <c r="G116" s="35" t="str">
        <f t="shared" ref="G116:H116" si="91">Z116</f>
        <v>(770)286-7241</v>
      </c>
      <c r="H116" s="35" t="str">
        <f t="shared" si="91"/>
        <v>kazuyoshi_suzuki@na.honda.com</v>
      </c>
      <c r="I116" s="34"/>
      <c r="J116" s="34"/>
      <c r="K116" s="34"/>
      <c r="L116" s="34"/>
      <c r="M116" s="36"/>
      <c r="N116" s="36"/>
      <c r="O116" s="37"/>
      <c r="P116" s="34"/>
      <c r="Q116" s="37"/>
      <c r="R116" s="37"/>
      <c r="S116" s="37"/>
      <c r="T116" s="34"/>
      <c r="U116" s="38"/>
      <c r="V116" s="39">
        <v>45304.0</v>
      </c>
      <c r="W116" s="285"/>
      <c r="X116" s="34"/>
      <c r="Y116" s="36"/>
      <c r="Z116" s="171" t="s">
        <v>699</v>
      </c>
      <c r="AA116" s="286" t="s">
        <v>700</v>
      </c>
      <c r="AB116" s="42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43"/>
      <c r="AN116" s="43"/>
      <c r="AO116" s="35" t="str">
        <f t="shared" si="5"/>
        <v>7702867241</v>
      </c>
      <c r="AP116" s="43" t="str">
        <f>IFERROR(VLOOKUP(AO116,'2024当番免除者リスト'!F:H,3,FALSE),"")</f>
        <v/>
      </c>
      <c r="AQ116" s="44"/>
      <c r="AR116" s="44"/>
      <c r="AS116" s="44" t="str">
        <f>VLOOKUP(AO116,'全学年'!$A$3:$N$1302,9,FALSE)</f>
        <v>鈴木 文弥</v>
      </c>
      <c r="AT116" s="44" t="str">
        <f>IFERROR(VLOOKUP(AO116,'クラス名簿からの当番確認リスト'!$A$4:$O$146,15,FALSE),"")</f>
        <v/>
      </c>
      <c r="AU116" s="45" t="str">
        <f>VLOOKUP(AO116,'全学年'!$A$3:$N$1301,14,FALSE)</f>
        <v>kazuyoshi_suzuki@na.honda.com</v>
      </c>
      <c r="AV116" s="44" t="str">
        <f t="shared" si="6"/>
        <v>小2－2</v>
      </c>
      <c r="AW116" s="44" t="b">
        <f t="shared" si="7"/>
        <v>1</v>
      </c>
      <c r="AX116" s="16"/>
      <c r="AY116" s="17"/>
      <c r="AZ116" s="15"/>
      <c r="BA116" s="15"/>
      <c r="BB116" s="15"/>
      <c r="BC116" s="15"/>
      <c r="BD116" s="15"/>
    </row>
    <row r="117" ht="12.75" customHeight="1">
      <c r="A117" s="65"/>
      <c r="B117" s="66">
        <f t="shared" si="8"/>
        <v>114</v>
      </c>
      <c r="C117" s="66" t="s">
        <v>100</v>
      </c>
      <c r="D117" s="66">
        <v>113.0</v>
      </c>
      <c r="E117" s="66" t="s">
        <v>701</v>
      </c>
      <c r="F117" s="66" t="s">
        <v>702</v>
      </c>
      <c r="G117" s="67" t="s">
        <v>703</v>
      </c>
      <c r="H117" s="290" t="s">
        <v>704</v>
      </c>
      <c r="I117" s="66" t="s">
        <v>144</v>
      </c>
      <c r="J117" s="66" t="s">
        <v>705</v>
      </c>
      <c r="K117" s="66"/>
      <c r="L117" s="66"/>
      <c r="M117" s="89"/>
      <c r="N117" s="89"/>
      <c r="O117" s="54"/>
      <c r="P117" s="54"/>
      <c r="Q117" s="54"/>
      <c r="R117" s="54"/>
      <c r="S117" s="54"/>
      <c r="T117" s="54"/>
      <c r="U117" s="70"/>
      <c r="V117" s="92">
        <v>44793.0</v>
      </c>
      <c r="W117" s="92"/>
      <c r="X117" s="66" t="s">
        <v>68</v>
      </c>
      <c r="Y117" s="89"/>
      <c r="Z117" s="93" t="s">
        <v>703</v>
      </c>
      <c r="AA117" s="73" t="s">
        <v>706</v>
      </c>
      <c r="AB117" s="42" t="str">
        <f>VLOOKUP($Z117,'230420データ'!$A:$K,1,FALSE)</f>
        <v>(404)824-7220</v>
      </c>
      <c r="AC117" s="35" t="b">
        <f t="shared" ref="AC117:AC121" si="92">EXACT(G117,Z117)</f>
        <v>1</v>
      </c>
      <c r="AD117" s="35" t="str">
        <f>VLOOKUP($Z117,'230420データ'!$A:$K,2,FALSE)</f>
        <v>ayakobaba1028@gmail.com</v>
      </c>
      <c r="AE117" s="35" t="b">
        <f t="shared" ref="AE117:AE121" si="93">EXACT(H117,AD117)</f>
        <v>0</v>
      </c>
      <c r="AF117" s="35" t="str">
        <f>VLOOKUP($Z117,'230420データ'!$A:$K,3,FALSE)</f>
        <v>小1－3</v>
      </c>
      <c r="AG117" s="35" t="str">
        <f>VLOOKUP($Z117,'230420データ'!$A:$K,4,FALSE)</f>
        <v>馬場　　 悠仁　　</v>
      </c>
      <c r="AH117" s="35" t="str">
        <f>VLOOKUP($Z117,'230420データ'!$A:$K,5,FALSE)</f>
        <v>洋平</v>
      </c>
      <c r="AI117" s="35" t="str">
        <f>VLOOKUP($Z117,'230420データ'!$A:$K,6,FALSE)</f>
        <v>小5－1</v>
      </c>
      <c r="AJ117" s="35" t="str">
        <f>VLOOKUP($Z117,'230420データ'!$A:$K,7,FALSE)</f>
        <v>馬場　　 日向子</v>
      </c>
      <c r="AK117" s="35" t="str">
        <f>VLOOKUP($Z117,'230420データ'!$A:$K,8,FALSE)</f>
        <v/>
      </c>
      <c r="AL117" s="35" t="str">
        <f>VLOOKUP($Z117,'230420データ'!$A:$K,9,FALSE)</f>
        <v/>
      </c>
      <c r="AM117" s="43" t="str">
        <f>VLOOKUP($Z117,'230420データ'!$A:$K,10,FALSE)</f>
        <v/>
      </c>
      <c r="AN117" s="43" t="str">
        <f>VLOOKUP($Z117,'230420データ'!$A:$K,11,FALSE)</f>
        <v/>
      </c>
      <c r="AO117" s="67" t="str">
        <f t="shared" si="5"/>
        <v>4048247220</v>
      </c>
      <c r="AP117" s="94" t="str">
        <f>IFERROR(VLOOKUP(AO117,'2024当番免除者リスト'!F:H,3,FALSE),"")</f>
        <v>運営関係者</v>
      </c>
      <c r="AQ117" s="74"/>
      <c r="AR117" s="74"/>
      <c r="AS117" s="74" t="str">
        <f>VLOOKUP(AO117,'全学年'!$A$3:$N$1302,9,FALSE)</f>
        <v>馬場 悠仁</v>
      </c>
      <c r="AT117" s="74" t="str">
        <f>IFERROR(VLOOKUP(AO117,'クラス名簿からの当番確認リスト'!$A$4:$O$146,15,FALSE),"")</f>
        <v>運営委員</v>
      </c>
      <c r="AU117" s="75" t="str">
        <f>VLOOKUP(AO117,'全学年'!$A$3:$N$1301,14,FALSE)</f>
        <v>ayakobaba1028@gmail.com</v>
      </c>
      <c r="AV117" s="74" t="str">
        <f t="shared" si="6"/>
        <v>小2－2</v>
      </c>
      <c r="AW117" s="74" t="b">
        <f t="shared" si="7"/>
        <v>1</v>
      </c>
      <c r="AX117" s="16"/>
      <c r="AY117" s="17"/>
      <c r="AZ117" s="15"/>
      <c r="BA117" s="15"/>
      <c r="BB117" s="15"/>
      <c r="BC117" s="15"/>
      <c r="BD117" s="15"/>
    </row>
    <row r="118" ht="12.75" customHeight="1">
      <c r="A118" s="65"/>
      <c r="B118" s="66">
        <f t="shared" si="8"/>
        <v>115</v>
      </c>
      <c r="C118" s="66" t="s">
        <v>100</v>
      </c>
      <c r="D118" s="66">
        <v>114.0</v>
      </c>
      <c r="E118" s="66" t="s">
        <v>707</v>
      </c>
      <c r="F118" s="66" t="s">
        <v>708</v>
      </c>
      <c r="G118" s="67" t="s">
        <v>709</v>
      </c>
      <c r="H118" s="68" t="s">
        <v>710</v>
      </c>
      <c r="I118" s="66" t="s">
        <v>139</v>
      </c>
      <c r="J118" s="89" t="s">
        <v>711</v>
      </c>
      <c r="K118" s="89"/>
      <c r="L118" s="89"/>
      <c r="M118" s="89"/>
      <c r="N118" s="89"/>
      <c r="O118" s="54"/>
      <c r="P118" s="54"/>
      <c r="Q118" s="54"/>
      <c r="R118" s="81"/>
      <c r="S118" s="54"/>
      <c r="T118" s="81"/>
      <c r="U118" s="70"/>
      <c r="V118" s="92">
        <v>44779.0</v>
      </c>
      <c r="W118" s="92"/>
      <c r="X118" s="89" t="s">
        <v>68</v>
      </c>
      <c r="Y118" s="89"/>
      <c r="Z118" s="72" t="s">
        <v>709</v>
      </c>
      <c r="AA118" s="73" t="s">
        <v>710</v>
      </c>
      <c r="AB118" s="42" t="str">
        <f>VLOOKUP($Z118,'230420データ'!$A:$K,1,FALSE)</f>
        <v>(470)279-9208</v>
      </c>
      <c r="AC118" s="35" t="b">
        <f t="shared" si="92"/>
        <v>1</v>
      </c>
      <c r="AD118" s="35" t="str">
        <f>VLOOKUP($Z118,'230420データ'!$A:$K,2,FALSE)</f>
        <v>mack_nanjo@yamaha-motor.com</v>
      </c>
      <c r="AE118" s="35" t="b">
        <f t="shared" si="93"/>
        <v>1</v>
      </c>
      <c r="AF118" s="35" t="str">
        <f>VLOOKUP($Z118,'230420データ'!$A:$K,3,FALSE)</f>
        <v>小1－3</v>
      </c>
      <c r="AG118" s="35" t="str">
        <f>VLOOKUP($Z118,'230420データ'!$A:$K,4,FALSE)</f>
        <v>南條　　 仁菜　　</v>
      </c>
      <c r="AH118" s="35" t="str">
        <f>VLOOKUP($Z118,'230420データ'!$A:$K,5,FALSE)</f>
        <v>盛彦</v>
      </c>
      <c r="AI118" s="35" t="str">
        <f>VLOOKUP($Z118,'230420データ'!$A:$K,6,FALSE)</f>
        <v>小4－2</v>
      </c>
      <c r="AJ118" s="35" t="str">
        <f>VLOOKUP($Z118,'230420データ'!$A:$K,7,FALSE)</f>
        <v>南條　　 結衣</v>
      </c>
      <c r="AK118" s="35" t="str">
        <f>VLOOKUP($Z118,'230420データ'!$A:$K,8,FALSE)</f>
        <v/>
      </c>
      <c r="AL118" s="35" t="str">
        <f>VLOOKUP($Z118,'230420データ'!$A:$K,9,FALSE)</f>
        <v/>
      </c>
      <c r="AM118" s="43" t="str">
        <f>VLOOKUP($Z118,'230420データ'!$A:$K,10,FALSE)</f>
        <v/>
      </c>
      <c r="AN118" s="43" t="str">
        <f>VLOOKUP($Z118,'230420データ'!$A:$K,11,FALSE)</f>
        <v/>
      </c>
      <c r="AO118" s="67" t="str">
        <f t="shared" si="5"/>
        <v>4702799208</v>
      </c>
      <c r="AP118" s="94" t="str">
        <f>IFERROR(VLOOKUP(AO118,'2024当番免除者リスト'!F:H,3,FALSE),"")</f>
        <v>運営関係者</v>
      </c>
      <c r="AQ118" s="74"/>
      <c r="AR118" s="74"/>
      <c r="AS118" s="74" t="str">
        <f>VLOOKUP(AO118,'全学年'!$A$3:$N$1302,9,FALSE)</f>
        <v>南條 仁菜</v>
      </c>
      <c r="AT118" s="74" t="str">
        <f>IFERROR(VLOOKUP(AO118,'クラス名簿からの当番確認リスト'!$A$4:$O$146,15,FALSE),"")</f>
        <v>運営委員</v>
      </c>
      <c r="AU118" s="75" t="str">
        <f>VLOOKUP(AO118,'全学年'!$A$3:$N$1301,14,FALSE)</f>
        <v>mack_nanjo@yamaha-motor.com</v>
      </c>
      <c r="AV118" s="74" t="str">
        <f t="shared" si="6"/>
        <v>小2－2</v>
      </c>
      <c r="AW118" s="74" t="b">
        <f t="shared" si="7"/>
        <v>1</v>
      </c>
      <c r="AX118" s="16"/>
      <c r="AY118" s="17"/>
      <c r="AZ118" s="15"/>
      <c r="BA118" s="15"/>
      <c r="BB118" s="15"/>
      <c r="BC118" s="15"/>
      <c r="BD118" s="15"/>
    </row>
    <row r="119" ht="12.75" customHeight="1">
      <c r="A119" s="33"/>
      <c r="B119" s="34">
        <f t="shared" si="8"/>
        <v>116</v>
      </c>
      <c r="C119" s="34" t="s">
        <v>100</v>
      </c>
      <c r="D119" s="34">
        <v>115.0</v>
      </c>
      <c r="E119" s="34" t="s">
        <v>712</v>
      </c>
      <c r="F119" s="34" t="s">
        <v>713</v>
      </c>
      <c r="G119" s="35" t="str">
        <f t="shared" ref="G119:H119" si="94">Z119</f>
        <v>(706)934-3352</v>
      </c>
      <c r="H119" s="35" t="str">
        <f t="shared" si="94"/>
        <v>yu.morimoto57@gmail.com</v>
      </c>
      <c r="I119" s="34"/>
      <c r="J119" s="36"/>
      <c r="K119" s="36"/>
      <c r="L119" s="36"/>
      <c r="M119" s="36"/>
      <c r="N119" s="36"/>
      <c r="O119" s="37"/>
      <c r="P119" s="34"/>
      <c r="Q119" s="37"/>
      <c r="R119" s="34"/>
      <c r="S119" s="37"/>
      <c r="T119" s="34"/>
      <c r="U119" s="38"/>
      <c r="V119" s="39"/>
      <c r="W119" s="39"/>
      <c r="X119" s="36"/>
      <c r="Y119" s="36"/>
      <c r="Z119" s="171" t="s">
        <v>714</v>
      </c>
      <c r="AA119" s="41" t="s">
        <v>715</v>
      </c>
      <c r="AB119" s="42" t="str">
        <f>VLOOKUP($Z119,'230420データ'!$A:$K,1,FALSE)</f>
        <v>(706)934-3352</v>
      </c>
      <c r="AC119" s="35" t="b">
        <f t="shared" si="92"/>
        <v>1</v>
      </c>
      <c r="AD119" s="35" t="str">
        <f>VLOOKUP($Z119,'230420データ'!$A:$K,2,FALSE)</f>
        <v>yuko_in_nor@yahoo.co.jp</v>
      </c>
      <c r="AE119" s="35" t="b">
        <f t="shared" si="93"/>
        <v>0</v>
      </c>
      <c r="AF119" s="35" t="str">
        <f>VLOOKUP($Z119,'230420データ'!$A:$K,3,FALSE)</f>
        <v>小1－3</v>
      </c>
      <c r="AG119" s="35" t="str">
        <f>VLOOKUP($Z119,'230420データ'!$A:$K,4,FALSE)</f>
        <v>森本　　 七瀬　　</v>
      </c>
      <c r="AH119" s="35" t="str">
        <f>VLOOKUP($Z119,'230420データ'!$A:$K,5,FALSE)</f>
        <v>祐輔</v>
      </c>
      <c r="AI119" s="35" t="str">
        <f>VLOOKUP($Z119,'230420データ'!$A:$K,6,FALSE)</f>
        <v/>
      </c>
      <c r="AJ119" s="35" t="str">
        <f>VLOOKUP($Z119,'230420データ'!$A:$K,7,FALSE)</f>
        <v/>
      </c>
      <c r="AK119" s="35" t="str">
        <f>VLOOKUP($Z119,'230420データ'!$A:$K,8,FALSE)</f>
        <v/>
      </c>
      <c r="AL119" s="35" t="str">
        <f>VLOOKUP($Z119,'230420データ'!$A:$K,9,FALSE)</f>
        <v/>
      </c>
      <c r="AM119" s="43" t="str">
        <f>VLOOKUP($Z119,'230420データ'!$A:$K,10,FALSE)</f>
        <v/>
      </c>
      <c r="AN119" s="43" t="str">
        <f>VLOOKUP($Z119,'230420データ'!$A:$K,11,FALSE)</f>
        <v/>
      </c>
      <c r="AO119" s="35" t="str">
        <f t="shared" si="5"/>
        <v>7069343352</v>
      </c>
      <c r="AP119" s="43" t="str">
        <f>IFERROR(VLOOKUP(AO119,'2024当番免除者リスト'!F:H,3,FALSE),"")</f>
        <v/>
      </c>
      <c r="AQ119" s="44"/>
      <c r="AR119" s="41" t="s">
        <v>716</v>
      </c>
      <c r="AS119" s="44" t="str">
        <f>VLOOKUP(AO119,'全学年'!$A$3:$N$1302,9,FALSE)</f>
        <v>森本 七瀬</v>
      </c>
      <c r="AT119" s="44" t="str">
        <f>IFERROR(VLOOKUP(AO119,'クラス名簿からの当番確認リスト'!$A$4:$O$146,15,FALSE),"")</f>
        <v/>
      </c>
      <c r="AU119" s="45" t="str">
        <f>VLOOKUP(AO119,'全学年'!$A$3:$N$1301,14,FALSE)</f>
        <v>yu.morimoto57@gmail.com</v>
      </c>
      <c r="AV119" s="44" t="str">
        <f t="shared" si="6"/>
        <v>小2－2</v>
      </c>
      <c r="AW119" s="44" t="b">
        <f t="shared" si="7"/>
        <v>1</v>
      </c>
      <c r="AX119" s="16"/>
      <c r="AY119" s="17"/>
      <c r="AZ119" s="15"/>
      <c r="BA119" s="15"/>
      <c r="BB119" s="15"/>
      <c r="BC119" s="15"/>
      <c r="BD119" s="15"/>
    </row>
    <row r="120" ht="12.75" customHeight="1">
      <c r="A120" s="46"/>
      <c r="B120" s="47">
        <f t="shared" si="8"/>
        <v>117</v>
      </c>
      <c r="C120" s="47" t="s">
        <v>100</v>
      </c>
      <c r="D120" s="47">
        <v>116.0</v>
      </c>
      <c r="E120" s="47" t="s">
        <v>717</v>
      </c>
      <c r="F120" s="47" t="s">
        <v>363</v>
      </c>
      <c r="G120" s="49" t="s">
        <v>718</v>
      </c>
      <c r="H120" s="50" t="s">
        <v>719</v>
      </c>
      <c r="I120" s="47" t="s">
        <v>129</v>
      </c>
      <c r="J120" s="47" t="s">
        <v>720</v>
      </c>
      <c r="K120" s="51"/>
      <c r="L120" s="51"/>
      <c r="M120" s="51"/>
      <c r="N120" s="51"/>
      <c r="O120" s="52"/>
      <c r="P120" s="52"/>
      <c r="Q120" s="52"/>
      <c r="R120" s="52"/>
      <c r="S120" s="54"/>
      <c r="T120" s="81"/>
      <c r="U120" s="55" t="s">
        <v>721</v>
      </c>
      <c r="V120" s="56"/>
      <c r="W120" s="56"/>
      <c r="X120" s="51" t="s">
        <v>52</v>
      </c>
      <c r="Y120" s="51"/>
      <c r="Z120" s="57" t="s">
        <v>718</v>
      </c>
      <c r="AA120" s="204" t="s">
        <v>722</v>
      </c>
      <c r="AB120" s="42" t="str">
        <f>VLOOKUP($Z120,'230420データ'!$A:$K,1,FALSE)</f>
        <v>(678)897-3721</v>
      </c>
      <c r="AC120" s="35" t="b">
        <f t="shared" si="92"/>
        <v>1</v>
      </c>
      <c r="AD120" s="35" t="str">
        <f>VLOOKUP($Z120,'230420データ'!$A:$K,2,FALSE)</f>
        <v>yu.hayashi@kubota.com</v>
      </c>
      <c r="AE120" s="35" t="b">
        <f t="shared" si="93"/>
        <v>0</v>
      </c>
      <c r="AF120" s="35" t="str">
        <f>VLOOKUP($Z120,'230420データ'!$A:$K,3,FALSE)</f>
        <v>小1－3</v>
      </c>
      <c r="AG120" s="35" t="str">
        <f>VLOOKUP($Z120,'230420データ'!$A:$K,4,FALSE)</f>
        <v>林　　　 美和　　</v>
      </c>
      <c r="AH120" s="35" t="str">
        <f>VLOOKUP($Z120,'230420データ'!$A:$K,5,FALSE)</f>
        <v>悠</v>
      </c>
      <c r="AI120" s="35" t="str">
        <f>VLOOKUP($Z120,'230420データ'!$A:$K,6,FALSE)</f>
        <v>小3－2</v>
      </c>
      <c r="AJ120" s="35" t="str">
        <f>VLOOKUP($Z120,'230420データ'!$A:$K,7,FALSE)</f>
        <v>林　　　 美桜</v>
      </c>
      <c r="AK120" s="35" t="str">
        <f>VLOOKUP($Z120,'230420データ'!$A:$K,8,FALSE)</f>
        <v/>
      </c>
      <c r="AL120" s="35" t="str">
        <f>VLOOKUP($Z120,'230420データ'!$A:$K,9,FALSE)</f>
        <v/>
      </c>
      <c r="AM120" s="43" t="str">
        <f>VLOOKUP($Z120,'230420データ'!$A:$K,10,FALSE)</f>
        <v/>
      </c>
      <c r="AN120" s="43" t="str">
        <f>VLOOKUP($Z120,'230420データ'!$A:$K,11,FALSE)</f>
        <v/>
      </c>
      <c r="AO120" s="49" t="str">
        <f t="shared" si="5"/>
        <v>6788973721</v>
      </c>
      <c r="AP120" s="59" t="str">
        <f>IFERROR(VLOOKUP(AO120,'2024当番免除者リスト'!F:H,3,FALSE),"")</f>
        <v>運動会委員</v>
      </c>
      <c r="AQ120" s="60"/>
      <c r="AR120" s="204" t="s">
        <v>723</v>
      </c>
      <c r="AS120" s="60" t="str">
        <f>VLOOKUP(AO120,'全学年'!$A$3:$N$1302,9,FALSE)</f>
        <v>林 美和</v>
      </c>
      <c r="AT120" s="60" t="str">
        <f>IFERROR(VLOOKUP(AO120,'クラス名簿からの当番確認リスト'!$A$4:$O$146,15,FALSE),"")</f>
        <v>運動会委員</v>
      </c>
      <c r="AU120" s="61" t="str">
        <f>VLOOKUP(AO120,'全学年'!$A$3:$N$1301,14,FALSE)</f>
        <v>yu.hayashi@kubota.com</v>
      </c>
      <c r="AV120" s="60" t="str">
        <f t="shared" si="6"/>
        <v>小2－2</v>
      </c>
      <c r="AW120" s="60" t="b">
        <f t="shared" si="7"/>
        <v>1</v>
      </c>
      <c r="AX120" s="16"/>
      <c r="AY120" s="17"/>
      <c r="AZ120" s="15"/>
      <c r="BA120" s="15"/>
      <c r="BB120" s="15"/>
      <c r="BC120" s="15"/>
      <c r="BD120" s="15"/>
    </row>
    <row r="121" ht="12.75" customHeight="1">
      <c r="A121" s="33"/>
      <c r="B121" s="34">
        <f t="shared" si="8"/>
        <v>118</v>
      </c>
      <c r="C121" s="34" t="s">
        <v>100</v>
      </c>
      <c r="D121" s="34">
        <v>117.0</v>
      </c>
      <c r="E121" s="34" t="s">
        <v>724</v>
      </c>
      <c r="F121" s="34" t="s">
        <v>725</v>
      </c>
      <c r="G121" s="35" t="s">
        <v>726</v>
      </c>
      <c r="H121" s="172" t="s">
        <v>727</v>
      </c>
      <c r="I121" s="34" t="s">
        <v>123</v>
      </c>
      <c r="J121" s="34" t="s">
        <v>728</v>
      </c>
      <c r="K121" s="36"/>
      <c r="L121" s="36"/>
      <c r="M121" s="36"/>
      <c r="N121" s="36"/>
      <c r="O121" s="252"/>
      <c r="P121" s="253"/>
      <c r="Q121" s="252">
        <v>45395.0</v>
      </c>
      <c r="R121" s="252" t="s">
        <v>42</v>
      </c>
      <c r="S121" s="252"/>
      <c r="T121" s="253"/>
      <c r="U121" s="38"/>
      <c r="V121" s="39"/>
      <c r="W121" s="39">
        <v>45451.0</v>
      </c>
      <c r="X121" s="34"/>
      <c r="Y121" s="36"/>
      <c r="Z121" s="171" t="s">
        <v>729</v>
      </c>
      <c r="AA121" s="41" t="s">
        <v>730</v>
      </c>
      <c r="AB121" s="42" t="str">
        <f>VLOOKUP($Z121,'230420データ'!$A:$K,1,FALSE)</f>
        <v>#N/A</v>
      </c>
      <c r="AC121" s="35" t="b">
        <f t="shared" si="92"/>
        <v>0</v>
      </c>
      <c r="AD121" s="35" t="str">
        <f>VLOOKUP($Z121,'230420データ'!$A:$K,2,FALSE)</f>
        <v>#N/A</v>
      </c>
      <c r="AE121" s="35" t="str">
        <f t="shared" si="93"/>
        <v>#N/A</v>
      </c>
      <c r="AF121" s="35" t="str">
        <f>VLOOKUP($Z121,'230420データ'!$A:$K,3,FALSE)</f>
        <v>#N/A</v>
      </c>
      <c r="AG121" s="35" t="str">
        <f>VLOOKUP($Z121,'230420データ'!$A:$K,4,FALSE)</f>
        <v>#N/A</v>
      </c>
      <c r="AH121" s="35" t="str">
        <f>VLOOKUP($Z121,'230420データ'!$A:$K,5,FALSE)</f>
        <v>#N/A</v>
      </c>
      <c r="AI121" s="35" t="str">
        <f>VLOOKUP($Z121,'230420データ'!$A:$K,6,FALSE)</f>
        <v>#N/A</v>
      </c>
      <c r="AJ121" s="35" t="str">
        <f>VLOOKUP($Z121,'230420データ'!$A:$K,7,FALSE)</f>
        <v>#N/A</v>
      </c>
      <c r="AK121" s="35" t="str">
        <f>VLOOKUP($Z121,'230420データ'!$A:$K,8,FALSE)</f>
        <v>#N/A</v>
      </c>
      <c r="AL121" s="35" t="str">
        <f>VLOOKUP($Z121,'230420データ'!$A:$K,9,FALSE)</f>
        <v>#N/A</v>
      </c>
      <c r="AM121" s="43" t="str">
        <f>VLOOKUP($Z121,'230420データ'!$A:$K,10,FALSE)</f>
        <v>#N/A</v>
      </c>
      <c r="AN121" s="43" t="str">
        <f>VLOOKUP($Z121,'230420データ'!$A:$K,11,FALSE)</f>
        <v>#N/A</v>
      </c>
      <c r="AO121" s="35" t="str">
        <f t="shared" si="5"/>
        <v>4049740452</v>
      </c>
      <c r="AP121" s="43" t="str">
        <f>IFERROR(VLOOKUP(AO121,'2024当番免除者リスト'!F:H,3,FALSE),"")</f>
        <v/>
      </c>
      <c r="AQ121" s="34" t="s">
        <v>726</v>
      </c>
      <c r="AR121" s="41" t="s">
        <v>727</v>
      </c>
      <c r="AS121" s="44" t="str">
        <f>VLOOKUP(AO121,'全学年'!$A$3:$N$1302,9,FALSE)</f>
        <v>津田 悠真</v>
      </c>
      <c r="AT121" s="44" t="str">
        <f>IFERROR(VLOOKUP(AO121,'クラス名簿からの当番確認リスト'!$A$4:$O$146,15,FALSE),"")</f>
        <v/>
      </c>
      <c r="AU121" s="45" t="str">
        <f>VLOOKUP(AO121,'全学年'!$A$3:$N$1301,14,FALSE)</f>
        <v>sim_tsuda@yamaha-motor.com</v>
      </c>
      <c r="AV121" s="44" t="str">
        <f t="shared" si="6"/>
        <v>小2－2</v>
      </c>
      <c r="AW121" s="44" t="b">
        <f t="shared" si="7"/>
        <v>1</v>
      </c>
      <c r="AX121" s="16"/>
      <c r="AY121" s="17"/>
      <c r="AZ121" s="15"/>
      <c r="BA121" s="15"/>
      <c r="BB121" s="15"/>
      <c r="BC121" s="15"/>
      <c r="BD121" s="15"/>
    </row>
    <row r="122" ht="12.75" customHeight="1">
      <c r="A122" s="226"/>
      <c r="B122" s="143">
        <f t="shared" si="8"/>
        <v>119</v>
      </c>
      <c r="C122" s="143" t="s">
        <v>100</v>
      </c>
      <c r="D122" s="143">
        <v>118.0</v>
      </c>
      <c r="E122" s="143" t="s">
        <v>731</v>
      </c>
      <c r="F122" s="143" t="s">
        <v>732</v>
      </c>
      <c r="G122" s="145" t="str">
        <f t="shared" ref="G122:H122" si="95">Z122</f>
        <v>678-343-0462</v>
      </c>
      <c r="H122" s="145" t="str">
        <f t="shared" si="95"/>
        <v>duffy.my.friends43@gmail.com</v>
      </c>
      <c r="I122" s="143" t="s">
        <v>139</v>
      </c>
      <c r="J122" s="257" t="s">
        <v>733</v>
      </c>
      <c r="K122" s="143" t="s">
        <v>158</v>
      </c>
      <c r="L122" s="257" t="s">
        <v>734</v>
      </c>
      <c r="M122" s="143"/>
      <c r="N122" s="143"/>
      <c r="O122" s="147" t="s">
        <v>735</v>
      </c>
      <c r="P122" s="148" t="s">
        <v>591</v>
      </c>
      <c r="Q122" s="54"/>
      <c r="R122" s="54"/>
      <c r="S122" s="52"/>
      <c r="T122" s="53"/>
      <c r="U122" s="257"/>
      <c r="V122" s="282">
        <v>45150.0</v>
      </c>
      <c r="W122" s="282"/>
      <c r="X122" s="144" t="s">
        <v>136</v>
      </c>
      <c r="Y122" s="143"/>
      <c r="Z122" s="206" t="s">
        <v>736</v>
      </c>
      <c r="AA122" s="160" t="s">
        <v>737</v>
      </c>
      <c r="AB122" s="42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43"/>
      <c r="AN122" s="43"/>
      <c r="AO122" s="145" t="str">
        <f t="shared" si="5"/>
        <v>6783430462</v>
      </c>
      <c r="AP122" s="159" t="str">
        <f>IFERROR(VLOOKUP(AO122,'2024当番免除者リスト'!F:H,3,FALSE),"")</f>
        <v>図書委員</v>
      </c>
      <c r="AQ122" s="143" t="s">
        <v>738</v>
      </c>
      <c r="AR122" s="160" t="s">
        <v>739</v>
      </c>
      <c r="AS122" s="155" t="str">
        <f>VLOOKUP(AO122,'全学年'!$A$3:$N$1302,9,FALSE)</f>
        <v>森 陽仁</v>
      </c>
      <c r="AT122" s="155" t="str">
        <f>IFERROR(VLOOKUP(AO122,'クラス名簿からの当番確認リスト'!$A$4:$O$146,15,FALSE),"")</f>
        <v>図書委員</v>
      </c>
      <c r="AU122" s="161" t="str">
        <f>VLOOKUP(AO122,'全学年'!$A$3:$N$1301,14,FALSE)</f>
        <v>duffy.my.friends43@gmail.com</v>
      </c>
      <c r="AV122" s="155" t="str">
        <f t="shared" si="6"/>
        <v>小2－2</v>
      </c>
      <c r="AW122" s="155" t="b">
        <f t="shared" si="7"/>
        <v>1</v>
      </c>
      <c r="AX122" s="16"/>
      <c r="AY122" s="17"/>
      <c r="AZ122" s="15"/>
      <c r="BA122" s="15"/>
      <c r="BB122" s="15"/>
      <c r="BC122" s="15"/>
      <c r="BD122" s="15"/>
    </row>
    <row r="123" ht="12.75" customHeight="1">
      <c r="A123" s="33"/>
      <c r="B123" s="34">
        <f t="shared" si="8"/>
        <v>120</v>
      </c>
      <c r="C123" s="292" t="s">
        <v>100</v>
      </c>
      <c r="D123" s="34"/>
      <c r="E123" s="165" t="s">
        <v>740</v>
      </c>
      <c r="F123" s="34" t="s">
        <v>741</v>
      </c>
      <c r="G123" s="35" t="str">
        <f t="shared" ref="G123:H123" si="96">Z123</f>
        <v>478-841-0455</v>
      </c>
      <c r="H123" s="35" t="str">
        <f t="shared" si="96"/>
        <v>yoshikitakahashi@ykkap.com</v>
      </c>
      <c r="I123" s="34"/>
      <c r="J123" s="38"/>
      <c r="K123" s="156"/>
      <c r="L123" s="38"/>
      <c r="M123" s="34"/>
      <c r="N123" s="34"/>
      <c r="O123" s="63"/>
      <c r="P123" s="64"/>
      <c r="Q123" s="37"/>
      <c r="R123" s="37"/>
      <c r="S123" s="37"/>
      <c r="T123" s="34"/>
      <c r="U123" s="38"/>
      <c r="V123" s="225">
        <v>45444.0</v>
      </c>
      <c r="W123" s="225"/>
      <c r="X123" s="36"/>
      <c r="Y123" s="34"/>
      <c r="Z123" s="165" t="s">
        <v>742</v>
      </c>
      <c r="AA123" s="166" t="s">
        <v>743</v>
      </c>
      <c r="AB123" s="42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43"/>
      <c r="AN123" s="43"/>
      <c r="AO123" s="35" t="str">
        <f t="shared" si="5"/>
        <v>4788410455</v>
      </c>
      <c r="AP123" s="43"/>
      <c r="AQ123" s="34"/>
      <c r="AR123" s="163"/>
      <c r="AS123" s="44" t="str">
        <f>VLOOKUP(AO123,'全学年'!$A$3:$N$1302,9,FALSE)</f>
        <v>#N/A</v>
      </c>
      <c r="AT123" s="44"/>
      <c r="AU123" s="44" t="str">
        <f>VLOOKUP(AO123,'全学年'!$A$3:$N$1301,14,FALSE)</f>
        <v>#N/A</v>
      </c>
      <c r="AV123" s="44" t="str">
        <f t="shared" si="6"/>
        <v>小2－2</v>
      </c>
      <c r="AW123" s="44" t="str">
        <f t="shared" si="7"/>
        <v>#N/A</v>
      </c>
      <c r="AX123" s="293"/>
      <c r="AY123" s="15"/>
      <c r="AZ123" s="15"/>
      <c r="BA123" s="15"/>
      <c r="BB123" s="15"/>
      <c r="BC123" s="15"/>
      <c r="BD123" s="15"/>
    </row>
    <row r="124" ht="12.75" customHeight="1">
      <c r="A124" s="46"/>
      <c r="B124" s="47">
        <f t="shared" si="8"/>
        <v>121</v>
      </c>
      <c r="C124" s="47" t="s">
        <v>40</v>
      </c>
      <c r="D124" s="47">
        <v>119.0</v>
      </c>
      <c r="E124" s="47" t="s">
        <v>744</v>
      </c>
      <c r="F124" s="47" t="s">
        <v>745</v>
      </c>
      <c r="G124" s="59" t="s">
        <v>746</v>
      </c>
      <c r="H124" s="50" t="s">
        <v>747</v>
      </c>
      <c r="I124" s="47" t="s">
        <v>139</v>
      </c>
      <c r="J124" s="51" t="s">
        <v>748</v>
      </c>
      <c r="K124" s="294"/>
      <c r="L124" s="51"/>
      <c r="M124" s="51"/>
      <c r="N124" s="51"/>
      <c r="O124" s="52"/>
      <c r="P124" s="53"/>
      <c r="Q124" s="52"/>
      <c r="R124" s="53"/>
      <c r="S124" s="54"/>
      <c r="T124" s="81"/>
      <c r="U124" s="55"/>
      <c r="V124" s="56"/>
      <c r="W124" s="56"/>
      <c r="X124" s="51" t="s">
        <v>52</v>
      </c>
      <c r="Y124" s="51"/>
      <c r="Z124" s="57" t="s">
        <v>749</v>
      </c>
      <c r="AA124" s="204" t="s">
        <v>747</v>
      </c>
      <c r="AB124" s="42" t="str">
        <f>VLOOKUP($Z124,'230420データ'!$A:$K,1,FALSE)</f>
        <v>#N/A</v>
      </c>
      <c r="AC124" s="35" t="b">
        <f t="shared" ref="AC124:AC130" si="97">EXACT(G124,Z124)</f>
        <v>0</v>
      </c>
      <c r="AD124" s="35" t="str">
        <f>VLOOKUP($Z124,'230420データ'!$A:$K,2,FALSE)</f>
        <v>#N/A</v>
      </c>
      <c r="AE124" s="35" t="str">
        <f t="shared" ref="AE124:AE130" si="98">EXACT(H124,AD124)</f>
        <v>#N/A</v>
      </c>
      <c r="AF124" s="35" t="str">
        <f>VLOOKUP($Z124,'230420データ'!$A:$K,3,FALSE)</f>
        <v>#N/A</v>
      </c>
      <c r="AG124" s="35" t="str">
        <f>VLOOKUP($Z124,'230420データ'!$A:$K,4,FALSE)</f>
        <v>#N/A</v>
      </c>
      <c r="AH124" s="35" t="str">
        <f>VLOOKUP($Z124,'230420データ'!$A:$K,5,FALSE)</f>
        <v>#N/A</v>
      </c>
      <c r="AI124" s="35" t="str">
        <f>VLOOKUP($Z124,'230420データ'!$A:$K,6,FALSE)</f>
        <v>#N/A</v>
      </c>
      <c r="AJ124" s="35" t="str">
        <f>VLOOKUP($Z124,'230420データ'!$A:$K,7,FALSE)</f>
        <v>#N/A</v>
      </c>
      <c r="AK124" s="35" t="str">
        <f>VLOOKUP($Z124,'230420データ'!$A:$K,8,FALSE)</f>
        <v>#N/A</v>
      </c>
      <c r="AL124" s="35" t="str">
        <f>VLOOKUP($Z124,'230420データ'!$A:$K,9,FALSE)</f>
        <v>#N/A</v>
      </c>
      <c r="AM124" s="43" t="str">
        <f>VLOOKUP($Z124,'230420データ'!$A:$K,10,FALSE)</f>
        <v>#N/A</v>
      </c>
      <c r="AN124" s="43" t="str">
        <f>VLOOKUP($Z124,'230420データ'!$A:$K,11,FALSE)</f>
        <v>#N/A</v>
      </c>
      <c r="AO124" s="49" t="str">
        <f t="shared" si="5"/>
        <v>4783424898</v>
      </c>
      <c r="AP124" s="59" t="str">
        <f>IFERROR(VLOOKUP(AO124,'2024当番免除者リスト'!F:H,3,FALSE),"")</f>
        <v>運動会委員</v>
      </c>
      <c r="AQ124" s="47" t="s">
        <v>746</v>
      </c>
      <c r="AR124" s="60"/>
      <c r="AS124" s="60" t="str">
        <f>VLOOKUP(AO124,'全学年'!$A$3:$N$1302,9,FALSE)</f>
        <v>吉澤 晴恵</v>
      </c>
      <c r="AT124" s="60" t="str">
        <f>IFERROR(VLOOKUP(AO124,'クラス名簿からの当番確認リスト'!$A$4:$O$146,15,FALSE),"")</f>
        <v/>
      </c>
      <c r="AU124" s="61" t="str">
        <f>VLOOKUP(AO124,'全学年'!$A$3:$N$1301,14,FALSE)</f>
        <v>kao.mny622@gmail.com</v>
      </c>
      <c r="AV124" s="60" t="str">
        <f t="shared" si="6"/>
        <v>小2－3</v>
      </c>
      <c r="AW124" s="60" t="b">
        <f t="shared" si="7"/>
        <v>1</v>
      </c>
      <c r="AX124" s="16"/>
      <c r="AY124" s="17"/>
      <c r="AZ124" s="15"/>
      <c r="BA124" s="15"/>
      <c r="BB124" s="15"/>
      <c r="BC124" s="15"/>
      <c r="BD124" s="15"/>
    </row>
    <row r="125" ht="12.75" customHeight="1">
      <c r="A125" s="230"/>
      <c r="B125" s="131">
        <f t="shared" si="8"/>
        <v>122</v>
      </c>
      <c r="C125" s="131" t="s">
        <v>40</v>
      </c>
      <c r="D125" s="131">
        <v>120.0</v>
      </c>
      <c r="E125" s="131" t="s">
        <v>750</v>
      </c>
      <c r="F125" s="131" t="s">
        <v>751</v>
      </c>
      <c r="G125" s="221" t="s">
        <v>752</v>
      </c>
      <c r="H125" s="231" t="s">
        <v>753</v>
      </c>
      <c r="I125" s="131"/>
      <c r="J125" s="132"/>
      <c r="K125" s="132"/>
      <c r="L125" s="132"/>
      <c r="M125" s="132"/>
      <c r="N125" s="132"/>
      <c r="O125" s="52"/>
      <c r="P125" s="52"/>
      <c r="Q125" s="52"/>
      <c r="R125" s="52"/>
      <c r="S125" s="54"/>
      <c r="T125" s="54"/>
      <c r="U125" s="232"/>
      <c r="V125" s="136"/>
      <c r="W125" s="136"/>
      <c r="X125" s="131" t="s">
        <v>128</v>
      </c>
      <c r="Y125" s="132"/>
      <c r="Z125" s="233" t="s">
        <v>752</v>
      </c>
      <c r="AA125" s="295" t="s">
        <v>753</v>
      </c>
      <c r="AB125" s="42" t="str">
        <f>VLOOKUP($Z125,'230420データ'!$A:$K,1,FALSE)</f>
        <v>(678)571-3691</v>
      </c>
      <c r="AC125" s="35" t="b">
        <f t="shared" si="97"/>
        <v>1</v>
      </c>
      <c r="AD125" s="35" t="str">
        <f>VLOOKUP($Z125,'230420データ'!$A:$K,2,FALSE)</f>
        <v>yukainahitorigoto@gmail.com</v>
      </c>
      <c r="AE125" s="35" t="b">
        <f t="shared" si="98"/>
        <v>1</v>
      </c>
      <c r="AF125" s="35" t="str">
        <f>VLOOKUP($Z125,'230420データ'!$A:$K,3,FALSE)</f>
        <v>小1－1</v>
      </c>
      <c r="AG125" s="35" t="str">
        <f>VLOOKUP($Z125,'230420データ'!$A:$K,4,FALSE)</f>
        <v>神村　　 咲奈　　</v>
      </c>
      <c r="AH125" s="35" t="str">
        <f>VLOOKUP($Z125,'230420データ'!$A:$K,5,FALSE)</f>
        <v>洋介</v>
      </c>
      <c r="AI125" s="35" t="str">
        <f>VLOOKUP($Z125,'230420データ'!$A:$K,6,FALSE)</f>
        <v/>
      </c>
      <c r="AJ125" s="35" t="str">
        <f>VLOOKUP($Z125,'230420データ'!$A:$K,7,FALSE)</f>
        <v/>
      </c>
      <c r="AK125" s="35" t="str">
        <f>VLOOKUP($Z125,'230420データ'!$A:$K,8,FALSE)</f>
        <v/>
      </c>
      <c r="AL125" s="35" t="str">
        <f>VLOOKUP($Z125,'230420データ'!$A:$K,9,FALSE)</f>
        <v/>
      </c>
      <c r="AM125" s="43" t="str">
        <f>VLOOKUP($Z125,'230420データ'!$A:$K,10,FALSE)</f>
        <v/>
      </c>
      <c r="AN125" s="43" t="str">
        <f>VLOOKUP($Z125,'230420データ'!$A:$K,11,FALSE)</f>
        <v/>
      </c>
      <c r="AO125" s="140" t="str">
        <f t="shared" si="5"/>
        <v>6785713691</v>
      </c>
      <c r="AP125" s="221" t="str">
        <f>IFERROR(VLOOKUP(AO125,'2024当番免除者リスト'!F:H,3,FALSE),"")</f>
        <v>行事委員</v>
      </c>
      <c r="AQ125" s="139"/>
      <c r="AR125" s="139"/>
      <c r="AS125" s="139" t="str">
        <f>VLOOKUP(AO125,'全学年'!$A$3:$N$1302,9,FALSE)</f>
        <v>神村 咲奈</v>
      </c>
      <c r="AT125" s="139" t="str">
        <f>IFERROR(VLOOKUP(AO125,'クラス名簿からの当番確認リスト'!$A$4:$O$146,15,FALSE),"")</f>
        <v>行事委員</v>
      </c>
      <c r="AU125" s="142" t="str">
        <f>VLOOKUP(AO125,'全学年'!$A$3:$N$1301,14,FALSE)</f>
        <v>yukainahitorigoto@gmail.com</v>
      </c>
      <c r="AV125" s="139" t="str">
        <f t="shared" si="6"/>
        <v>小2－3</v>
      </c>
      <c r="AW125" s="139" t="b">
        <f t="shared" si="7"/>
        <v>1</v>
      </c>
      <c r="AX125" s="16"/>
      <c r="AY125" s="17"/>
      <c r="AZ125" s="15"/>
      <c r="BA125" s="15"/>
      <c r="BB125" s="15"/>
      <c r="BC125" s="15"/>
      <c r="BD125" s="15"/>
    </row>
    <row r="126" ht="12.75" customHeight="1">
      <c r="A126" s="65"/>
      <c r="B126" s="66">
        <f t="shared" si="8"/>
        <v>123</v>
      </c>
      <c r="C126" s="66" t="s">
        <v>40</v>
      </c>
      <c r="D126" s="66">
        <v>121.0</v>
      </c>
      <c r="E126" s="66" t="s">
        <v>754</v>
      </c>
      <c r="F126" s="66" t="s">
        <v>755</v>
      </c>
      <c r="G126" s="94" t="s">
        <v>756</v>
      </c>
      <c r="H126" s="296" t="s">
        <v>757</v>
      </c>
      <c r="I126" s="66" t="s">
        <v>129</v>
      </c>
      <c r="J126" s="66" t="s">
        <v>758</v>
      </c>
      <c r="K126" s="89"/>
      <c r="L126" s="89"/>
      <c r="M126" s="89"/>
      <c r="N126" s="89"/>
      <c r="O126" s="54"/>
      <c r="P126" s="54"/>
      <c r="Q126" s="54"/>
      <c r="R126" s="54"/>
      <c r="S126" s="54"/>
      <c r="T126" s="54"/>
      <c r="U126" s="70"/>
      <c r="V126" s="92"/>
      <c r="W126" s="92"/>
      <c r="X126" s="89" t="s">
        <v>68</v>
      </c>
      <c r="Y126" s="89"/>
      <c r="Z126" s="72" t="s">
        <v>756</v>
      </c>
      <c r="AA126" s="73" t="s">
        <v>757</v>
      </c>
      <c r="AB126" s="42" t="str">
        <f>VLOOKUP($Z126,'230420データ'!$A:$K,1,FALSE)</f>
        <v>(678)296-7245</v>
      </c>
      <c r="AC126" s="35" t="b">
        <f t="shared" si="97"/>
        <v>1</v>
      </c>
      <c r="AD126" s="35" t="str">
        <f>VLOOKUP($Z126,'230420データ'!$A:$K,2,FALSE)</f>
        <v>tomo1129tb3@gmail.com</v>
      </c>
      <c r="AE126" s="35" t="b">
        <f t="shared" si="98"/>
        <v>1</v>
      </c>
      <c r="AF126" s="35" t="str">
        <f>VLOOKUP($Z126,'230420データ'!$A:$K,3,FALSE)</f>
        <v>小1－1</v>
      </c>
      <c r="AG126" s="35" t="str">
        <f>VLOOKUP($Z126,'230420データ'!$A:$K,4,FALSE)</f>
        <v>小田　　 哲哉　　</v>
      </c>
      <c r="AH126" s="35" t="str">
        <f>VLOOKUP($Z126,'230420データ'!$A:$K,5,FALSE)</f>
        <v>康史</v>
      </c>
      <c r="AI126" s="35" t="str">
        <f>VLOOKUP($Z126,'230420データ'!$A:$K,6,FALSE)</f>
        <v>小3－1</v>
      </c>
      <c r="AJ126" s="35" t="str">
        <f>VLOOKUP($Z126,'230420データ'!$A:$K,7,FALSE)</f>
        <v>小田　　 彰士</v>
      </c>
      <c r="AK126" s="35" t="str">
        <f>VLOOKUP($Z126,'230420データ'!$A:$K,8,FALSE)</f>
        <v/>
      </c>
      <c r="AL126" s="35" t="str">
        <f>VLOOKUP($Z126,'230420データ'!$A:$K,9,FALSE)</f>
        <v/>
      </c>
      <c r="AM126" s="43" t="str">
        <f>VLOOKUP($Z126,'230420データ'!$A:$K,10,FALSE)</f>
        <v/>
      </c>
      <c r="AN126" s="43" t="str">
        <f>VLOOKUP($Z126,'230420データ'!$A:$K,11,FALSE)</f>
        <v/>
      </c>
      <c r="AO126" s="67" t="str">
        <f t="shared" si="5"/>
        <v>6782967245</v>
      </c>
      <c r="AP126" s="94" t="str">
        <f>IFERROR(VLOOKUP(AO126,'2024当番免除者リスト'!F:H,3,FALSE),"")</f>
        <v>運営関係者</v>
      </c>
      <c r="AQ126" s="74"/>
      <c r="AR126" s="74"/>
      <c r="AS126" s="74" t="str">
        <f>VLOOKUP(AO126,'全学年'!$A$3:$N$1302,9,FALSE)</f>
        <v>小田　哲哉</v>
      </c>
      <c r="AT126" s="74" t="str">
        <f>IFERROR(VLOOKUP(AO126,'クラス名簿からの当番確認リスト'!$A$4:$O$146,15,FALSE),"")</f>
        <v/>
      </c>
      <c r="AU126" s="75" t="str">
        <f>VLOOKUP(AO126,'全学年'!$A$3:$N$1301,14,FALSE)</f>
        <v>tomo1129tb3@gmail.com</v>
      </c>
      <c r="AV126" s="74" t="str">
        <f t="shared" si="6"/>
        <v>小2－3</v>
      </c>
      <c r="AW126" s="74" t="b">
        <f t="shared" si="7"/>
        <v>1</v>
      </c>
      <c r="AX126" s="16"/>
      <c r="AY126" s="17"/>
      <c r="AZ126" s="15"/>
      <c r="BA126" s="15"/>
      <c r="BB126" s="15"/>
      <c r="BC126" s="15"/>
      <c r="BD126" s="15"/>
    </row>
    <row r="127" ht="12.75" customHeight="1">
      <c r="A127" s="33"/>
      <c r="B127" s="34">
        <f t="shared" si="8"/>
        <v>124</v>
      </c>
      <c r="C127" s="34" t="s">
        <v>40</v>
      </c>
      <c r="D127" s="34">
        <v>123.0</v>
      </c>
      <c r="E127" s="34" t="s">
        <v>759</v>
      </c>
      <c r="F127" s="34" t="s">
        <v>760</v>
      </c>
      <c r="G127" s="35" t="str">
        <f t="shared" ref="G127:H127" si="99">Z127</f>
        <v>662-715-9337</v>
      </c>
      <c r="H127" s="35" t="str">
        <f t="shared" si="99"/>
        <v>mtomioka33@gmail.com</v>
      </c>
      <c r="I127" s="34"/>
      <c r="J127" s="34"/>
      <c r="K127" s="34"/>
      <c r="L127" s="34"/>
      <c r="M127" s="36"/>
      <c r="N127" s="36"/>
      <c r="O127" s="37"/>
      <c r="P127" s="34"/>
      <c r="Q127" s="37"/>
      <c r="R127" s="34"/>
      <c r="S127" s="37"/>
      <c r="T127" s="34"/>
      <c r="U127" s="38" t="s">
        <v>761</v>
      </c>
      <c r="V127" s="39"/>
      <c r="W127" s="39"/>
      <c r="X127" s="34"/>
      <c r="Y127" s="36"/>
      <c r="Z127" s="40" t="s">
        <v>762</v>
      </c>
      <c r="AA127" s="41" t="s">
        <v>763</v>
      </c>
      <c r="AB127" s="42" t="str">
        <f>VLOOKUP($Z127,'230420データ'!$A:$K,1,FALSE)</f>
        <v>#N/A</v>
      </c>
      <c r="AC127" s="35" t="b">
        <f t="shared" si="97"/>
        <v>1</v>
      </c>
      <c r="AD127" s="35" t="str">
        <f>VLOOKUP($Z127,'230420データ'!$A:$K,2,FALSE)</f>
        <v>#N/A</v>
      </c>
      <c r="AE127" s="35" t="str">
        <f t="shared" si="98"/>
        <v>#N/A</v>
      </c>
      <c r="AF127" s="35" t="str">
        <f>VLOOKUP($Z127,'230420データ'!$A:$K,3,FALSE)</f>
        <v>#N/A</v>
      </c>
      <c r="AG127" s="35" t="str">
        <f>VLOOKUP($Z127,'230420データ'!$A:$K,4,FALSE)</f>
        <v>#N/A</v>
      </c>
      <c r="AH127" s="35" t="str">
        <f>VLOOKUP($Z127,'230420データ'!$A:$K,5,FALSE)</f>
        <v>#N/A</v>
      </c>
      <c r="AI127" s="35" t="str">
        <f>VLOOKUP($Z127,'230420データ'!$A:$K,6,FALSE)</f>
        <v>#N/A</v>
      </c>
      <c r="AJ127" s="35" t="str">
        <f>VLOOKUP($Z127,'230420データ'!$A:$K,7,FALSE)</f>
        <v>#N/A</v>
      </c>
      <c r="AK127" s="35" t="str">
        <f>VLOOKUP($Z127,'230420データ'!$A:$K,8,FALSE)</f>
        <v>#N/A</v>
      </c>
      <c r="AL127" s="35" t="str">
        <f>VLOOKUP($Z127,'230420データ'!$A:$K,9,FALSE)</f>
        <v>#N/A</v>
      </c>
      <c r="AM127" s="43" t="str">
        <f>VLOOKUP($Z127,'230420データ'!$A:$K,10,FALSE)</f>
        <v>#N/A</v>
      </c>
      <c r="AN127" s="43" t="str">
        <f>VLOOKUP($Z127,'230420データ'!$A:$K,11,FALSE)</f>
        <v>#N/A</v>
      </c>
      <c r="AO127" s="35" t="str">
        <f t="shared" si="5"/>
        <v>6627159337</v>
      </c>
      <c r="AP127" s="43" t="str">
        <f>IFERROR(VLOOKUP(AO127,'2024当番免除者リスト'!F:H,3,FALSE),"")</f>
        <v/>
      </c>
      <c r="AQ127" s="36" t="s">
        <v>764</v>
      </c>
      <c r="AR127" s="44"/>
      <c r="AS127" s="44" t="str">
        <f>VLOOKUP(AO127,'全学年'!$A$3:$N$1302,9,FALSE)</f>
        <v>冨岡 柊真</v>
      </c>
      <c r="AT127" s="44" t="str">
        <f>IFERROR(VLOOKUP(AO127,'クラス名簿からの当番確認リスト'!$A$4:$O$146,15,FALSE),"")</f>
        <v/>
      </c>
      <c r="AU127" s="45" t="str">
        <f>VLOOKUP(AO127,'全学年'!$A$3:$N$1301,14,FALSE)</f>
        <v>mtomioka33@gmail.com</v>
      </c>
      <c r="AV127" s="44" t="str">
        <f t="shared" si="6"/>
        <v>小2－3</v>
      </c>
      <c r="AW127" s="44" t="b">
        <f t="shared" si="7"/>
        <v>1</v>
      </c>
      <c r="AX127" s="16"/>
      <c r="AY127" s="17"/>
      <c r="AZ127" s="15"/>
      <c r="BA127" s="15"/>
      <c r="BB127" s="15"/>
      <c r="BC127" s="15"/>
      <c r="BD127" s="15"/>
    </row>
    <row r="128" ht="12.75" customHeight="1">
      <c r="A128" s="33"/>
      <c r="B128" s="34">
        <f t="shared" si="8"/>
        <v>125</v>
      </c>
      <c r="C128" s="34" t="s">
        <v>40</v>
      </c>
      <c r="D128" s="34">
        <v>124.0</v>
      </c>
      <c r="E128" s="34" t="s">
        <v>765</v>
      </c>
      <c r="F128" s="34" t="s">
        <v>766</v>
      </c>
      <c r="G128" s="35" t="str">
        <f t="shared" ref="G128:H128" si="100">Z128</f>
        <v>(470)627-8145</v>
      </c>
      <c r="H128" s="35" t="str">
        <f t="shared" si="100"/>
        <v>suki1030616@gmail.com</v>
      </c>
      <c r="I128" s="34" t="s">
        <v>118</v>
      </c>
      <c r="J128" s="34" t="s">
        <v>767</v>
      </c>
      <c r="K128" s="34"/>
      <c r="L128" s="40"/>
      <c r="M128" s="36"/>
      <c r="N128" s="251"/>
      <c r="O128" s="37"/>
      <c r="P128" s="34"/>
      <c r="Q128" s="37"/>
      <c r="R128" s="34"/>
      <c r="S128" s="37">
        <v>45409.0</v>
      </c>
      <c r="T128" s="34" t="s">
        <v>90</v>
      </c>
      <c r="U128" s="224"/>
      <c r="V128" s="39">
        <v>44779.0</v>
      </c>
      <c r="W128" s="39"/>
      <c r="X128" s="36"/>
      <c r="Y128" s="36"/>
      <c r="Z128" s="171" t="s">
        <v>768</v>
      </c>
      <c r="AA128" s="297" t="s">
        <v>769</v>
      </c>
      <c r="AB128" s="42" t="str">
        <f>VLOOKUP($Z128,'230420データ'!$A:$K,1,FALSE)</f>
        <v>(470)627-8145</v>
      </c>
      <c r="AC128" s="35" t="b">
        <f t="shared" si="97"/>
        <v>1</v>
      </c>
      <c r="AD128" s="35" t="str">
        <f>VLOOKUP($Z128,'230420データ'!$A:$K,2,FALSE)</f>
        <v>suki1030616@gmail.com</v>
      </c>
      <c r="AE128" s="35" t="b">
        <f t="shared" si="98"/>
        <v>1</v>
      </c>
      <c r="AF128" s="35" t="str">
        <f>VLOOKUP($Z128,'230420データ'!$A:$K,3,FALSE)</f>
        <v>小1－2</v>
      </c>
      <c r="AG128" s="35" t="str">
        <f>VLOOKUP($Z128,'230420データ'!$A:$K,4,FALSE)</f>
        <v>黒岩　　 真紘　　</v>
      </c>
      <c r="AH128" s="35" t="str">
        <f>VLOOKUP($Z128,'230420データ'!$A:$K,5,FALSE)</f>
        <v>洋佑</v>
      </c>
      <c r="AI128" s="35" t="str">
        <f>VLOOKUP($Z128,'230420データ'!$A:$K,6,FALSE)</f>
        <v>小3－3</v>
      </c>
      <c r="AJ128" s="35" t="str">
        <f>VLOOKUP($Z128,'230420データ'!$A:$K,7,FALSE)</f>
        <v>黒岩　　 和真</v>
      </c>
      <c r="AK128" s="35" t="str">
        <f>VLOOKUP($Z128,'230420データ'!$A:$K,8,FALSE)</f>
        <v/>
      </c>
      <c r="AL128" s="35" t="str">
        <f>VLOOKUP($Z128,'230420データ'!$A:$K,9,FALSE)</f>
        <v/>
      </c>
      <c r="AM128" s="43" t="str">
        <f>VLOOKUP($Z128,'230420データ'!$A:$K,10,FALSE)</f>
        <v/>
      </c>
      <c r="AN128" s="43" t="str">
        <f>VLOOKUP($Z128,'230420データ'!$A:$K,11,FALSE)</f>
        <v/>
      </c>
      <c r="AO128" s="35" t="str">
        <f t="shared" si="5"/>
        <v>4706278145</v>
      </c>
      <c r="AP128" s="43" t="str">
        <f>IFERROR(VLOOKUP(AO128,'2024当番免除者リスト'!F:H,3,FALSE),"")</f>
        <v/>
      </c>
      <c r="AQ128" s="44"/>
      <c r="AR128" s="44"/>
      <c r="AS128" s="44" t="str">
        <f>VLOOKUP(AO128,'全学年'!$A$3:$N$1302,9,FALSE)</f>
        <v>黒岩 真紘</v>
      </c>
      <c r="AT128" s="44" t="str">
        <f>IFERROR(VLOOKUP(AO128,'クラス名簿からの当番確認リスト'!$A$4:$O$146,15,FALSE),"")</f>
        <v/>
      </c>
      <c r="AU128" s="45" t="str">
        <f>VLOOKUP(AO128,'全学年'!$A$3:$N$1301,14,FALSE)</f>
        <v>suki1030616@gmail.com</v>
      </c>
      <c r="AV128" s="44" t="str">
        <f t="shared" si="6"/>
        <v>小2－3</v>
      </c>
      <c r="AW128" s="44" t="b">
        <f t="shared" si="7"/>
        <v>1</v>
      </c>
      <c r="AX128" s="16"/>
      <c r="AY128" s="17"/>
      <c r="AZ128" s="15"/>
      <c r="BA128" s="15"/>
      <c r="BB128" s="15"/>
      <c r="BC128" s="15"/>
      <c r="BD128" s="15"/>
    </row>
    <row r="129" ht="12.75" customHeight="1">
      <c r="A129" s="226"/>
      <c r="B129" s="143">
        <f t="shared" si="8"/>
        <v>126</v>
      </c>
      <c r="C129" s="143" t="s">
        <v>40</v>
      </c>
      <c r="D129" s="143">
        <v>125.0</v>
      </c>
      <c r="E129" s="143" t="s">
        <v>770</v>
      </c>
      <c r="F129" s="143" t="s">
        <v>771</v>
      </c>
      <c r="G129" s="145" t="str">
        <f t="shared" ref="G129:H129" si="101">Z129</f>
        <v>(478)228-9270</v>
      </c>
      <c r="H129" s="145" t="str">
        <f t="shared" si="101"/>
        <v>mtaka523.ktm@gmail.com</v>
      </c>
      <c r="I129" s="143" t="s">
        <v>139</v>
      </c>
      <c r="J129" s="143" t="s">
        <v>772</v>
      </c>
      <c r="K129" s="144"/>
      <c r="L129" s="228"/>
      <c r="M129" s="298"/>
      <c r="N129" s="299"/>
      <c r="O129" s="147" t="s">
        <v>773</v>
      </c>
      <c r="P129" s="148" t="s">
        <v>471</v>
      </c>
      <c r="Q129" s="54"/>
      <c r="R129" s="54"/>
      <c r="S129" s="52"/>
      <c r="T129" s="52"/>
      <c r="U129" s="257"/>
      <c r="V129" s="152"/>
      <c r="W129" s="152"/>
      <c r="X129" s="144" t="s">
        <v>136</v>
      </c>
      <c r="Y129" s="144"/>
      <c r="Z129" s="206" t="s">
        <v>774</v>
      </c>
      <c r="AA129" s="258" t="s">
        <v>775</v>
      </c>
      <c r="AB129" s="42" t="str">
        <f>VLOOKUP($Z129,'230420データ'!$A:$K,1,FALSE)</f>
        <v>(478)228-9270</v>
      </c>
      <c r="AC129" s="35" t="b">
        <f t="shared" si="97"/>
        <v>1</v>
      </c>
      <c r="AD129" s="35" t="str">
        <f>VLOOKUP($Z129,'230420データ'!$A:$K,2,FALSE)</f>
        <v>mtaka523.ktm@gmail.com</v>
      </c>
      <c r="AE129" s="35" t="b">
        <f t="shared" si="98"/>
        <v>1</v>
      </c>
      <c r="AF129" s="35" t="str">
        <f>VLOOKUP($Z129,'230420データ'!$A:$K,3,FALSE)</f>
        <v>小1－2</v>
      </c>
      <c r="AG129" s="35" t="str">
        <f>VLOOKUP($Z129,'230420データ'!$A:$K,4,FALSE)</f>
        <v>高瀬　　 瑛太　　</v>
      </c>
      <c r="AH129" s="35" t="str">
        <f>VLOOKUP($Z129,'230420データ'!$A:$K,5,FALSE)</f>
        <v>良平</v>
      </c>
      <c r="AI129" s="35" t="str">
        <f>VLOOKUP($Z129,'230420データ'!$A:$K,6,FALSE)</f>
        <v>小4－2</v>
      </c>
      <c r="AJ129" s="35" t="str">
        <f>VLOOKUP($Z129,'230420データ'!$A:$K,7,FALSE)</f>
        <v>高瀬　　 翔太</v>
      </c>
      <c r="AK129" s="35" t="str">
        <f>VLOOKUP($Z129,'230420データ'!$A:$K,8,FALSE)</f>
        <v/>
      </c>
      <c r="AL129" s="35" t="str">
        <f>VLOOKUP($Z129,'230420データ'!$A:$K,9,FALSE)</f>
        <v/>
      </c>
      <c r="AM129" s="43" t="str">
        <f>VLOOKUP($Z129,'230420データ'!$A:$K,10,FALSE)</f>
        <v/>
      </c>
      <c r="AN129" s="43" t="str">
        <f>VLOOKUP($Z129,'230420データ'!$A:$K,11,FALSE)</f>
        <v/>
      </c>
      <c r="AO129" s="145" t="str">
        <f t="shared" si="5"/>
        <v>4782289270</v>
      </c>
      <c r="AP129" s="159" t="str">
        <f>IFERROR(VLOOKUP(AO129,'2024当番免除者リスト'!F:H,3,FALSE),"")</f>
        <v>図書委員</v>
      </c>
      <c r="AQ129" s="155"/>
      <c r="AR129" s="155"/>
      <c r="AS129" s="155" t="str">
        <f>VLOOKUP(AO129,'全学年'!$A$3:$N$1302,9,FALSE)</f>
        <v>高瀬 瑛太</v>
      </c>
      <c r="AT129" s="155" t="str">
        <f>IFERROR(VLOOKUP(AO129,'クラス名簿からの当番確認リスト'!$A$4:$O$146,15,FALSE),"")</f>
        <v>図書委員</v>
      </c>
      <c r="AU129" s="161" t="str">
        <f>VLOOKUP(AO129,'全学年'!$A$3:$N$1301,14,FALSE)</f>
        <v>mtaka523.ktm@gmail.com</v>
      </c>
      <c r="AV129" s="155" t="str">
        <f t="shared" si="6"/>
        <v>小2－3</v>
      </c>
      <c r="AW129" s="155" t="b">
        <f t="shared" si="7"/>
        <v>1</v>
      </c>
      <c r="AX129" s="16"/>
      <c r="AY129" s="17"/>
      <c r="AZ129" s="15"/>
      <c r="BA129" s="15"/>
      <c r="BB129" s="15"/>
      <c r="BC129" s="15"/>
      <c r="BD129" s="15"/>
    </row>
    <row r="130" ht="12.75" customHeight="1">
      <c r="A130" s="33"/>
      <c r="B130" s="34">
        <f t="shared" si="8"/>
        <v>127</v>
      </c>
      <c r="C130" s="34" t="s">
        <v>40</v>
      </c>
      <c r="D130" s="34">
        <v>126.0</v>
      </c>
      <c r="E130" s="34" t="s">
        <v>776</v>
      </c>
      <c r="F130" s="34" t="s">
        <v>777</v>
      </c>
      <c r="G130" s="35" t="str">
        <f t="shared" ref="G130:H130" si="102">Z130</f>
        <v>(478)233-7146</v>
      </c>
      <c r="H130" s="35" t="str">
        <f t="shared" si="102"/>
        <v>tatsuonakayama@ykk.com</v>
      </c>
      <c r="I130" s="34"/>
      <c r="J130" s="34"/>
      <c r="K130" s="34"/>
      <c r="L130" s="171"/>
      <c r="M130" s="36"/>
      <c r="N130" s="251"/>
      <c r="O130" s="37"/>
      <c r="P130" s="37"/>
      <c r="Q130" s="37"/>
      <c r="R130" s="34"/>
      <c r="S130" s="37"/>
      <c r="T130" s="34"/>
      <c r="U130" s="38"/>
      <c r="V130" s="39"/>
      <c r="W130" s="39"/>
      <c r="X130" s="34"/>
      <c r="Y130" s="36"/>
      <c r="Z130" s="40" t="s">
        <v>778</v>
      </c>
      <c r="AA130" s="41" t="s">
        <v>779</v>
      </c>
      <c r="AB130" s="42" t="str">
        <f>VLOOKUP($Z130,'230420データ'!$A:$K,1,FALSE)</f>
        <v>(478)233-7146</v>
      </c>
      <c r="AC130" s="35" t="b">
        <f t="shared" si="97"/>
        <v>1</v>
      </c>
      <c r="AD130" s="35" t="str">
        <f>VLOOKUP($Z130,'230420データ'!$A:$K,2,FALSE)</f>
        <v>mikan0407@yahoo.co.jp</v>
      </c>
      <c r="AE130" s="35" t="b">
        <f t="shared" si="98"/>
        <v>0</v>
      </c>
      <c r="AF130" s="35" t="str">
        <f>VLOOKUP($Z130,'230420データ'!$A:$K,3,FALSE)</f>
        <v>小1－2</v>
      </c>
      <c r="AG130" s="35" t="str">
        <f>VLOOKUP($Z130,'230420データ'!$A:$K,4,FALSE)</f>
        <v>中山　　 彩乃　　</v>
      </c>
      <c r="AH130" s="35" t="str">
        <f>VLOOKUP($Z130,'230420データ'!$A:$K,5,FALSE)</f>
        <v>達雄</v>
      </c>
      <c r="AI130" s="35" t="str">
        <f>VLOOKUP($Z130,'230420データ'!$A:$K,6,FALSE)</f>
        <v/>
      </c>
      <c r="AJ130" s="35" t="str">
        <f>VLOOKUP($Z130,'230420データ'!$A:$K,7,FALSE)</f>
        <v/>
      </c>
      <c r="AK130" s="35" t="str">
        <f>VLOOKUP($Z130,'230420データ'!$A:$K,8,FALSE)</f>
        <v/>
      </c>
      <c r="AL130" s="35" t="str">
        <f>VLOOKUP($Z130,'230420データ'!$A:$K,9,FALSE)</f>
        <v/>
      </c>
      <c r="AM130" s="43" t="str">
        <f>VLOOKUP($Z130,'230420データ'!$A:$K,10,FALSE)</f>
        <v/>
      </c>
      <c r="AN130" s="43" t="str">
        <f>VLOOKUP($Z130,'230420データ'!$A:$K,11,FALSE)</f>
        <v/>
      </c>
      <c r="AO130" s="35" t="str">
        <f t="shared" si="5"/>
        <v>4782337146</v>
      </c>
      <c r="AP130" s="43" t="str">
        <f>IFERROR(VLOOKUP(AO130,'2024当番免除者リスト'!F:H,3,FALSE),"")</f>
        <v/>
      </c>
      <c r="AQ130" s="44"/>
      <c r="AR130" s="41" t="s">
        <v>780</v>
      </c>
      <c r="AS130" s="44" t="str">
        <f>VLOOKUP(AO130,'全学年'!$A$3:$N$1302,9,FALSE)</f>
        <v>中山 彩乃</v>
      </c>
      <c r="AT130" s="44" t="str">
        <f>IFERROR(VLOOKUP(AO130,'クラス名簿からの当番確認リスト'!$A$4:$O$146,15,FALSE),"")</f>
        <v/>
      </c>
      <c r="AU130" s="45" t="str">
        <f>VLOOKUP(AO130,'全学年'!$A$3:$N$1301,14,FALSE)</f>
        <v>tatsuonakayama@ykk.com</v>
      </c>
      <c r="AV130" s="44" t="str">
        <f t="shared" si="6"/>
        <v>小2－3</v>
      </c>
      <c r="AW130" s="44" t="b">
        <f t="shared" si="7"/>
        <v>1</v>
      </c>
      <c r="AX130" s="16"/>
      <c r="AY130" s="17"/>
      <c r="AZ130" s="15"/>
      <c r="BA130" s="15"/>
      <c r="BB130" s="15"/>
      <c r="BC130" s="15"/>
      <c r="BD130" s="15"/>
    </row>
    <row r="131" ht="12.75" customHeight="1">
      <c r="A131" s="235"/>
      <c r="B131" s="77">
        <f t="shared" si="8"/>
        <v>128</v>
      </c>
      <c r="C131" s="77" t="s">
        <v>40</v>
      </c>
      <c r="D131" s="77">
        <v>127.0</v>
      </c>
      <c r="E131" s="77" t="s">
        <v>781</v>
      </c>
      <c r="F131" s="77" t="s">
        <v>782</v>
      </c>
      <c r="G131" s="86" t="s">
        <v>783</v>
      </c>
      <c r="H131" s="300" t="s">
        <v>784</v>
      </c>
      <c r="I131" s="77"/>
      <c r="J131" s="77"/>
      <c r="K131" s="77"/>
      <c r="L131" s="238"/>
      <c r="M131" s="301"/>
      <c r="N131" s="302"/>
      <c r="O131" s="52"/>
      <c r="P131" s="53"/>
      <c r="Q131" s="52"/>
      <c r="R131" s="53"/>
      <c r="S131" s="54"/>
      <c r="T131" s="81"/>
      <c r="U131" s="168"/>
      <c r="V131" s="82">
        <v>45066.0</v>
      </c>
      <c r="W131" s="82"/>
      <c r="X131" s="78" t="s">
        <v>76</v>
      </c>
      <c r="Y131" s="78"/>
      <c r="Z131" s="238" t="s">
        <v>783</v>
      </c>
      <c r="AA131" s="87" t="s">
        <v>784</v>
      </c>
      <c r="AB131" s="42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43"/>
      <c r="AN131" s="43"/>
      <c r="AO131" s="85" t="str">
        <f t="shared" si="5"/>
        <v>4708307195</v>
      </c>
      <c r="AP131" s="86" t="str">
        <f>IFERROR(VLOOKUP(AO131,'2024当番免除者リスト'!F:H,3,FALSE),"")</f>
        <v>学級委員</v>
      </c>
      <c r="AQ131" s="87"/>
      <c r="AR131" s="87"/>
      <c r="AS131" s="87" t="str">
        <f>VLOOKUP(AO131,'全学年'!$A$3:$N$1302,9,FALSE)</f>
        <v>朝妻 大賀</v>
      </c>
      <c r="AT131" s="87" t="str">
        <f>IFERROR(VLOOKUP(AO131,'クラス名簿からの当番確認リスト'!$A$4:$O$146,15,FALSE),"")</f>
        <v>学級委員</v>
      </c>
      <c r="AU131" s="88" t="str">
        <f>VLOOKUP(AO131,'全学年'!$A$3:$N$1301,14,FALSE)</f>
        <v>kandadada.65@gmail.com</v>
      </c>
      <c r="AV131" s="87" t="str">
        <f t="shared" si="6"/>
        <v>小2－3</v>
      </c>
      <c r="AW131" s="87" t="b">
        <f t="shared" si="7"/>
        <v>1</v>
      </c>
      <c r="AX131" s="16"/>
      <c r="AY131" s="17"/>
      <c r="AZ131" s="15"/>
      <c r="BA131" s="15"/>
      <c r="BB131" s="15"/>
      <c r="BC131" s="15"/>
      <c r="BD131" s="15"/>
    </row>
    <row r="132" ht="12.75" customHeight="1">
      <c r="A132" s="33"/>
      <c r="B132" s="34">
        <f t="shared" si="8"/>
        <v>129</v>
      </c>
      <c r="C132" s="34" t="s">
        <v>40</v>
      </c>
      <c r="D132" s="34">
        <v>128.0</v>
      </c>
      <c r="E132" s="34" t="s">
        <v>785</v>
      </c>
      <c r="F132" s="34" t="s">
        <v>786</v>
      </c>
      <c r="G132" s="35" t="str">
        <f t="shared" ref="G132:H132" si="103">Z132</f>
        <v>(770)235-8197</v>
      </c>
      <c r="H132" s="35" t="str">
        <f t="shared" si="103"/>
        <v>chika46yuri123tomo927@gmail.com</v>
      </c>
      <c r="I132" s="34"/>
      <c r="J132" s="36"/>
      <c r="K132" s="36"/>
      <c r="L132" s="40"/>
      <c r="M132" s="36"/>
      <c r="N132" s="251"/>
      <c r="O132" s="303"/>
      <c r="P132" s="304"/>
      <c r="Q132" s="303"/>
      <c r="R132" s="303"/>
      <c r="S132" s="303"/>
      <c r="T132" s="304"/>
      <c r="U132" s="38"/>
      <c r="V132" s="39"/>
      <c r="W132" s="39">
        <v>45430.0</v>
      </c>
      <c r="X132" s="36"/>
      <c r="Y132" s="36"/>
      <c r="Z132" s="305" t="s">
        <v>787</v>
      </c>
      <c r="AA132" s="41" t="s">
        <v>788</v>
      </c>
      <c r="AB132" s="42" t="str">
        <f>VLOOKUP($Z132,'230420データ'!$A:$K,1,FALSE)</f>
        <v>(770)235-8197</v>
      </c>
      <c r="AC132" s="35" t="b">
        <f t="shared" ref="AC132:AC134" si="104">EXACT(G132,Z132)</f>
        <v>1</v>
      </c>
      <c r="AD132" s="35" t="str">
        <f>VLOOKUP($Z132,'230420データ'!$A:$K,2,FALSE)</f>
        <v>chika46yuri123tomo927@gmail.com</v>
      </c>
      <c r="AE132" s="35" t="b">
        <f t="shared" ref="AE132:AE134" si="105">EXACT(H132,AD132)</f>
        <v>1</v>
      </c>
      <c r="AF132" s="35" t="str">
        <f>VLOOKUP($Z132,'230420データ'!$A:$K,3,FALSE)</f>
        <v>小1－3</v>
      </c>
      <c r="AG132" s="35" t="str">
        <f>VLOOKUP($Z132,'230420データ'!$A:$K,4,FALSE)</f>
        <v>岩戸　　 友莉菜　</v>
      </c>
      <c r="AH132" s="35" t="str">
        <f>VLOOKUP($Z132,'230420データ'!$A:$K,5,FALSE)</f>
        <v>友宏</v>
      </c>
      <c r="AI132" s="35" t="str">
        <f>VLOOKUP($Z132,'230420データ'!$A:$K,6,FALSE)</f>
        <v/>
      </c>
      <c r="AJ132" s="35" t="str">
        <f>VLOOKUP($Z132,'230420データ'!$A:$K,7,FALSE)</f>
        <v/>
      </c>
      <c r="AK132" s="35" t="str">
        <f>VLOOKUP($Z132,'230420データ'!$A:$K,8,FALSE)</f>
        <v/>
      </c>
      <c r="AL132" s="35" t="str">
        <f>VLOOKUP($Z132,'230420データ'!$A:$K,9,FALSE)</f>
        <v/>
      </c>
      <c r="AM132" s="43" t="str">
        <f>VLOOKUP($Z132,'230420データ'!$A:$K,10,FALSE)</f>
        <v/>
      </c>
      <c r="AN132" s="43" t="str">
        <f>VLOOKUP($Z132,'230420データ'!$A:$K,11,FALSE)</f>
        <v/>
      </c>
      <c r="AO132" s="35" t="str">
        <f t="shared" si="5"/>
        <v>7702358197</v>
      </c>
      <c r="AP132" s="43" t="str">
        <f>IFERROR(VLOOKUP(AO132,'2024当番免除者リスト'!F:H,3,FALSE),"")</f>
        <v/>
      </c>
      <c r="AQ132" s="44"/>
      <c r="AR132" s="44"/>
      <c r="AS132" s="44" t="str">
        <f>VLOOKUP(AO132,'全学年'!$A$3:$N$1302,9,FALSE)</f>
        <v>岩戸 友莉菜</v>
      </c>
      <c r="AT132" s="44" t="str">
        <f>IFERROR(VLOOKUP(AO132,'クラス名簿からの当番確認リスト'!$A$4:$O$146,15,FALSE),"")</f>
        <v/>
      </c>
      <c r="AU132" s="45" t="str">
        <f>VLOOKUP(AO132,'全学年'!$A$3:$N$1301,14,FALSE)</f>
        <v>chika46yuri123tomo927@gmail.com</v>
      </c>
      <c r="AV132" s="44" t="str">
        <f t="shared" si="6"/>
        <v>小2－3</v>
      </c>
      <c r="AW132" s="44" t="b">
        <f t="shared" si="7"/>
        <v>1</v>
      </c>
      <c r="AX132" s="16"/>
      <c r="AY132" s="17"/>
      <c r="AZ132" s="15"/>
      <c r="BA132" s="15"/>
      <c r="BB132" s="15"/>
      <c r="BC132" s="15"/>
      <c r="BD132" s="15"/>
    </row>
    <row r="133" ht="12.75" customHeight="1">
      <c r="A133" s="46"/>
      <c r="B133" s="47">
        <f t="shared" si="8"/>
        <v>130</v>
      </c>
      <c r="C133" s="47" t="s">
        <v>40</v>
      </c>
      <c r="D133" s="47">
        <v>129.0</v>
      </c>
      <c r="E133" s="47" t="s">
        <v>789</v>
      </c>
      <c r="F133" s="47" t="s">
        <v>790</v>
      </c>
      <c r="G133" s="59" t="s">
        <v>791</v>
      </c>
      <c r="H133" s="262" t="s">
        <v>792</v>
      </c>
      <c r="I133" s="47"/>
      <c r="J133" s="51"/>
      <c r="K133" s="51"/>
      <c r="L133" s="250"/>
      <c r="M133" s="306"/>
      <c r="N133" s="294"/>
      <c r="O133" s="52"/>
      <c r="P133" s="52"/>
      <c r="Q133" s="52"/>
      <c r="R133" s="53"/>
      <c r="S133" s="54"/>
      <c r="T133" s="81"/>
      <c r="U133" s="55"/>
      <c r="V133" s="56"/>
      <c r="W133" s="56"/>
      <c r="X133" s="51" t="s">
        <v>52</v>
      </c>
      <c r="Y133" s="51"/>
      <c r="Z133" s="57" t="s">
        <v>791</v>
      </c>
      <c r="AA133" s="204" t="s">
        <v>792</v>
      </c>
      <c r="AB133" s="42" t="str">
        <f>VLOOKUP($Z133,'230420データ'!$A:$K,1,FALSE)</f>
        <v>(646)345-9335</v>
      </c>
      <c r="AC133" s="35" t="b">
        <f t="shared" si="104"/>
        <v>1</v>
      </c>
      <c r="AD133" s="35" t="str">
        <f>VLOOKUP($Z133,'230420データ'!$A:$K,2,FALSE)</f>
        <v>kosuke.and.saori@gmail.com</v>
      </c>
      <c r="AE133" s="35" t="b">
        <f t="shared" si="105"/>
        <v>1</v>
      </c>
      <c r="AF133" s="35" t="str">
        <f>VLOOKUP($Z133,'230420データ'!$A:$K,3,FALSE)</f>
        <v>小1－3</v>
      </c>
      <c r="AG133" s="35" t="str">
        <f>VLOOKUP($Z133,'230420データ'!$A:$K,4,FALSE)</f>
        <v>船戸　　 建志　　</v>
      </c>
      <c r="AH133" s="35" t="str">
        <f>VLOOKUP($Z133,'230420データ'!$A:$K,5,FALSE)</f>
        <v>洸佑</v>
      </c>
      <c r="AI133" s="35" t="str">
        <f>VLOOKUP($Z133,'230420データ'!$A:$K,6,FALSE)</f>
        <v/>
      </c>
      <c r="AJ133" s="35" t="str">
        <f>VLOOKUP($Z133,'230420データ'!$A:$K,7,FALSE)</f>
        <v/>
      </c>
      <c r="AK133" s="35" t="str">
        <f>VLOOKUP($Z133,'230420データ'!$A:$K,8,FALSE)</f>
        <v/>
      </c>
      <c r="AL133" s="35" t="str">
        <f>VLOOKUP($Z133,'230420データ'!$A:$K,9,FALSE)</f>
        <v/>
      </c>
      <c r="AM133" s="43" t="str">
        <f>VLOOKUP($Z133,'230420データ'!$A:$K,10,FALSE)</f>
        <v/>
      </c>
      <c r="AN133" s="43" t="str">
        <f>VLOOKUP($Z133,'230420データ'!$A:$K,11,FALSE)</f>
        <v/>
      </c>
      <c r="AO133" s="49" t="str">
        <f t="shared" si="5"/>
        <v>6463459335</v>
      </c>
      <c r="AP133" s="59" t="str">
        <f>IFERROR(VLOOKUP(AO133,'2024当番免除者リスト'!F:H,3,FALSE),"")</f>
        <v>運動会委員</v>
      </c>
      <c r="AQ133" s="60"/>
      <c r="AR133" s="60"/>
      <c r="AS133" s="60" t="str">
        <f>VLOOKUP(AO133,'全学年'!$A$3:$N$1302,9,FALSE)</f>
        <v>船戸 建志</v>
      </c>
      <c r="AT133" s="60" t="str">
        <f>IFERROR(VLOOKUP(AO133,'クラス名簿からの当番確認リスト'!$A$4:$O$146,15,FALSE),"")</f>
        <v>運動会委員</v>
      </c>
      <c r="AU133" s="61" t="str">
        <f>VLOOKUP(AO133,'全学年'!$A$3:$N$1301,14,FALSE)</f>
        <v>kosuke.and.saori@gmail.com</v>
      </c>
      <c r="AV133" s="60" t="str">
        <f t="shared" si="6"/>
        <v>小2－3</v>
      </c>
      <c r="AW133" s="60" t="b">
        <f t="shared" si="7"/>
        <v>1</v>
      </c>
      <c r="AX133" s="16"/>
      <c r="AY133" s="17"/>
      <c r="AZ133" s="15"/>
      <c r="BA133" s="15"/>
      <c r="BB133" s="15"/>
      <c r="BC133" s="15"/>
      <c r="BD133" s="15"/>
    </row>
    <row r="134" ht="12.75" customHeight="1">
      <c r="A134" s="33"/>
      <c r="B134" s="34">
        <f t="shared" si="8"/>
        <v>131</v>
      </c>
      <c r="C134" s="34" t="s">
        <v>40</v>
      </c>
      <c r="D134" s="34">
        <v>130.0</v>
      </c>
      <c r="E134" s="34" t="s">
        <v>793</v>
      </c>
      <c r="F134" s="34" t="s">
        <v>794</v>
      </c>
      <c r="G134" s="35" t="str">
        <f t="shared" ref="G134:H134" si="106">Z134</f>
        <v>(404)689-8928</v>
      </c>
      <c r="H134" s="35" t="str">
        <f t="shared" si="106"/>
        <v>yuki2to@gmail.com</v>
      </c>
      <c r="I134" s="34"/>
      <c r="J134" s="34"/>
      <c r="K134" s="34"/>
      <c r="L134" s="171"/>
      <c r="M134" s="292"/>
      <c r="N134" s="156"/>
      <c r="O134" s="37"/>
      <c r="P134" s="34"/>
      <c r="Q134" s="37"/>
      <c r="R134" s="34"/>
      <c r="S134" s="37"/>
      <c r="T134" s="37"/>
      <c r="U134" s="38"/>
      <c r="V134" s="225"/>
      <c r="W134" s="225"/>
      <c r="X134" s="34"/>
      <c r="Y134" s="34"/>
      <c r="Z134" s="171" t="s">
        <v>795</v>
      </c>
      <c r="AA134" s="41" t="s">
        <v>796</v>
      </c>
      <c r="AB134" s="42" t="str">
        <f>VLOOKUP($Z134,'230420データ'!$A:$K,1,FALSE)</f>
        <v>(404)689-8928</v>
      </c>
      <c r="AC134" s="35" t="b">
        <f t="shared" si="104"/>
        <v>1</v>
      </c>
      <c r="AD134" s="35" t="str">
        <f>VLOOKUP($Z134,'230420データ'!$A:$K,2,FALSE)</f>
        <v>asahi.pisces@gmail.com</v>
      </c>
      <c r="AE134" s="35" t="b">
        <f t="shared" si="105"/>
        <v>0</v>
      </c>
      <c r="AF134" s="35" t="str">
        <f>VLOOKUP($Z134,'230420データ'!$A:$K,3,FALSE)</f>
        <v>小1－3</v>
      </c>
      <c r="AG134" s="35" t="str">
        <f>VLOOKUP($Z134,'230420データ'!$A:$K,4,FALSE)</f>
        <v>伊藤　　 いつき　</v>
      </c>
      <c r="AH134" s="35" t="str">
        <f>VLOOKUP($Z134,'230420データ'!$A:$K,5,FALSE)</f>
        <v>祐樹</v>
      </c>
      <c r="AI134" s="35" t="str">
        <f>VLOOKUP($Z134,'230420データ'!$A:$K,6,FALSE)</f>
        <v/>
      </c>
      <c r="AJ134" s="35" t="str">
        <f>VLOOKUP($Z134,'230420データ'!$A:$K,7,FALSE)</f>
        <v/>
      </c>
      <c r="AK134" s="35" t="str">
        <f>VLOOKUP($Z134,'230420データ'!$A:$K,8,FALSE)</f>
        <v/>
      </c>
      <c r="AL134" s="35" t="str">
        <f>VLOOKUP($Z134,'230420データ'!$A:$K,9,FALSE)</f>
        <v/>
      </c>
      <c r="AM134" s="43" t="str">
        <f>VLOOKUP($Z134,'230420データ'!$A:$K,10,FALSE)</f>
        <v/>
      </c>
      <c r="AN134" s="43" t="str">
        <f>VLOOKUP($Z134,'230420データ'!$A:$K,11,FALSE)</f>
        <v/>
      </c>
      <c r="AO134" s="35" t="str">
        <f t="shared" si="5"/>
        <v>4046898928</v>
      </c>
      <c r="AP134" s="43" t="str">
        <f>IFERROR(VLOOKUP(AO134,'2024当番免除者リスト'!F:H,3,FALSE),"")</f>
        <v/>
      </c>
      <c r="AQ134" s="44"/>
      <c r="AR134" s="41" t="s">
        <v>797</v>
      </c>
      <c r="AS134" s="44" t="str">
        <f>VLOOKUP(AO134,'全学年'!$A$3:$N$1302,9,FALSE)</f>
        <v>伊藤 いつき</v>
      </c>
      <c r="AT134" s="44" t="str">
        <f>IFERROR(VLOOKUP(AO134,'クラス名簿からの当番確認リスト'!$A$4:$O$146,15,FALSE),"")</f>
        <v/>
      </c>
      <c r="AU134" s="45" t="str">
        <f>VLOOKUP(AO134,'全学年'!$A$3:$N$1301,14,FALSE)</f>
        <v>yuki2to@gmail.com</v>
      </c>
      <c r="AV134" s="44" t="str">
        <f t="shared" si="6"/>
        <v>小2－3</v>
      </c>
      <c r="AW134" s="44" t="b">
        <f t="shared" si="7"/>
        <v>1</v>
      </c>
      <c r="AX134" s="16"/>
      <c r="AY134" s="17"/>
      <c r="AZ134" s="15"/>
      <c r="BA134" s="15"/>
      <c r="BB134" s="15"/>
      <c r="BC134" s="15"/>
      <c r="BD134" s="15"/>
    </row>
    <row r="135" ht="12.75" customHeight="1">
      <c r="A135" s="33"/>
      <c r="B135" s="34">
        <f t="shared" si="8"/>
        <v>132</v>
      </c>
      <c r="C135" s="34" t="s">
        <v>40</v>
      </c>
      <c r="D135" s="34"/>
      <c r="E135" s="165" t="s">
        <v>798</v>
      </c>
      <c r="F135" s="34" t="s">
        <v>799</v>
      </c>
      <c r="G135" s="35" t="str">
        <f t="shared" ref="G135:H135" si="107">Z135</f>
        <v>478-278-6653</v>
      </c>
      <c r="H135" s="35" t="str">
        <f t="shared" si="107"/>
        <v>HiroyukiTanaka@ykkap.com</v>
      </c>
      <c r="I135" s="34"/>
      <c r="J135" s="34"/>
      <c r="K135" s="34"/>
      <c r="L135" s="171"/>
      <c r="M135" s="292"/>
      <c r="N135" s="156"/>
      <c r="O135" s="37"/>
      <c r="P135" s="34"/>
      <c r="Q135" s="37"/>
      <c r="R135" s="34"/>
      <c r="S135" s="37"/>
      <c r="T135" s="37"/>
      <c r="U135" s="38"/>
      <c r="V135" s="225">
        <v>45444.0</v>
      </c>
      <c r="W135" s="225"/>
      <c r="X135" s="34"/>
      <c r="Y135" s="34"/>
      <c r="Z135" s="165" t="s">
        <v>800</v>
      </c>
      <c r="AA135" s="166" t="s">
        <v>801</v>
      </c>
      <c r="AB135" s="42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43"/>
      <c r="AN135" s="43"/>
      <c r="AO135" s="35" t="str">
        <f t="shared" si="5"/>
        <v>4782786653</v>
      </c>
      <c r="AP135" s="43"/>
      <c r="AQ135" s="44"/>
      <c r="AR135" s="41"/>
      <c r="AS135" s="44" t="str">
        <f>VLOOKUP(AO135,'全学年'!$A$3:$N$1302,9,FALSE)</f>
        <v>#N/A</v>
      </c>
      <c r="AT135" s="44"/>
      <c r="AU135" s="44" t="str">
        <f>VLOOKUP(AO135,'全学年'!$A$3:$N$1301,14,FALSE)</f>
        <v>#N/A</v>
      </c>
      <c r="AV135" s="44" t="str">
        <f t="shared" si="6"/>
        <v>小2－3</v>
      </c>
      <c r="AW135" s="44" t="str">
        <f t="shared" si="7"/>
        <v>#N/A</v>
      </c>
      <c r="AX135" s="293"/>
      <c r="AY135" s="15"/>
      <c r="AZ135" s="15"/>
      <c r="BA135" s="15"/>
      <c r="BB135" s="15"/>
      <c r="BC135" s="15"/>
      <c r="BD135" s="15"/>
    </row>
    <row r="136" ht="12.75" customHeight="1">
      <c r="A136" s="65"/>
      <c r="B136" s="66">
        <f t="shared" si="8"/>
        <v>133</v>
      </c>
      <c r="C136" s="66" t="s">
        <v>109</v>
      </c>
      <c r="D136" s="66">
        <v>131.0</v>
      </c>
      <c r="E136" s="66" t="s">
        <v>802</v>
      </c>
      <c r="F136" s="66" t="s">
        <v>803</v>
      </c>
      <c r="G136" s="67" t="s">
        <v>804</v>
      </c>
      <c r="H136" s="290" t="s">
        <v>805</v>
      </c>
      <c r="I136" s="66" t="s">
        <v>164</v>
      </c>
      <c r="J136" s="66" t="s">
        <v>806</v>
      </c>
      <c r="K136" s="66" t="s">
        <v>187</v>
      </c>
      <c r="L136" s="66" t="s">
        <v>807</v>
      </c>
      <c r="M136" s="307"/>
      <c r="N136" s="89"/>
      <c r="O136" s="54"/>
      <c r="P136" s="81"/>
      <c r="Q136" s="54"/>
      <c r="R136" s="54"/>
      <c r="S136" s="54"/>
      <c r="T136" s="81"/>
      <c r="U136" s="70"/>
      <c r="V136" s="92"/>
      <c r="W136" s="92"/>
      <c r="X136" s="66" t="s">
        <v>68</v>
      </c>
      <c r="Y136" s="89"/>
      <c r="Z136" s="72" t="s">
        <v>804</v>
      </c>
      <c r="AA136" s="73" t="s">
        <v>805</v>
      </c>
      <c r="AB136" s="42" t="str">
        <f>VLOOKUP($Z136,'230420データ'!$A:$K,1,FALSE)</f>
        <v>(404)901-4603</v>
      </c>
      <c r="AC136" s="35" t="b">
        <f t="shared" ref="AC136:AC139" si="109">EXACT(G136,Z136)</f>
        <v>1</v>
      </c>
      <c r="AD136" s="35" t="str">
        <f>VLOOKUP($Z136,'230420データ'!$A:$K,2,FALSE)</f>
        <v>rijun12@gmail.com</v>
      </c>
      <c r="AE136" s="35" t="b">
        <f t="shared" ref="AE136:AE139" si="110">EXACT(H136,AD136)</f>
        <v>1</v>
      </c>
      <c r="AF136" s="35" t="str">
        <f>VLOOKUP($Z136,'230420データ'!$A:$K,3,FALSE)</f>
        <v>小2－1</v>
      </c>
      <c r="AG136" s="35" t="str">
        <f>VLOOKUP($Z136,'230420データ'!$A:$K,4,FALSE)</f>
        <v>稲森　　 杏奈　　</v>
      </c>
      <c r="AH136" s="35" t="str">
        <f>VLOOKUP($Z136,'230420データ'!$A:$K,5,FALSE)</f>
        <v>礼次郎</v>
      </c>
      <c r="AI136" s="35" t="str">
        <f>VLOOKUP($Z136,'230420データ'!$A:$K,6,FALSE)</f>
        <v>中1－1</v>
      </c>
      <c r="AJ136" s="35" t="str">
        <f>VLOOKUP($Z136,'230420データ'!$A:$K,7,FALSE)</f>
        <v>稲森　　 新太郎</v>
      </c>
      <c r="AK136" s="35" t="str">
        <f>VLOOKUP($Z136,'230420データ'!$A:$K,8,FALSE)</f>
        <v>高1</v>
      </c>
      <c r="AL136" s="35" t="str">
        <f>VLOOKUP($Z136,'230420データ'!$A:$K,9,FALSE)</f>
        <v>稲森　　 恵理子</v>
      </c>
      <c r="AM136" s="43" t="str">
        <f>VLOOKUP($Z136,'230420データ'!$A:$K,10,FALSE)</f>
        <v/>
      </c>
      <c r="AN136" s="43" t="str">
        <f>VLOOKUP($Z136,'230420データ'!$A:$K,11,FALSE)</f>
        <v/>
      </c>
      <c r="AO136" s="67" t="str">
        <f t="shared" si="5"/>
        <v>4049014603</v>
      </c>
      <c r="AP136" s="94" t="str">
        <f>IFERROR(VLOOKUP(AO136,'2024当番免除者リスト'!F:H,3,FALSE),"")</f>
        <v>運営関係者</v>
      </c>
      <c r="AQ136" s="74"/>
      <c r="AR136" s="73" t="s">
        <v>808</v>
      </c>
      <c r="AS136" s="74" t="str">
        <f>VLOOKUP(AO136,'全学年'!$A$3:$N$1302,9,FALSE)</f>
        <v>稲森 杏奈</v>
      </c>
      <c r="AT136" s="74" t="str">
        <f>IFERROR(VLOOKUP(AO136,'クラス名簿からの当番確認リスト'!$A$4:$O$146,15,FALSE),"")</f>
        <v>運営委員</v>
      </c>
      <c r="AU136" s="75" t="str">
        <f>VLOOKUP(AO136,'全学年'!$A$3:$N$1301,14,FALSE)</f>
        <v>rijun12@gmail.com</v>
      </c>
      <c r="AV136" s="74" t="str">
        <f t="shared" si="6"/>
        <v>小3－1</v>
      </c>
      <c r="AW136" s="74" t="b">
        <f t="shared" si="7"/>
        <v>1</v>
      </c>
      <c r="AX136" s="16"/>
      <c r="AY136" s="17"/>
      <c r="AZ136" s="15"/>
      <c r="BA136" s="15"/>
      <c r="BB136" s="15"/>
      <c r="BC136" s="15"/>
      <c r="BD136" s="15"/>
    </row>
    <row r="137" ht="12.75" customHeight="1">
      <c r="A137" s="33"/>
      <c r="B137" s="34">
        <f t="shared" si="8"/>
        <v>134</v>
      </c>
      <c r="C137" s="34" t="s">
        <v>109</v>
      </c>
      <c r="D137" s="34">
        <v>132.0</v>
      </c>
      <c r="E137" s="34" t="s">
        <v>809</v>
      </c>
      <c r="F137" s="34" t="s">
        <v>462</v>
      </c>
      <c r="G137" s="35" t="str">
        <f t="shared" ref="G137:H137" si="108">Z137</f>
        <v>(770)733-7815</v>
      </c>
      <c r="H137" s="35" t="str">
        <f t="shared" si="108"/>
        <v>nodokaharrison@gmail.com</v>
      </c>
      <c r="I137" s="34"/>
      <c r="J137" s="34"/>
      <c r="K137" s="34"/>
      <c r="L137" s="34"/>
      <c r="M137" s="34"/>
      <c r="N137" s="34"/>
      <c r="O137" s="37"/>
      <c r="P137" s="34"/>
      <c r="Q137" s="37"/>
      <c r="R137" s="37"/>
      <c r="S137" s="37">
        <v>45437.0</v>
      </c>
      <c r="T137" s="34" t="s">
        <v>90</v>
      </c>
      <c r="U137" s="38"/>
      <c r="V137" s="225"/>
      <c r="W137" s="225"/>
      <c r="X137" s="34"/>
      <c r="Y137" s="34"/>
      <c r="Z137" s="171" t="s">
        <v>810</v>
      </c>
      <c r="AA137" s="41" t="s">
        <v>811</v>
      </c>
      <c r="AB137" s="42" t="str">
        <f>VLOOKUP($Z137,'230420データ'!$A:$K,1,FALSE)</f>
        <v>(770)733-7815</v>
      </c>
      <c r="AC137" s="35" t="b">
        <f t="shared" si="109"/>
        <v>1</v>
      </c>
      <c r="AD137" s="35" t="str">
        <f>VLOOKUP($Z137,'230420データ'!$A:$K,2,FALSE)</f>
        <v>nodokaharrison@gmail.com</v>
      </c>
      <c r="AE137" s="35" t="b">
        <f t="shared" si="110"/>
        <v>1</v>
      </c>
      <c r="AF137" s="35" t="str">
        <f>VLOOKUP($Z137,'230420データ'!$A:$K,3,FALSE)</f>
        <v>小2－1</v>
      </c>
      <c r="AG137" s="35" t="str">
        <f>VLOOKUP($Z137,'230420データ'!$A:$K,4,FALSE)</f>
        <v>ハリソン 倖　　　</v>
      </c>
      <c r="AH137" s="35" t="str">
        <f>VLOOKUP($Z137,'230420データ'!$A:$K,5,FALSE)</f>
        <v>クリス</v>
      </c>
      <c r="AI137" s="35" t="str">
        <f>VLOOKUP($Z137,'230420データ'!$A:$K,6,FALSE)</f>
        <v/>
      </c>
      <c r="AJ137" s="35" t="str">
        <f>VLOOKUP($Z137,'230420データ'!$A:$K,7,FALSE)</f>
        <v/>
      </c>
      <c r="AK137" s="35" t="str">
        <f>VLOOKUP($Z137,'230420データ'!$A:$K,8,FALSE)</f>
        <v/>
      </c>
      <c r="AL137" s="35" t="str">
        <f>VLOOKUP($Z137,'230420データ'!$A:$K,9,FALSE)</f>
        <v/>
      </c>
      <c r="AM137" s="43" t="str">
        <f>VLOOKUP($Z137,'230420データ'!$A:$K,10,FALSE)</f>
        <v/>
      </c>
      <c r="AN137" s="43" t="str">
        <f>VLOOKUP($Z137,'230420データ'!$A:$K,11,FALSE)</f>
        <v/>
      </c>
      <c r="AO137" s="35" t="str">
        <f t="shared" si="5"/>
        <v>7707337815</v>
      </c>
      <c r="AP137" s="43" t="str">
        <f>IFERROR(VLOOKUP(AO137,'2024当番免除者リスト'!F:H,3,FALSE),"")</f>
        <v/>
      </c>
      <c r="AQ137" s="44"/>
      <c r="AR137" s="44"/>
      <c r="AS137" s="44" t="str">
        <f>VLOOKUP(AO137,'全学年'!$A$3:$N$1302,9,FALSE)</f>
        <v>はりそん こう</v>
      </c>
      <c r="AT137" s="44" t="str">
        <f>IFERROR(VLOOKUP(AO137,'クラス名簿からの当番確認リスト'!$A$4:$O$146,15,FALSE),"")</f>
        <v/>
      </c>
      <c r="AU137" s="45" t="str">
        <f>VLOOKUP(AO137,'全学年'!$A$3:$N$1301,14,FALSE)</f>
        <v>nodokaharrison@gmail.com</v>
      </c>
      <c r="AV137" s="44" t="str">
        <f t="shared" si="6"/>
        <v>小3－1</v>
      </c>
      <c r="AW137" s="44" t="b">
        <f t="shared" si="7"/>
        <v>1</v>
      </c>
      <c r="AX137" s="16"/>
      <c r="AY137" s="17"/>
      <c r="AZ137" s="15"/>
      <c r="BA137" s="15"/>
      <c r="BB137" s="15"/>
      <c r="BC137" s="15"/>
      <c r="BD137" s="15"/>
    </row>
    <row r="138" ht="12.75" customHeight="1">
      <c r="A138" s="76"/>
      <c r="B138" s="77">
        <f t="shared" si="8"/>
        <v>135</v>
      </c>
      <c r="C138" s="78" t="s">
        <v>109</v>
      </c>
      <c r="D138" s="77">
        <v>133.0</v>
      </c>
      <c r="E138" s="78" t="s">
        <v>812</v>
      </c>
      <c r="F138" s="78" t="s">
        <v>564</v>
      </c>
      <c r="G138" s="79" t="s">
        <v>813</v>
      </c>
      <c r="H138" s="80" t="s">
        <v>814</v>
      </c>
      <c r="I138" s="78" t="s">
        <v>172</v>
      </c>
      <c r="J138" s="78" t="s">
        <v>815</v>
      </c>
      <c r="K138" s="78"/>
      <c r="L138" s="78"/>
      <c r="M138" s="78"/>
      <c r="N138" s="78"/>
      <c r="O138" s="53"/>
      <c r="P138" s="53"/>
      <c r="Q138" s="53"/>
      <c r="R138" s="53"/>
      <c r="S138" s="54"/>
      <c r="T138" s="81"/>
      <c r="U138" s="259"/>
      <c r="V138" s="82">
        <v>44835.0</v>
      </c>
      <c r="W138" s="82"/>
      <c r="X138" s="78" t="s">
        <v>76</v>
      </c>
      <c r="Y138" s="78"/>
      <c r="Z138" s="169" t="s">
        <v>813</v>
      </c>
      <c r="AA138" s="84" t="s">
        <v>814</v>
      </c>
      <c r="AB138" s="42" t="str">
        <f>VLOOKUP($Z138,'230420データ'!$A:$K,1,FALSE)</f>
        <v>(614)623-8213</v>
      </c>
      <c r="AC138" s="35" t="b">
        <f t="shared" si="109"/>
        <v>1</v>
      </c>
      <c r="AD138" s="35" t="str">
        <f>VLOOKUP($Z138,'230420データ'!$A:$K,2,FALSE)</f>
        <v>r.i.peace.love12@gmail.com</v>
      </c>
      <c r="AE138" s="35" t="b">
        <f t="shared" si="110"/>
        <v>1</v>
      </c>
      <c r="AF138" s="35" t="str">
        <f>VLOOKUP($Z138,'230420データ'!$A:$K,3,FALSE)</f>
        <v>小2－1</v>
      </c>
      <c r="AG138" s="35" t="str">
        <f>VLOOKUP($Z138,'230420データ'!$A:$K,4,FALSE)</f>
        <v>小島　　 蒔人　　</v>
      </c>
      <c r="AH138" s="35" t="str">
        <f>VLOOKUP($Z138,'230420データ'!$A:$K,5,FALSE)</f>
        <v>薫</v>
      </c>
      <c r="AI138" s="35" t="str">
        <f>VLOOKUP($Z138,'230420データ'!$A:$K,6,FALSE)</f>
        <v>中2－1</v>
      </c>
      <c r="AJ138" s="35" t="str">
        <f>VLOOKUP($Z138,'230420データ'!$A:$K,7,FALSE)</f>
        <v>小島　　 蒼</v>
      </c>
      <c r="AK138" s="35" t="str">
        <f>VLOOKUP($Z138,'230420データ'!$A:$K,8,FALSE)</f>
        <v/>
      </c>
      <c r="AL138" s="35" t="str">
        <f>VLOOKUP($Z138,'230420データ'!$A:$K,9,FALSE)</f>
        <v/>
      </c>
      <c r="AM138" s="43" t="str">
        <f>VLOOKUP($Z138,'230420データ'!$A:$K,10,FALSE)</f>
        <v/>
      </c>
      <c r="AN138" s="43" t="str">
        <f>VLOOKUP($Z138,'230420データ'!$A:$K,11,FALSE)</f>
        <v/>
      </c>
      <c r="AO138" s="85" t="str">
        <f t="shared" si="5"/>
        <v>6146238213</v>
      </c>
      <c r="AP138" s="86" t="str">
        <f>IFERROR(VLOOKUP(AO138,'2024当番免除者リスト'!F:H,3,FALSE),"")</f>
        <v>学級委員</v>
      </c>
      <c r="AQ138" s="87"/>
      <c r="AR138" s="87"/>
      <c r="AS138" s="87" t="str">
        <f>VLOOKUP(AO138,'全学年'!$A$3:$N$1302,9,FALSE)</f>
        <v>小島 蒔人</v>
      </c>
      <c r="AT138" s="87" t="str">
        <f>IFERROR(VLOOKUP(AO138,'クラス名簿からの当番確認リスト'!$A$4:$O$146,15,FALSE),"")</f>
        <v>学級委員</v>
      </c>
      <c r="AU138" s="88" t="str">
        <f>VLOOKUP(AO138,'全学年'!$A$3:$N$1301,14,FALSE)</f>
        <v>r.i.peace.love12@gmail.com</v>
      </c>
      <c r="AV138" s="87" t="str">
        <f t="shared" si="6"/>
        <v>小3－1</v>
      </c>
      <c r="AW138" s="87" t="b">
        <f t="shared" si="7"/>
        <v>1</v>
      </c>
      <c r="AX138" s="16"/>
      <c r="AY138" s="17"/>
      <c r="AZ138" s="15"/>
      <c r="BA138" s="15"/>
      <c r="BB138" s="15"/>
      <c r="BC138" s="15"/>
      <c r="BD138" s="15"/>
    </row>
    <row r="139" ht="12.75" customHeight="1">
      <c r="A139" s="226"/>
      <c r="B139" s="143">
        <f t="shared" si="8"/>
        <v>136</v>
      </c>
      <c r="C139" s="143" t="s">
        <v>109</v>
      </c>
      <c r="D139" s="143">
        <v>134.0</v>
      </c>
      <c r="E139" s="143" t="s">
        <v>816</v>
      </c>
      <c r="F139" s="143" t="s">
        <v>817</v>
      </c>
      <c r="G139" s="145" t="str">
        <f t="shared" ref="G139:H139" si="111">Z139</f>
        <v>(770)885-5784</v>
      </c>
      <c r="H139" s="145" t="str">
        <f t="shared" si="111"/>
        <v>takayo.witmondt@gmail.com</v>
      </c>
      <c r="I139" s="143"/>
      <c r="J139" s="144"/>
      <c r="K139" s="144"/>
      <c r="L139" s="144"/>
      <c r="M139" s="144"/>
      <c r="N139" s="144"/>
      <c r="O139" s="147" t="s">
        <v>818</v>
      </c>
      <c r="P139" s="147" t="s">
        <v>591</v>
      </c>
      <c r="Q139" s="54"/>
      <c r="R139" s="81"/>
      <c r="S139" s="53"/>
      <c r="T139" s="53"/>
      <c r="U139" s="257"/>
      <c r="V139" s="152"/>
      <c r="W139" s="152"/>
      <c r="X139" s="144" t="s">
        <v>136</v>
      </c>
      <c r="Y139" s="144"/>
      <c r="Z139" s="206" t="s">
        <v>819</v>
      </c>
      <c r="AA139" s="258" t="s">
        <v>820</v>
      </c>
      <c r="AB139" s="42" t="str">
        <f>VLOOKUP($Z139,'230420データ'!$A:$K,1,FALSE)</f>
        <v>(770)885-5784</v>
      </c>
      <c r="AC139" s="35" t="b">
        <f t="shared" si="109"/>
        <v>1</v>
      </c>
      <c r="AD139" s="35" t="str">
        <f>VLOOKUP($Z139,'230420データ'!$A:$K,2,FALSE)</f>
        <v>takayo.witmondt@gmail.com</v>
      </c>
      <c r="AE139" s="35" t="b">
        <f t="shared" si="110"/>
        <v>1</v>
      </c>
      <c r="AF139" s="35" t="str">
        <f>VLOOKUP($Z139,'230420データ'!$A:$K,3,FALSE)</f>
        <v>小2－1</v>
      </c>
      <c r="AG139" s="35" t="str">
        <f>VLOOKUP($Z139,'230420データ'!$A:$K,4,FALSE)</f>
        <v>鈴木　　 賢斗　　</v>
      </c>
      <c r="AH139" s="35" t="str">
        <f>VLOOKUP($Z139,'230420データ'!$A:$K,5,FALSE)</f>
        <v>ジェームス</v>
      </c>
      <c r="AI139" s="35" t="str">
        <f>VLOOKUP($Z139,'230420データ'!$A:$K,6,FALSE)</f>
        <v/>
      </c>
      <c r="AJ139" s="35" t="str">
        <f>VLOOKUP($Z139,'230420データ'!$A:$K,7,FALSE)</f>
        <v/>
      </c>
      <c r="AK139" s="35" t="str">
        <f>VLOOKUP($Z139,'230420データ'!$A:$K,8,FALSE)</f>
        <v/>
      </c>
      <c r="AL139" s="35" t="str">
        <f>VLOOKUP($Z139,'230420データ'!$A:$K,9,FALSE)</f>
        <v/>
      </c>
      <c r="AM139" s="43" t="str">
        <f>VLOOKUP($Z139,'230420データ'!$A:$K,10,FALSE)</f>
        <v/>
      </c>
      <c r="AN139" s="43" t="str">
        <f>VLOOKUP($Z139,'230420データ'!$A:$K,11,FALSE)</f>
        <v/>
      </c>
      <c r="AO139" s="145" t="str">
        <f t="shared" si="5"/>
        <v>7708855784</v>
      </c>
      <c r="AP139" s="159" t="str">
        <f>IFERROR(VLOOKUP(AO139,'2024当番免除者リスト'!F:H,3,FALSE),"")</f>
        <v>図書委員</v>
      </c>
      <c r="AQ139" s="155"/>
      <c r="AR139" s="155"/>
      <c r="AS139" s="155" t="str">
        <f>VLOOKUP(AO139,'全学年'!$A$3:$N$1302,9,FALSE)</f>
        <v>鈴木 賢斗</v>
      </c>
      <c r="AT139" s="155" t="str">
        <f>IFERROR(VLOOKUP(AO139,'クラス名簿からの当番確認リスト'!$A$4:$O$146,15,FALSE),"")</f>
        <v>図書委員</v>
      </c>
      <c r="AU139" s="161" t="str">
        <f>VLOOKUP(AO139,'全学年'!$A$3:$N$1301,14,FALSE)</f>
        <v>takayo.witmondt@gmail.com</v>
      </c>
      <c r="AV139" s="155" t="str">
        <f t="shared" si="6"/>
        <v>小3－1</v>
      </c>
      <c r="AW139" s="155" t="b">
        <f t="shared" si="7"/>
        <v>1</v>
      </c>
      <c r="AX139" s="308"/>
      <c r="AY139" s="17"/>
      <c r="AZ139" s="15"/>
      <c r="BA139" s="15"/>
      <c r="BB139" s="15"/>
      <c r="BC139" s="15"/>
      <c r="BD139" s="15"/>
    </row>
    <row r="140" ht="12.75" customHeight="1">
      <c r="A140" s="230"/>
      <c r="B140" s="131">
        <f t="shared" si="8"/>
        <v>137</v>
      </c>
      <c r="C140" s="131" t="s">
        <v>109</v>
      </c>
      <c r="D140" s="131">
        <v>135.0</v>
      </c>
      <c r="E140" s="131" t="s">
        <v>821</v>
      </c>
      <c r="F140" s="131" t="s">
        <v>822</v>
      </c>
      <c r="G140" s="140" t="s">
        <v>823</v>
      </c>
      <c r="H140" s="309" t="s">
        <v>824</v>
      </c>
      <c r="I140" s="131" t="s">
        <v>50</v>
      </c>
      <c r="J140" s="310" t="s">
        <v>825</v>
      </c>
      <c r="K140" s="132"/>
      <c r="L140" s="310"/>
      <c r="M140" s="132"/>
      <c r="N140" s="132"/>
      <c r="O140" s="52"/>
      <c r="P140" s="52"/>
      <c r="Q140" s="52"/>
      <c r="R140" s="53"/>
      <c r="S140" s="54"/>
      <c r="T140" s="81"/>
      <c r="U140" s="232"/>
      <c r="V140" s="239">
        <v>45150.0</v>
      </c>
      <c r="W140" s="136"/>
      <c r="X140" s="131" t="s">
        <v>128</v>
      </c>
      <c r="Y140" s="132"/>
      <c r="Z140" s="233" t="s">
        <v>823</v>
      </c>
      <c r="AA140" s="311" t="s">
        <v>824</v>
      </c>
      <c r="AB140" s="42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43"/>
      <c r="AN140" s="43"/>
      <c r="AO140" s="140" t="str">
        <f t="shared" si="5"/>
        <v>4709205364</v>
      </c>
      <c r="AP140" s="221" t="str">
        <f>IFERROR(VLOOKUP(AO140,'2024当番免除者リスト'!F:H,3,FALSE),"")</f>
        <v>行事委員</v>
      </c>
      <c r="AQ140" s="139"/>
      <c r="AR140" s="139"/>
      <c r="AS140" s="139" t="str">
        <f>VLOOKUP(AO140,'全学年'!$A$3:$N$1302,9,FALSE)</f>
        <v>田﨑 凛奈</v>
      </c>
      <c r="AT140" s="139" t="str">
        <f>IFERROR(VLOOKUP(AO140,'クラス名簿からの当番確認リスト'!$A$4:$O$146,15,FALSE),"")</f>
        <v/>
      </c>
      <c r="AU140" s="142" t="str">
        <f>VLOOKUP(AO140,'全学年'!$A$3:$N$1301,14,FALSE)</f>
        <v>tomokotasaki@icloud.com</v>
      </c>
      <c r="AV140" s="139" t="str">
        <f t="shared" si="6"/>
        <v>小3－1</v>
      </c>
      <c r="AW140" s="139" t="b">
        <f t="shared" si="7"/>
        <v>1</v>
      </c>
      <c r="AX140" s="16"/>
      <c r="AY140" s="17"/>
      <c r="AZ140" s="15"/>
      <c r="BA140" s="15"/>
      <c r="BB140" s="15"/>
      <c r="BC140" s="15"/>
      <c r="BD140" s="15"/>
    </row>
    <row r="141" ht="12.75" customHeight="1">
      <c r="A141" s="33"/>
      <c r="B141" s="34">
        <f t="shared" si="8"/>
        <v>138</v>
      </c>
      <c r="C141" s="34" t="s">
        <v>109</v>
      </c>
      <c r="D141" s="34">
        <v>136.0</v>
      </c>
      <c r="E141" s="34" t="s">
        <v>826</v>
      </c>
      <c r="F141" s="34" t="s">
        <v>827</v>
      </c>
      <c r="G141" s="35" t="str">
        <f t="shared" ref="G141:H141" si="112">Z141</f>
        <v>(678)378-6895</v>
      </c>
      <c r="H141" s="35" t="str">
        <f t="shared" si="112"/>
        <v>worldtraveler.2626@gmail.com</v>
      </c>
      <c r="I141" s="34"/>
      <c r="J141" s="224"/>
      <c r="K141" s="36"/>
      <c r="L141" s="224"/>
      <c r="M141" s="36"/>
      <c r="N141" s="36"/>
      <c r="O141" s="37"/>
      <c r="P141" s="34"/>
      <c r="Q141" s="37"/>
      <c r="R141" s="37"/>
      <c r="S141" s="37"/>
      <c r="T141" s="34"/>
      <c r="U141" s="38"/>
      <c r="V141" s="225">
        <v>45246.0</v>
      </c>
      <c r="W141" s="39"/>
      <c r="X141" s="36"/>
      <c r="Y141" s="36"/>
      <c r="Z141" s="171" t="s">
        <v>828</v>
      </c>
      <c r="AA141" s="163" t="s">
        <v>829</v>
      </c>
      <c r="AB141" s="42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43"/>
      <c r="AN141" s="43"/>
      <c r="AO141" s="35" t="str">
        <f t="shared" si="5"/>
        <v>6783786895</v>
      </c>
      <c r="AP141" s="43" t="str">
        <f>IFERROR(VLOOKUP(AO141,'2024当番免除者リスト'!F:H,3,FALSE),"")</f>
        <v/>
      </c>
      <c r="AQ141" s="44"/>
      <c r="AR141" s="44"/>
      <c r="AS141" s="44" t="str">
        <f>VLOOKUP(AO141,'全学年'!$A$3:$N$1302,9,FALSE)</f>
        <v>原田 美優</v>
      </c>
      <c r="AT141" s="44" t="str">
        <f>IFERROR(VLOOKUP(AO141,'クラス名簿からの当番確認リスト'!$A$4:$O$146,15,FALSE),"")</f>
        <v/>
      </c>
      <c r="AU141" s="45" t="str">
        <f>VLOOKUP(AO141,'全学年'!$A$3:$N$1301,14,FALSE)</f>
        <v>worldtraveler.2626@gmail.com</v>
      </c>
      <c r="AV141" s="44" t="str">
        <f t="shared" si="6"/>
        <v>小3－1</v>
      </c>
      <c r="AW141" s="44" t="b">
        <f t="shared" si="7"/>
        <v>1</v>
      </c>
      <c r="AX141" s="16"/>
      <c r="AY141" s="17"/>
      <c r="AZ141" s="15"/>
      <c r="BA141" s="15"/>
      <c r="BB141" s="15"/>
      <c r="BC141" s="15"/>
      <c r="BD141" s="15"/>
    </row>
    <row r="142" ht="12.75" customHeight="1">
      <c r="A142" s="254"/>
      <c r="B142" s="47">
        <f t="shared" si="8"/>
        <v>139</v>
      </c>
      <c r="C142" s="47" t="s">
        <v>109</v>
      </c>
      <c r="D142" s="47">
        <v>137.0</v>
      </c>
      <c r="E142" s="47" t="s">
        <v>830</v>
      </c>
      <c r="F142" s="47" t="s">
        <v>831</v>
      </c>
      <c r="G142" s="49" t="s">
        <v>832</v>
      </c>
      <c r="H142" s="312" t="s">
        <v>833</v>
      </c>
      <c r="I142" s="47"/>
      <c r="J142" s="51"/>
      <c r="K142" s="47"/>
      <c r="L142" s="51"/>
      <c r="M142" s="51"/>
      <c r="N142" s="51"/>
      <c r="O142" s="52"/>
      <c r="P142" s="52"/>
      <c r="Q142" s="52"/>
      <c r="R142" s="53"/>
      <c r="S142" s="54"/>
      <c r="T142" s="81"/>
      <c r="U142" s="55"/>
      <c r="V142" s="56">
        <v>44779.0</v>
      </c>
      <c r="W142" s="56"/>
      <c r="X142" s="51" t="s">
        <v>52</v>
      </c>
      <c r="Y142" s="51"/>
      <c r="Z142" s="57" t="s">
        <v>832</v>
      </c>
      <c r="AA142" s="204" t="s">
        <v>833</v>
      </c>
      <c r="AB142" s="42" t="str">
        <f>VLOOKUP($Z142,'230420データ'!$A:$K,1,FALSE)</f>
        <v>(404)499-4949</v>
      </c>
      <c r="AC142" s="35" t="b">
        <f t="shared" ref="AC142:AC151" si="114">EXACT(G142,Z142)</f>
        <v>1</v>
      </c>
      <c r="AD142" s="35" t="str">
        <f>VLOOKUP($Z142,'230420データ'!$A:$K,2,FALSE)</f>
        <v>yuminator81@gmail.com</v>
      </c>
      <c r="AE142" s="35" t="b">
        <f t="shared" ref="AE142:AE151" si="115">EXACT(H142,AD142)</f>
        <v>1</v>
      </c>
      <c r="AF142" s="35" t="str">
        <f>VLOOKUP($Z142,'230420データ'!$A:$K,3,FALSE)</f>
        <v>小2－2</v>
      </c>
      <c r="AG142" s="35" t="str">
        <f>VLOOKUP($Z142,'230420データ'!$A:$K,4,FALSE)</f>
        <v>ハチンズ 桜華　　</v>
      </c>
      <c r="AH142" s="35" t="str">
        <f>VLOOKUP($Z142,'230420データ'!$A:$K,5,FALSE)</f>
        <v>カール</v>
      </c>
      <c r="AI142" s="35" t="str">
        <f>VLOOKUP($Z142,'230420データ'!$A:$K,6,FALSE)</f>
        <v/>
      </c>
      <c r="AJ142" s="35" t="str">
        <f>VLOOKUP($Z142,'230420データ'!$A:$K,7,FALSE)</f>
        <v/>
      </c>
      <c r="AK142" s="35" t="str">
        <f>VLOOKUP($Z142,'230420データ'!$A:$K,8,FALSE)</f>
        <v/>
      </c>
      <c r="AL142" s="35" t="str">
        <f>VLOOKUP($Z142,'230420データ'!$A:$K,9,FALSE)</f>
        <v/>
      </c>
      <c r="AM142" s="43" t="str">
        <f>VLOOKUP($Z142,'230420データ'!$A:$K,10,FALSE)</f>
        <v/>
      </c>
      <c r="AN142" s="43" t="str">
        <f>VLOOKUP($Z142,'230420データ'!$A:$K,11,FALSE)</f>
        <v/>
      </c>
      <c r="AO142" s="49" t="str">
        <f t="shared" si="5"/>
        <v>4044994949</v>
      </c>
      <c r="AP142" s="59" t="str">
        <f>IFERROR(VLOOKUP(AO142,'2024当番免除者リスト'!F:H,3,FALSE),"")</f>
        <v>運動会委員</v>
      </c>
      <c r="AQ142" s="60"/>
      <c r="AR142" s="60"/>
      <c r="AS142" s="60" t="str">
        <f>VLOOKUP(AO142,'全学年'!$A$3:$N$1302,9,FALSE)</f>
        <v>ハチンズ 桜華</v>
      </c>
      <c r="AT142" s="60" t="str">
        <f>IFERROR(VLOOKUP(AO142,'クラス名簿からの当番確認リスト'!$A$4:$O$146,15,FALSE),"")</f>
        <v>運動会委員</v>
      </c>
      <c r="AU142" s="61" t="str">
        <f>VLOOKUP(AO142,'全学年'!$A$3:$N$1301,14,FALSE)</f>
        <v>yuminator81@gmail.com</v>
      </c>
      <c r="AV142" s="60" t="str">
        <f t="shared" si="6"/>
        <v>小3－1</v>
      </c>
      <c r="AW142" s="60" t="b">
        <f t="shared" si="7"/>
        <v>1</v>
      </c>
      <c r="AX142" s="16"/>
      <c r="AY142" s="17"/>
      <c r="AZ142" s="15"/>
      <c r="BA142" s="15"/>
      <c r="BB142" s="15"/>
      <c r="BC142" s="15"/>
      <c r="BD142" s="15"/>
    </row>
    <row r="143" ht="12.75" customHeight="1">
      <c r="A143" s="62"/>
      <c r="B143" s="34">
        <f t="shared" si="8"/>
        <v>140</v>
      </c>
      <c r="C143" s="34" t="s">
        <v>109</v>
      </c>
      <c r="D143" s="34">
        <v>138.0</v>
      </c>
      <c r="E143" s="36" t="s">
        <v>834</v>
      </c>
      <c r="F143" s="34" t="s">
        <v>835</v>
      </c>
      <c r="G143" s="35" t="str">
        <f t="shared" ref="G143:H143" si="113">Z143</f>
        <v>(470)237-9836</v>
      </c>
      <c r="H143" s="35" t="str">
        <f t="shared" si="113"/>
        <v>chikosancute@gmail.com</v>
      </c>
      <c r="I143" s="34"/>
      <c r="J143" s="313"/>
      <c r="K143" s="251"/>
      <c r="L143" s="36"/>
      <c r="M143" s="36"/>
      <c r="N143" s="36"/>
      <c r="O143" s="37"/>
      <c r="P143" s="34"/>
      <c r="Q143" s="37"/>
      <c r="R143" s="37"/>
      <c r="S143" s="37"/>
      <c r="T143" s="34"/>
      <c r="U143" s="38"/>
      <c r="V143" s="39">
        <v>44716.0</v>
      </c>
      <c r="W143" s="39"/>
      <c r="X143" s="36"/>
      <c r="Y143" s="36"/>
      <c r="Z143" s="171" t="s">
        <v>836</v>
      </c>
      <c r="AA143" s="41" t="s">
        <v>837</v>
      </c>
      <c r="AB143" s="42" t="str">
        <f>VLOOKUP($Z143,'230420データ'!$A:$K,1,FALSE)</f>
        <v>(470)237-9836</v>
      </c>
      <c r="AC143" s="35" t="b">
        <f t="shared" si="114"/>
        <v>1</v>
      </c>
      <c r="AD143" s="35" t="str">
        <f>VLOOKUP($Z143,'230420データ'!$A:$K,2,FALSE)</f>
        <v>chikosancute@gmail.com</v>
      </c>
      <c r="AE143" s="35" t="b">
        <f t="shared" si="115"/>
        <v>1</v>
      </c>
      <c r="AF143" s="35" t="str">
        <f>VLOOKUP($Z143,'230420データ'!$A:$K,3,FALSE)</f>
        <v>小2－2</v>
      </c>
      <c r="AG143" s="35" t="str">
        <f>VLOOKUP($Z143,'230420データ'!$A:$K,4,FALSE)</f>
        <v>レビン　 海斗　　</v>
      </c>
      <c r="AH143" s="35" t="str">
        <f>VLOOKUP($Z143,'230420データ'!$A:$K,5,FALSE)</f>
        <v>ベンジャミン</v>
      </c>
      <c r="AI143" s="35" t="str">
        <f>VLOOKUP($Z143,'230420データ'!$A:$K,6,FALSE)</f>
        <v/>
      </c>
      <c r="AJ143" s="35" t="str">
        <f>VLOOKUP($Z143,'230420データ'!$A:$K,7,FALSE)</f>
        <v/>
      </c>
      <c r="AK143" s="35" t="str">
        <f>VLOOKUP($Z143,'230420データ'!$A:$K,8,FALSE)</f>
        <v/>
      </c>
      <c r="AL143" s="35" t="str">
        <f>VLOOKUP($Z143,'230420データ'!$A:$K,9,FALSE)</f>
        <v/>
      </c>
      <c r="AM143" s="43" t="str">
        <f>VLOOKUP($Z143,'230420データ'!$A:$K,10,FALSE)</f>
        <v/>
      </c>
      <c r="AN143" s="43" t="str">
        <f>VLOOKUP($Z143,'230420データ'!$A:$K,11,FALSE)</f>
        <v/>
      </c>
      <c r="AO143" s="35" t="str">
        <f t="shared" si="5"/>
        <v>4702379836</v>
      </c>
      <c r="AP143" s="43" t="str">
        <f>IFERROR(VLOOKUP(AO143,'2024当番免除者リスト'!F:H,3,FALSE),"")</f>
        <v/>
      </c>
      <c r="AQ143" s="44"/>
      <c r="AR143" s="44"/>
      <c r="AS143" s="44" t="str">
        <f>VLOOKUP(AO143,'全学年'!$A$3:$N$1302,9,FALSE)</f>
        <v>れびん 海斗</v>
      </c>
      <c r="AT143" s="44" t="str">
        <f>IFERROR(VLOOKUP(AO143,'クラス名簿からの当番確認リスト'!$A$4:$O$146,15,FALSE),"")</f>
        <v/>
      </c>
      <c r="AU143" s="45" t="str">
        <f>VLOOKUP(AO143,'全学年'!$A$3:$N$1301,14,FALSE)</f>
        <v>chikosancute@gmail.com</v>
      </c>
      <c r="AV143" s="44" t="str">
        <f t="shared" si="6"/>
        <v>小3－1</v>
      </c>
      <c r="AW143" s="44" t="b">
        <f t="shared" si="7"/>
        <v>1</v>
      </c>
      <c r="AX143" s="16"/>
      <c r="AY143" s="17"/>
      <c r="AZ143" s="15"/>
      <c r="BA143" s="15"/>
      <c r="BB143" s="15"/>
      <c r="BC143" s="15"/>
      <c r="BD143" s="15"/>
    </row>
    <row r="144" ht="12.75" customHeight="1">
      <c r="A144" s="62"/>
      <c r="B144" s="34">
        <f t="shared" si="8"/>
        <v>141</v>
      </c>
      <c r="C144" s="34" t="s">
        <v>109</v>
      </c>
      <c r="D144" s="34">
        <v>139.0</v>
      </c>
      <c r="E144" s="34" t="s">
        <v>838</v>
      </c>
      <c r="F144" s="34" t="s">
        <v>839</v>
      </c>
      <c r="G144" s="35" t="str">
        <f t="shared" ref="G144:H144" si="116">Z144</f>
        <v>404-309-9813</v>
      </c>
      <c r="H144" s="35" t="str">
        <f t="shared" si="116"/>
        <v>bigjoy.1414416@gmail.com</v>
      </c>
      <c r="I144" s="34" t="s">
        <v>164</v>
      </c>
      <c r="J144" s="34" t="s">
        <v>840</v>
      </c>
      <c r="K144" s="36"/>
      <c r="L144" s="40"/>
      <c r="M144" s="36"/>
      <c r="N144" s="251"/>
      <c r="O144" s="37"/>
      <c r="P144" s="37"/>
      <c r="Q144" s="63">
        <v>45535.0</v>
      </c>
      <c r="R144" s="63" t="s">
        <v>176</v>
      </c>
      <c r="S144" s="37"/>
      <c r="T144" s="34"/>
      <c r="U144" s="38"/>
      <c r="V144" s="39"/>
      <c r="W144" s="39"/>
      <c r="X144" s="36"/>
      <c r="Y144" s="36"/>
      <c r="Z144" s="171" t="s">
        <v>841</v>
      </c>
      <c r="AA144" s="41" t="s">
        <v>842</v>
      </c>
      <c r="AB144" s="42" t="str">
        <f>VLOOKUP($Z144,'230420データ'!$A:$K,1,FALSE)</f>
        <v>#N/A</v>
      </c>
      <c r="AC144" s="35" t="b">
        <f t="shared" si="114"/>
        <v>1</v>
      </c>
      <c r="AD144" s="35" t="str">
        <f>VLOOKUP($Z144,'230420データ'!$A:$K,2,FALSE)</f>
        <v>#N/A</v>
      </c>
      <c r="AE144" s="35" t="str">
        <f t="shared" si="115"/>
        <v>#N/A</v>
      </c>
      <c r="AF144" s="35" t="str">
        <f>VLOOKUP($Z144,'230420データ'!$A:$K,3,FALSE)</f>
        <v>#N/A</v>
      </c>
      <c r="AG144" s="35" t="str">
        <f>VLOOKUP($Z144,'230420データ'!$A:$K,4,FALSE)</f>
        <v>#N/A</v>
      </c>
      <c r="AH144" s="35" t="str">
        <f>VLOOKUP($Z144,'230420データ'!$A:$K,5,FALSE)</f>
        <v>#N/A</v>
      </c>
      <c r="AI144" s="35" t="str">
        <f>VLOOKUP($Z144,'230420データ'!$A:$K,6,FALSE)</f>
        <v>#N/A</v>
      </c>
      <c r="AJ144" s="35" t="str">
        <f>VLOOKUP($Z144,'230420データ'!$A:$K,7,FALSE)</f>
        <v>#N/A</v>
      </c>
      <c r="AK144" s="35" t="str">
        <f>VLOOKUP($Z144,'230420データ'!$A:$K,8,FALSE)</f>
        <v>#N/A</v>
      </c>
      <c r="AL144" s="35" t="str">
        <f>VLOOKUP($Z144,'230420データ'!$A:$K,9,FALSE)</f>
        <v>#N/A</v>
      </c>
      <c r="AM144" s="43" t="str">
        <f>VLOOKUP($Z144,'230420データ'!$A:$K,10,FALSE)</f>
        <v>#N/A</v>
      </c>
      <c r="AN144" s="43" t="str">
        <f>VLOOKUP($Z144,'230420データ'!$A:$K,11,FALSE)</f>
        <v>#N/A</v>
      </c>
      <c r="AO144" s="35" t="str">
        <f t="shared" si="5"/>
        <v>4043099813</v>
      </c>
      <c r="AP144" s="43" t="str">
        <f>IFERROR(VLOOKUP(AO144,'2024当番免除者リスト'!F:H,3,FALSE),"")</f>
        <v/>
      </c>
      <c r="AQ144" s="34" t="s">
        <v>843</v>
      </c>
      <c r="AR144" s="44"/>
      <c r="AS144" s="44" t="str">
        <f>VLOOKUP(AO144,'全学年'!$A$3:$N$1302,9,FALSE)</f>
        <v>石井 希歩</v>
      </c>
      <c r="AT144" s="44" t="str">
        <f>IFERROR(VLOOKUP(AO144,'クラス名簿からの当番確認リスト'!$A$4:$O$146,15,FALSE),"")</f>
        <v/>
      </c>
      <c r="AU144" s="45" t="str">
        <f>VLOOKUP(AO144,'全学年'!$A$3:$N$1301,14,FALSE)</f>
        <v>bigjoy.1414416@gmail.com</v>
      </c>
      <c r="AV144" s="44" t="str">
        <f t="shared" si="6"/>
        <v>小3－1</v>
      </c>
      <c r="AW144" s="44" t="b">
        <f t="shared" si="7"/>
        <v>1</v>
      </c>
      <c r="AX144" s="16"/>
      <c r="AY144" s="17"/>
      <c r="AZ144" s="15"/>
      <c r="BA144" s="15"/>
      <c r="BB144" s="15"/>
      <c r="BC144" s="15"/>
      <c r="BD144" s="15"/>
    </row>
    <row r="145" ht="12.75" customHeight="1">
      <c r="A145" s="62"/>
      <c r="B145" s="34">
        <f t="shared" si="8"/>
        <v>142</v>
      </c>
      <c r="C145" s="34" t="s">
        <v>109</v>
      </c>
      <c r="D145" s="34">
        <v>140.0</v>
      </c>
      <c r="E145" s="34" t="s">
        <v>844</v>
      </c>
      <c r="F145" s="34" t="s">
        <v>845</v>
      </c>
      <c r="G145" s="35" t="str">
        <f t="shared" ref="G145:H145" si="117">Z145</f>
        <v>(470)755-9116</v>
      </c>
      <c r="H145" s="35" t="str">
        <f t="shared" si="117"/>
        <v>nozoyama0724@icloud.com</v>
      </c>
      <c r="I145" s="34" t="s">
        <v>151</v>
      </c>
      <c r="J145" s="34" t="s">
        <v>846</v>
      </c>
      <c r="K145" s="36"/>
      <c r="L145" s="40"/>
      <c r="M145" s="36"/>
      <c r="N145" s="251"/>
      <c r="O145" s="37"/>
      <c r="P145" s="34"/>
      <c r="Q145" s="37"/>
      <c r="R145" s="34"/>
      <c r="S145" s="63">
        <v>45507.0</v>
      </c>
      <c r="T145" s="64" t="s">
        <v>42</v>
      </c>
      <c r="U145" s="38"/>
      <c r="V145" s="39"/>
      <c r="W145" s="39"/>
      <c r="X145" s="36"/>
      <c r="Y145" s="36"/>
      <c r="Z145" s="171" t="s">
        <v>847</v>
      </c>
      <c r="AA145" s="41" t="s">
        <v>848</v>
      </c>
      <c r="AB145" s="42" t="str">
        <f>VLOOKUP($Z145,'230420データ'!$A:$K,1,FALSE)</f>
        <v>(470)755-9116</v>
      </c>
      <c r="AC145" s="35" t="b">
        <f t="shared" si="114"/>
        <v>1</v>
      </c>
      <c r="AD145" s="35" t="str">
        <f>VLOOKUP($Z145,'230420データ'!$A:$K,2,FALSE)</f>
        <v>mln.08077120495@icloud.com</v>
      </c>
      <c r="AE145" s="35" t="b">
        <f t="shared" si="115"/>
        <v>0</v>
      </c>
      <c r="AF145" s="35" t="str">
        <f>VLOOKUP($Z145,'230420データ'!$A:$K,3,FALSE)</f>
        <v>小2－2</v>
      </c>
      <c r="AG145" s="35" t="str">
        <f>VLOOKUP($Z145,'230420データ'!$A:$K,4,FALSE)</f>
        <v>山崎　　 瑛美　　</v>
      </c>
      <c r="AH145" s="35" t="str">
        <f>VLOOKUP($Z145,'230420データ'!$A:$K,5,FALSE)</f>
        <v>寿也</v>
      </c>
      <c r="AI145" s="35" t="str">
        <f>VLOOKUP($Z145,'230420データ'!$A:$K,6,FALSE)</f>
        <v>小5－1</v>
      </c>
      <c r="AJ145" s="35" t="str">
        <f>VLOOKUP($Z145,'230420データ'!$A:$K,7,FALSE)</f>
        <v>山崎　　 玲奈</v>
      </c>
      <c r="AK145" s="35" t="str">
        <f>VLOOKUP($Z145,'230420データ'!$A:$K,8,FALSE)</f>
        <v/>
      </c>
      <c r="AL145" s="35" t="str">
        <f>VLOOKUP($Z145,'230420データ'!$A:$K,9,FALSE)</f>
        <v/>
      </c>
      <c r="AM145" s="43" t="str">
        <f>VLOOKUP($Z145,'230420データ'!$A:$K,10,FALSE)</f>
        <v/>
      </c>
      <c r="AN145" s="43" t="str">
        <f>VLOOKUP($Z145,'230420データ'!$A:$K,11,FALSE)</f>
        <v/>
      </c>
      <c r="AO145" s="35" t="str">
        <f t="shared" si="5"/>
        <v>4707559116</v>
      </c>
      <c r="AP145" s="43" t="str">
        <f>IFERROR(VLOOKUP(AO145,'2024当番免除者リスト'!F:H,3,FALSE),"")</f>
        <v/>
      </c>
      <c r="AQ145" s="44"/>
      <c r="AR145" s="41" t="s">
        <v>808</v>
      </c>
      <c r="AS145" s="44" t="str">
        <f>VLOOKUP(AO145,'全学年'!$A$3:$N$1302,9,FALSE)</f>
        <v>山崎 瑛実</v>
      </c>
      <c r="AT145" s="44" t="str">
        <f>IFERROR(VLOOKUP(AO145,'クラス名簿からの当番確認リスト'!$A$4:$O$146,15,FALSE),"")</f>
        <v/>
      </c>
      <c r="AU145" s="45" t="str">
        <f>VLOOKUP(AO145,'全学年'!$A$3:$N$1301,14,FALSE)</f>
        <v>nozoyama0724@icloud.com</v>
      </c>
      <c r="AV145" s="44" t="str">
        <f t="shared" si="6"/>
        <v>小3－1</v>
      </c>
      <c r="AW145" s="44" t="b">
        <f t="shared" si="7"/>
        <v>1</v>
      </c>
      <c r="AX145" s="16"/>
      <c r="AY145" s="17"/>
      <c r="AZ145" s="15"/>
      <c r="BA145" s="15"/>
      <c r="BB145" s="15"/>
      <c r="BC145" s="15"/>
      <c r="BD145" s="15"/>
    </row>
    <row r="146" ht="12.75" customHeight="1">
      <c r="A146" s="62"/>
      <c r="B146" s="34">
        <f t="shared" si="8"/>
        <v>143</v>
      </c>
      <c r="C146" s="34" t="s">
        <v>109</v>
      </c>
      <c r="D146" s="34">
        <v>141.0</v>
      </c>
      <c r="E146" s="34" t="s">
        <v>849</v>
      </c>
      <c r="F146" s="34" t="s">
        <v>850</v>
      </c>
      <c r="G146" s="35" t="str">
        <f t="shared" ref="G146:H146" si="118">Z146</f>
        <v>(470)589-0483</v>
      </c>
      <c r="H146" s="35" t="str">
        <f t="shared" si="118"/>
        <v>atsuhiro0221@yahoo.co.jp</v>
      </c>
      <c r="I146" s="34" t="s">
        <v>164</v>
      </c>
      <c r="J146" s="314" t="s">
        <v>851</v>
      </c>
      <c r="K146" s="36"/>
      <c r="L146" s="40"/>
      <c r="M146" s="36"/>
      <c r="N146" s="251"/>
      <c r="O146" s="37"/>
      <c r="P146" s="37"/>
      <c r="Q146" s="37"/>
      <c r="R146" s="37"/>
      <c r="S146" s="37"/>
      <c r="T146" s="37"/>
      <c r="U146" s="38"/>
      <c r="V146" s="39"/>
      <c r="W146" s="39"/>
      <c r="X146" s="36"/>
      <c r="Y146" s="36"/>
      <c r="Z146" s="171" t="s">
        <v>852</v>
      </c>
      <c r="AA146" s="41" t="s">
        <v>853</v>
      </c>
      <c r="AB146" s="42" t="str">
        <f>VLOOKUP($Z146,'230420データ'!$A:$K,1,FALSE)</f>
        <v>(470)589-0483</v>
      </c>
      <c r="AC146" s="35" t="b">
        <f t="shared" si="114"/>
        <v>1</v>
      </c>
      <c r="AD146" s="35" t="str">
        <f>VLOOKUP($Z146,'230420データ'!$A:$K,2,FALSE)</f>
        <v>satoko7211@yahoo.co.jp</v>
      </c>
      <c r="AE146" s="35" t="b">
        <f t="shared" si="115"/>
        <v>0</v>
      </c>
      <c r="AF146" s="35" t="str">
        <f>VLOOKUP($Z146,'230420データ'!$A:$K,3,FALSE)</f>
        <v>小2－2</v>
      </c>
      <c r="AG146" s="35" t="str">
        <f>VLOOKUP($Z146,'230420データ'!$A:$K,4,FALSE)</f>
        <v>薮田　　 大輝　　</v>
      </c>
      <c r="AH146" s="35" t="str">
        <f>VLOOKUP($Z146,'230420データ'!$A:$K,5,FALSE)</f>
        <v>豊大</v>
      </c>
      <c r="AI146" s="35" t="str">
        <f>VLOOKUP($Z146,'230420データ'!$A:$K,6,FALSE)</f>
        <v>中1－2</v>
      </c>
      <c r="AJ146" s="35" t="str">
        <f>VLOOKUP($Z146,'230420データ'!$A:$K,7,FALSE)</f>
        <v>薮田　　 愛子</v>
      </c>
      <c r="AK146" s="35" t="str">
        <f>VLOOKUP($Z146,'230420データ'!$A:$K,8,FALSE)</f>
        <v/>
      </c>
      <c r="AL146" s="35" t="str">
        <f>VLOOKUP($Z146,'230420データ'!$A:$K,9,FALSE)</f>
        <v/>
      </c>
      <c r="AM146" s="43" t="str">
        <f>VLOOKUP($Z146,'230420データ'!$A:$K,10,FALSE)</f>
        <v/>
      </c>
      <c r="AN146" s="43" t="str">
        <f>VLOOKUP($Z146,'230420データ'!$A:$K,11,FALSE)</f>
        <v/>
      </c>
      <c r="AO146" s="35" t="str">
        <f t="shared" si="5"/>
        <v>4705890483</v>
      </c>
      <c r="AP146" s="43" t="str">
        <f>IFERROR(VLOOKUP(AO146,'2024当番免除者リスト'!F:H,3,FALSE),"")</f>
        <v/>
      </c>
      <c r="AQ146" s="44"/>
      <c r="AR146" s="41" t="s">
        <v>854</v>
      </c>
      <c r="AS146" s="44" t="str">
        <f>VLOOKUP(AO146,'全学年'!$A$3:$N$1302,9,FALSE)</f>
        <v>薮田 大輝</v>
      </c>
      <c r="AT146" s="44" t="str">
        <f>IFERROR(VLOOKUP(AO146,'クラス名簿からの当番確認リスト'!$A$4:$O$146,15,FALSE),"")</f>
        <v/>
      </c>
      <c r="AU146" s="45" t="str">
        <f>VLOOKUP(AO146,'全学年'!$A$3:$N$1301,14,FALSE)</f>
        <v>atsuhiro0221@yahoo.co.jp</v>
      </c>
      <c r="AV146" s="44" t="str">
        <f t="shared" si="6"/>
        <v>小3－1</v>
      </c>
      <c r="AW146" s="44" t="b">
        <f t="shared" si="7"/>
        <v>1</v>
      </c>
      <c r="AX146" s="16"/>
      <c r="AY146" s="17"/>
      <c r="AZ146" s="15"/>
      <c r="BA146" s="15"/>
      <c r="BB146" s="15"/>
      <c r="BC146" s="15"/>
      <c r="BD146" s="15"/>
    </row>
    <row r="147" ht="12.75" customHeight="1">
      <c r="A147" s="33"/>
      <c r="B147" s="34">
        <f t="shared" si="8"/>
        <v>144</v>
      </c>
      <c r="C147" s="34" t="s">
        <v>109</v>
      </c>
      <c r="D147" s="34">
        <v>142.0</v>
      </c>
      <c r="E147" s="34" t="s">
        <v>855</v>
      </c>
      <c r="F147" s="34" t="s">
        <v>856</v>
      </c>
      <c r="G147" s="35" t="str">
        <f t="shared" ref="G147:H147" si="119">Z147</f>
        <v>(470)557-0371</v>
      </c>
      <c r="H147" s="35" t="str">
        <f t="shared" si="119"/>
        <v>s.ma.merry.v.v@gmail.com</v>
      </c>
      <c r="I147" s="34"/>
      <c r="J147" s="315"/>
      <c r="K147" s="36"/>
      <c r="L147" s="40"/>
      <c r="M147" s="36"/>
      <c r="N147" s="251"/>
      <c r="O147" s="37"/>
      <c r="P147" s="37"/>
      <c r="Q147" s="37">
        <v>45439.0</v>
      </c>
      <c r="R147" s="34" t="s">
        <v>42</v>
      </c>
      <c r="S147" s="37"/>
      <c r="T147" s="34"/>
      <c r="U147" s="38"/>
      <c r="V147" s="39"/>
      <c r="W147" s="39"/>
      <c r="X147" s="36"/>
      <c r="Y147" s="36"/>
      <c r="Z147" s="171" t="s">
        <v>857</v>
      </c>
      <c r="AA147" s="41" t="s">
        <v>858</v>
      </c>
      <c r="AB147" s="42" t="str">
        <f>VLOOKUP($Z147,'230420データ'!$A:$K,1,FALSE)</f>
        <v>(470)557-0371</v>
      </c>
      <c r="AC147" s="35" t="b">
        <f t="shared" si="114"/>
        <v>1</v>
      </c>
      <c r="AD147" s="35" t="str">
        <f>VLOOKUP($Z147,'230420データ'!$A:$K,2,FALSE)</f>
        <v>s.ma.merry.v.v@gmail.com</v>
      </c>
      <c r="AE147" s="35" t="b">
        <f t="shared" si="115"/>
        <v>1</v>
      </c>
      <c r="AF147" s="35" t="str">
        <f>VLOOKUP($Z147,'230420データ'!$A:$K,3,FALSE)</f>
        <v>小2－2</v>
      </c>
      <c r="AG147" s="35" t="str">
        <f>VLOOKUP($Z147,'230420データ'!$A:$K,4,FALSE)</f>
        <v>黒木　　 逢七　　</v>
      </c>
      <c r="AH147" s="35" t="str">
        <f>VLOOKUP($Z147,'230420データ'!$A:$K,5,FALSE)</f>
        <v>泰成</v>
      </c>
      <c r="AI147" s="35" t="str">
        <f>VLOOKUP($Z147,'230420データ'!$A:$K,6,FALSE)</f>
        <v/>
      </c>
      <c r="AJ147" s="35" t="str">
        <f>VLOOKUP($Z147,'230420データ'!$A:$K,7,FALSE)</f>
        <v/>
      </c>
      <c r="AK147" s="35" t="str">
        <f>VLOOKUP($Z147,'230420データ'!$A:$K,8,FALSE)</f>
        <v/>
      </c>
      <c r="AL147" s="35" t="str">
        <f>VLOOKUP($Z147,'230420データ'!$A:$K,9,FALSE)</f>
        <v/>
      </c>
      <c r="AM147" s="43" t="str">
        <f>VLOOKUP($Z147,'230420データ'!$A:$K,10,FALSE)</f>
        <v/>
      </c>
      <c r="AN147" s="43" t="str">
        <f>VLOOKUP($Z147,'230420データ'!$A:$K,11,FALSE)</f>
        <v/>
      </c>
      <c r="AO147" s="35" t="str">
        <f t="shared" si="5"/>
        <v>4705570371</v>
      </c>
      <c r="AP147" s="43" t="str">
        <f>IFERROR(VLOOKUP(AO147,'2024当番免除者リスト'!F:H,3,FALSE),"")</f>
        <v/>
      </c>
      <c r="AQ147" s="44"/>
      <c r="AR147" s="44"/>
      <c r="AS147" s="44" t="str">
        <f>VLOOKUP(AO147,'全学年'!$A$3:$N$1302,9,FALSE)</f>
        <v>黒木 逢七</v>
      </c>
      <c r="AT147" s="44" t="str">
        <f>IFERROR(VLOOKUP(AO147,'クラス名簿からの当番確認リスト'!$A$4:$O$146,15,FALSE),"")</f>
        <v/>
      </c>
      <c r="AU147" s="45" t="str">
        <f>VLOOKUP(AO147,'全学年'!$A$3:$N$1301,14,FALSE)</f>
        <v>s.ma.merry.v.v@gmail.com</v>
      </c>
      <c r="AV147" s="44" t="str">
        <f t="shared" si="6"/>
        <v>小3－1</v>
      </c>
      <c r="AW147" s="44" t="b">
        <f t="shared" si="7"/>
        <v>1</v>
      </c>
      <c r="AX147" s="16"/>
      <c r="AY147" s="17"/>
      <c r="AZ147" s="15"/>
      <c r="BA147" s="15"/>
      <c r="BB147" s="15"/>
      <c r="BC147" s="15"/>
      <c r="BD147" s="15"/>
    </row>
    <row r="148" ht="12.75" customHeight="1">
      <c r="A148" s="33"/>
      <c r="B148" s="34">
        <f t="shared" si="8"/>
        <v>145</v>
      </c>
      <c r="C148" s="34" t="s">
        <v>109</v>
      </c>
      <c r="D148" s="34">
        <v>143.0</v>
      </c>
      <c r="E148" s="34" t="s">
        <v>859</v>
      </c>
      <c r="F148" s="34" t="s">
        <v>860</v>
      </c>
      <c r="G148" s="35" t="str">
        <f t="shared" ref="G148:H148" si="120">Z148</f>
        <v>(423)490-5130</v>
      </c>
      <c r="H148" s="35" t="str">
        <f t="shared" si="120"/>
        <v>tatsunori.iwata@gmail.com</v>
      </c>
      <c r="I148" s="34"/>
      <c r="J148" s="316"/>
      <c r="K148" s="36"/>
      <c r="L148" s="36"/>
      <c r="M148" s="36"/>
      <c r="N148" s="36"/>
      <c r="O148" s="37">
        <v>45430.0</v>
      </c>
      <c r="P148" s="34" t="s">
        <v>90</v>
      </c>
      <c r="Q148" s="37"/>
      <c r="R148" s="34"/>
      <c r="S148" s="37"/>
      <c r="T148" s="34"/>
      <c r="U148" s="38"/>
      <c r="V148" s="39"/>
      <c r="W148" s="39">
        <v>45465.0</v>
      </c>
      <c r="X148" s="36"/>
      <c r="Y148" s="36"/>
      <c r="Z148" s="171" t="s">
        <v>861</v>
      </c>
      <c r="AA148" s="41" t="s">
        <v>862</v>
      </c>
      <c r="AB148" s="42" t="str">
        <f>VLOOKUP($Z148,'230420データ'!$A:$K,1,FALSE)</f>
        <v>(423)490-5130</v>
      </c>
      <c r="AC148" s="35" t="b">
        <f t="shared" si="114"/>
        <v>1</v>
      </c>
      <c r="AD148" s="35" t="str">
        <f>VLOOKUP($Z148,'230420データ'!$A:$K,2,FALSE)</f>
        <v>tatsunori.iwata@gmail.com</v>
      </c>
      <c r="AE148" s="35" t="b">
        <f t="shared" si="115"/>
        <v>1</v>
      </c>
      <c r="AF148" s="35" t="str">
        <f>VLOOKUP($Z148,'230420データ'!$A:$K,3,FALSE)</f>
        <v>小2－2</v>
      </c>
      <c r="AG148" s="35" t="str">
        <f>VLOOKUP($Z148,'230420データ'!$A:$K,4,FALSE)</f>
        <v>岩田　　 健孟　　</v>
      </c>
      <c r="AH148" s="35" t="str">
        <f>VLOOKUP($Z148,'230420データ'!$A:$K,5,FALSE)</f>
        <v>達則</v>
      </c>
      <c r="AI148" s="35" t="str">
        <f>VLOOKUP($Z148,'230420データ'!$A:$K,6,FALSE)</f>
        <v/>
      </c>
      <c r="AJ148" s="35" t="str">
        <f>VLOOKUP($Z148,'230420データ'!$A:$K,7,FALSE)</f>
        <v/>
      </c>
      <c r="AK148" s="35" t="str">
        <f>VLOOKUP($Z148,'230420データ'!$A:$K,8,FALSE)</f>
        <v/>
      </c>
      <c r="AL148" s="35" t="str">
        <f>VLOOKUP($Z148,'230420データ'!$A:$K,9,FALSE)</f>
        <v/>
      </c>
      <c r="AM148" s="43" t="str">
        <f>VLOOKUP($Z148,'230420データ'!$A:$K,10,FALSE)</f>
        <v/>
      </c>
      <c r="AN148" s="43" t="str">
        <f>VLOOKUP($Z148,'230420データ'!$A:$K,11,FALSE)</f>
        <v/>
      </c>
      <c r="AO148" s="35" t="str">
        <f t="shared" si="5"/>
        <v>4234905130</v>
      </c>
      <c r="AP148" s="43" t="str">
        <f>IFERROR(VLOOKUP(AO148,'2024当番免除者リスト'!F:H,3,FALSE),"")</f>
        <v/>
      </c>
      <c r="AQ148" s="44"/>
      <c r="AR148" s="44"/>
      <c r="AS148" s="44" t="str">
        <f>VLOOKUP(AO148,'全学年'!$A$3:$N$1302,9,FALSE)</f>
        <v>岩田 健孟</v>
      </c>
      <c r="AT148" s="44" t="str">
        <f>IFERROR(VLOOKUP(AO148,'クラス名簿からの当番確認リスト'!$A$4:$O$146,15,FALSE),"")</f>
        <v/>
      </c>
      <c r="AU148" s="45" t="str">
        <f>VLOOKUP(AO148,'全学年'!$A$3:$N$1301,14,FALSE)</f>
        <v>tatsunori.iwata@gmail.com</v>
      </c>
      <c r="AV148" s="44" t="str">
        <f t="shared" si="6"/>
        <v>小3－1</v>
      </c>
      <c r="AW148" s="44" t="b">
        <f t="shared" si="7"/>
        <v>1</v>
      </c>
      <c r="AX148" s="16"/>
      <c r="AY148" s="17"/>
      <c r="AZ148" s="15"/>
      <c r="BA148" s="15"/>
      <c r="BB148" s="15"/>
      <c r="BC148" s="15"/>
      <c r="BD148" s="15"/>
    </row>
    <row r="149" ht="12.75" customHeight="1">
      <c r="A149" s="242"/>
      <c r="B149" s="131">
        <f t="shared" si="8"/>
        <v>146</v>
      </c>
      <c r="C149" s="131" t="s">
        <v>109</v>
      </c>
      <c r="D149" s="131">
        <v>144.0</v>
      </c>
      <c r="E149" s="131" t="s">
        <v>863</v>
      </c>
      <c r="F149" s="131" t="s">
        <v>690</v>
      </c>
      <c r="G149" s="140" t="s">
        <v>864</v>
      </c>
      <c r="H149" s="231" t="s">
        <v>865</v>
      </c>
      <c r="I149" s="131"/>
      <c r="J149" s="132"/>
      <c r="K149" s="131"/>
      <c r="L149" s="132"/>
      <c r="M149" s="317"/>
      <c r="N149" s="132"/>
      <c r="O149" s="52"/>
      <c r="P149" s="52"/>
      <c r="Q149" s="52"/>
      <c r="R149" s="53"/>
      <c r="S149" s="54"/>
      <c r="T149" s="81"/>
      <c r="U149" s="232"/>
      <c r="V149" s="136"/>
      <c r="W149" s="136"/>
      <c r="X149" s="131" t="s">
        <v>128</v>
      </c>
      <c r="Y149" s="132"/>
      <c r="Z149" s="233" t="s">
        <v>864</v>
      </c>
      <c r="AA149" s="234" t="s">
        <v>865</v>
      </c>
      <c r="AB149" s="42" t="str">
        <f>VLOOKUP($Z149,'230420データ'!$A:$K,1,FALSE)</f>
        <v>(404)457-6565</v>
      </c>
      <c r="AC149" s="35" t="b">
        <f t="shared" si="114"/>
        <v>1</v>
      </c>
      <c r="AD149" s="35" t="str">
        <f>VLOOKUP($Z149,'230420データ'!$A:$K,2,FALSE)</f>
        <v>aiconails@gmail.com</v>
      </c>
      <c r="AE149" s="35" t="b">
        <f t="shared" si="115"/>
        <v>1</v>
      </c>
      <c r="AF149" s="35" t="str">
        <f>VLOOKUP($Z149,'230420データ'!$A:$K,3,FALSE)</f>
        <v>小2－2</v>
      </c>
      <c r="AG149" s="35" t="str">
        <f>VLOOKUP($Z149,'230420データ'!$A:$K,4,FALSE)</f>
        <v>山田　　 貫太郎　</v>
      </c>
      <c r="AH149" s="35" t="str">
        <f>VLOOKUP($Z149,'230420データ'!$A:$K,5,FALSE)</f>
        <v>健太郎</v>
      </c>
      <c r="AI149" s="35" t="str">
        <f>VLOOKUP($Z149,'230420データ'!$A:$K,6,FALSE)</f>
        <v/>
      </c>
      <c r="AJ149" s="35" t="str">
        <f>VLOOKUP($Z149,'230420データ'!$A:$K,7,FALSE)</f>
        <v/>
      </c>
      <c r="AK149" s="35" t="str">
        <f>VLOOKUP($Z149,'230420データ'!$A:$K,8,FALSE)</f>
        <v/>
      </c>
      <c r="AL149" s="35" t="str">
        <f>VLOOKUP($Z149,'230420データ'!$A:$K,9,FALSE)</f>
        <v/>
      </c>
      <c r="AM149" s="43" t="str">
        <f>VLOOKUP($Z149,'230420データ'!$A:$K,10,FALSE)</f>
        <v/>
      </c>
      <c r="AN149" s="43" t="str">
        <f>VLOOKUP($Z149,'230420データ'!$A:$K,11,FALSE)</f>
        <v/>
      </c>
      <c r="AO149" s="140" t="str">
        <f t="shared" si="5"/>
        <v>4044576565</v>
      </c>
      <c r="AP149" s="221" t="str">
        <f>IFERROR(VLOOKUP(AO149,'2024当番免除者リスト'!F:H,3,FALSE),"")</f>
        <v>行事委員</v>
      </c>
      <c r="AQ149" s="139"/>
      <c r="AR149" s="139"/>
      <c r="AS149" s="139" t="str">
        <f>VLOOKUP(AO149,'全学年'!$A$3:$N$1302,9,FALSE)</f>
        <v>山田 貫太郎</v>
      </c>
      <c r="AT149" s="139" t="str">
        <f>IFERROR(VLOOKUP(AO149,'クラス名簿からの当番確認リスト'!$A$4:$O$146,15,FALSE),"")</f>
        <v>行事委員</v>
      </c>
      <c r="AU149" s="142" t="str">
        <f>VLOOKUP(AO149,'全学年'!$A$3:$N$1301,14,FALSE)</f>
        <v>aiconails@gmail.com</v>
      </c>
      <c r="AV149" s="139" t="str">
        <f t="shared" si="6"/>
        <v>小3－1</v>
      </c>
      <c r="AW149" s="139" t="b">
        <f t="shared" si="7"/>
        <v>1</v>
      </c>
      <c r="AX149" s="16"/>
      <c r="AY149" s="17"/>
      <c r="AZ149" s="15"/>
      <c r="BA149" s="15"/>
      <c r="BB149" s="15"/>
      <c r="BC149" s="15"/>
      <c r="BD149" s="15"/>
    </row>
    <row r="150" ht="12.75" customHeight="1">
      <c r="A150" s="33"/>
      <c r="B150" s="34">
        <f t="shared" si="8"/>
        <v>147</v>
      </c>
      <c r="C150" s="34" t="s">
        <v>109</v>
      </c>
      <c r="D150" s="34">
        <v>145.0</v>
      </c>
      <c r="E150" s="34" t="s">
        <v>866</v>
      </c>
      <c r="F150" s="34" t="s">
        <v>867</v>
      </c>
      <c r="G150" s="35" t="str">
        <f t="shared" ref="G150:H150" si="121">Z150</f>
        <v>(404)397-3762</v>
      </c>
      <c r="H150" s="35" t="str">
        <f t="shared" si="121"/>
        <v>nachichi726@gmail.com</v>
      </c>
      <c r="I150" s="34" t="s">
        <v>50</v>
      </c>
      <c r="J150" s="36" t="s">
        <v>868</v>
      </c>
      <c r="K150" s="34"/>
      <c r="L150" s="40"/>
      <c r="M150" s="36"/>
      <c r="N150" s="251"/>
      <c r="O150" s="37"/>
      <c r="P150" s="34"/>
      <c r="Q150" s="37"/>
      <c r="R150" s="34"/>
      <c r="S150" s="63">
        <v>45521.0</v>
      </c>
      <c r="T150" s="64" t="s">
        <v>90</v>
      </c>
      <c r="U150" s="38"/>
      <c r="V150" s="39">
        <v>44779.0</v>
      </c>
      <c r="W150" s="39"/>
      <c r="X150" s="36"/>
      <c r="Y150" s="36"/>
      <c r="Z150" s="171" t="s">
        <v>869</v>
      </c>
      <c r="AA150" s="41" t="s">
        <v>870</v>
      </c>
      <c r="AB150" s="42" t="str">
        <f>VLOOKUP($Z150,'230420データ'!$A:$K,1,FALSE)</f>
        <v>(404)397-3762</v>
      </c>
      <c r="AC150" s="35" t="b">
        <f t="shared" si="114"/>
        <v>1</v>
      </c>
      <c r="AD150" s="35" t="str">
        <f>VLOOKUP($Z150,'230420データ'!$A:$K,2,FALSE)</f>
        <v>nachichi726@gmail.com</v>
      </c>
      <c r="AE150" s="35" t="b">
        <f t="shared" si="115"/>
        <v>1</v>
      </c>
      <c r="AF150" s="35" t="str">
        <f>VLOOKUP($Z150,'230420データ'!$A:$K,3,FALSE)</f>
        <v>小2－3</v>
      </c>
      <c r="AG150" s="35" t="str">
        <f>VLOOKUP($Z150,'230420データ'!$A:$K,4,FALSE)</f>
        <v>橋本　　 彩月　　</v>
      </c>
      <c r="AH150" s="35" t="str">
        <f>VLOOKUP($Z150,'230420データ'!$A:$K,5,FALSE)</f>
        <v>佳周</v>
      </c>
      <c r="AI150" s="35" t="str">
        <f>VLOOKUP($Z150,'230420データ'!$A:$K,6,FALSE)</f>
        <v>小4－2</v>
      </c>
      <c r="AJ150" s="35" t="str">
        <f>VLOOKUP($Z150,'230420データ'!$A:$K,7,FALSE)</f>
        <v>橋本　　 典沙</v>
      </c>
      <c r="AK150" s="35" t="str">
        <f>VLOOKUP($Z150,'230420データ'!$A:$K,8,FALSE)</f>
        <v/>
      </c>
      <c r="AL150" s="35" t="str">
        <f>VLOOKUP($Z150,'230420データ'!$A:$K,9,FALSE)</f>
        <v/>
      </c>
      <c r="AM150" s="43" t="str">
        <f>VLOOKUP($Z150,'230420データ'!$A:$K,10,FALSE)</f>
        <v/>
      </c>
      <c r="AN150" s="43" t="str">
        <f>VLOOKUP($Z150,'230420データ'!$A:$K,11,FALSE)</f>
        <v/>
      </c>
      <c r="AO150" s="35" t="str">
        <f t="shared" si="5"/>
        <v>4043973762</v>
      </c>
      <c r="AP150" s="43" t="str">
        <f>IFERROR(VLOOKUP(AO150,'2024当番免除者リスト'!F:H,3,FALSE),"")</f>
        <v/>
      </c>
      <c r="AQ150" s="44"/>
      <c r="AR150" s="44"/>
      <c r="AS150" s="44" t="str">
        <f>VLOOKUP(AO150,'全学年'!$A$3:$N$1302,9,FALSE)</f>
        <v>橋本 彩月</v>
      </c>
      <c r="AT150" s="44" t="str">
        <f>IFERROR(VLOOKUP(AO150,'クラス名簿からの当番確認リスト'!$A$4:$O$146,15,FALSE),"")</f>
        <v/>
      </c>
      <c r="AU150" s="45" t="str">
        <f>VLOOKUP(AO150,'全学年'!$A$3:$N$1301,14,FALSE)</f>
        <v>nachichi726@gmail.com</v>
      </c>
      <c r="AV150" s="44" t="str">
        <f t="shared" si="6"/>
        <v>小3－1</v>
      </c>
      <c r="AW150" s="44" t="b">
        <f t="shared" si="7"/>
        <v>1</v>
      </c>
      <c r="AX150" s="16"/>
      <c r="AY150" s="17"/>
      <c r="AZ150" s="15"/>
      <c r="BA150" s="15"/>
      <c r="BB150" s="15"/>
      <c r="BC150" s="15"/>
      <c r="BD150" s="15"/>
    </row>
    <row r="151" ht="12.75" customHeight="1">
      <c r="A151" s="65"/>
      <c r="B151" s="66">
        <f t="shared" si="8"/>
        <v>148</v>
      </c>
      <c r="C151" s="66" t="s">
        <v>109</v>
      </c>
      <c r="D151" s="66">
        <v>146.0</v>
      </c>
      <c r="E151" s="66" t="s">
        <v>871</v>
      </c>
      <c r="F151" s="66" t="s">
        <v>872</v>
      </c>
      <c r="G151" s="67" t="s">
        <v>873</v>
      </c>
      <c r="H151" s="68" t="s">
        <v>874</v>
      </c>
      <c r="I151" s="66" t="s">
        <v>144</v>
      </c>
      <c r="J151" s="66" t="s">
        <v>875</v>
      </c>
      <c r="K151" s="66"/>
      <c r="L151" s="66"/>
      <c r="M151" s="318"/>
      <c r="N151" s="66"/>
      <c r="O151" s="54"/>
      <c r="P151" s="54"/>
      <c r="Q151" s="54"/>
      <c r="R151" s="81"/>
      <c r="S151" s="54"/>
      <c r="T151" s="54"/>
      <c r="U151" s="66"/>
      <c r="V151" s="71"/>
      <c r="W151" s="71"/>
      <c r="X151" s="66" t="s">
        <v>68</v>
      </c>
      <c r="Y151" s="66"/>
      <c r="Z151" s="72" t="s">
        <v>873</v>
      </c>
      <c r="AA151" s="73" t="s">
        <v>874</v>
      </c>
      <c r="AB151" s="42" t="str">
        <f>VLOOKUP($Z151,'230420データ'!$A:$K,1,FALSE)</f>
        <v>(470)758-0428</v>
      </c>
      <c r="AC151" s="35" t="b">
        <f t="shared" si="114"/>
        <v>1</v>
      </c>
      <c r="AD151" s="35" t="str">
        <f>VLOOKUP($Z151,'230420データ'!$A:$K,2,FALSE)</f>
        <v>te2ya.watanabe@gmail.com</v>
      </c>
      <c r="AE151" s="35" t="b">
        <f t="shared" si="115"/>
        <v>1</v>
      </c>
      <c r="AF151" s="35" t="str">
        <f>VLOOKUP($Z151,'230420データ'!$A:$K,3,FALSE)</f>
        <v>小2－3</v>
      </c>
      <c r="AG151" s="35" t="str">
        <f>VLOOKUP($Z151,'230420データ'!$A:$K,4,FALSE)</f>
        <v>渡辺　　 琳久　　</v>
      </c>
      <c r="AH151" s="35" t="str">
        <f>VLOOKUP($Z151,'230420データ'!$A:$K,5,FALSE)</f>
        <v>哲也</v>
      </c>
      <c r="AI151" s="35" t="str">
        <f>VLOOKUP($Z151,'230420データ'!$A:$K,6,FALSE)</f>
        <v>小5－1</v>
      </c>
      <c r="AJ151" s="35" t="str">
        <f>VLOOKUP($Z151,'230420データ'!$A:$K,7,FALSE)</f>
        <v>渡辺　　 遼</v>
      </c>
      <c r="AK151" s="35" t="str">
        <f>VLOOKUP($Z151,'230420データ'!$A:$K,8,FALSE)</f>
        <v/>
      </c>
      <c r="AL151" s="35" t="str">
        <f>VLOOKUP($Z151,'230420データ'!$A:$K,9,FALSE)</f>
        <v/>
      </c>
      <c r="AM151" s="43" t="str">
        <f>VLOOKUP($Z151,'230420データ'!$A:$K,10,FALSE)</f>
        <v/>
      </c>
      <c r="AN151" s="43" t="str">
        <f>VLOOKUP($Z151,'230420データ'!$A:$K,11,FALSE)</f>
        <v/>
      </c>
      <c r="AO151" s="67" t="str">
        <f t="shared" si="5"/>
        <v>4707580428</v>
      </c>
      <c r="AP151" s="94" t="str">
        <f>IFERROR(VLOOKUP(AO151,'2024当番免除者リスト'!F:H,3,FALSE),"")</f>
        <v>運営関係者</v>
      </c>
      <c r="AQ151" s="74"/>
      <c r="AR151" s="74"/>
      <c r="AS151" s="74" t="str">
        <f>VLOOKUP(AO151,'全学年'!$A$3:$N$1302,9,FALSE)</f>
        <v>渡辺 琳久</v>
      </c>
      <c r="AT151" s="74" t="str">
        <f>IFERROR(VLOOKUP(AO151,'クラス名簿からの当番確認リスト'!$A$4:$O$146,15,FALSE),"")</f>
        <v/>
      </c>
      <c r="AU151" s="75" t="str">
        <f>VLOOKUP(AO151,'全学年'!$A$3:$N$1301,14,FALSE)</f>
        <v>te2ya.watanabe@gmail.com</v>
      </c>
      <c r="AV151" s="74" t="str">
        <f t="shared" si="6"/>
        <v>小3－1</v>
      </c>
      <c r="AW151" s="74" t="b">
        <f t="shared" si="7"/>
        <v>1</v>
      </c>
      <c r="AX151" s="16"/>
      <c r="AY151" s="17"/>
      <c r="AZ151" s="15"/>
      <c r="BA151" s="15"/>
      <c r="BB151" s="15"/>
      <c r="BC151" s="15"/>
      <c r="BD151" s="15"/>
    </row>
    <row r="152" ht="12.75" customHeight="1">
      <c r="A152" s="62"/>
      <c r="B152" s="34">
        <f t="shared" si="8"/>
        <v>149</v>
      </c>
      <c r="C152" s="34" t="s">
        <v>109</v>
      </c>
      <c r="D152" s="34">
        <v>147.0</v>
      </c>
      <c r="E152" s="34" t="s">
        <v>876</v>
      </c>
      <c r="F152" s="34" t="s">
        <v>877</v>
      </c>
      <c r="G152" s="35" t="str">
        <f t="shared" ref="G152:H152" si="122">Z152</f>
        <v>(770)540-2980</v>
      </c>
      <c r="H152" s="35" t="str">
        <f t="shared" si="122"/>
        <v>togekazu0813@gmail.com</v>
      </c>
      <c r="I152" s="34" t="s">
        <v>109</v>
      </c>
      <c r="J152" s="38" t="s">
        <v>878</v>
      </c>
      <c r="K152" s="34"/>
      <c r="L152" s="38"/>
      <c r="M152" s="34"/>
      <c r="N152" s="34"/>
      <c r="O152" s="37">
        <v>45395.0</v>
      </c>
      <c r="P152" s="34" t="s">
        <v>90</v>
      </c>
      <c r="Q152" s="37"/>
      <c r="R152" s="34"/>
      <c r="S152" s="37"/>
      <c r="T152" s="37"/>
      <c r="U152" s="34"/>
      <c r="V152" s="225">
        <v>45150.0</v>
      </c>
      <c r="W152" s="225"/>
      <c r="X152" s="34"/>
      <c r="Y152" s="34"/>
      <c r="Z152" s="171" t="s">
        <v>879</v>
      </c>
      <c r="AA152" s="163" t="s">
        <v>880</v>
      </c>
      <c r="AB152" s="42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43"/>
      <c r="AN152" s="43"/>
      <c r="AO152" s="35" t="str">
        <f t="shared" si="5"/>
        <v>7705402980</v>
      </c>
      <c r="AP152" s="43" t="str">
        <f>IFERROR(VLOOKUP(AO152,'2024当番免除者リスト'!F:H,3,FALSE),"")</f>
        <v/>
      </c>
      <c r="AQ152" s="44"/>
      <c r="AR152" s="163" t="s">
        <v>881</v>
      </c>
      <c r="AS152" s="44" t="str">
        <f>VLOOKUP(AO152,'全学年'!$A$3:$N$1302,9,FALSE)</f>
        <v>峠 和尊</v>
      </c>
      <c r="AT152" s="44" t="str">
        <f>IFERROR(VLOOKUP(AO152,'クラス名簿からの当番確認リスト'!$A$4:$O$146,15,FALSE),"")</f>
        <v/>
      </c>
      <c r="AU152" s="45" t="str">
        <f>VLOOKUP(AO152,'全学年'!$A$3:$N$1301,14,FALSE)</f>
        <v>togekazu0813@gmail.com</v>
      </c>
      <c r="AV152" s="44" t="str">
        <f t="shared" si="6"/>
        <v>小3－1</v>
      </c>
      <c r="AW152" s="44" t="b">
        <f t="shared" si="7"/>
        <v>1</v>
      </c>
      <c r="AX152" s="16"/>
      <c r="AY152" s="17"/>
      <c r="AZ152" s="15"/>
      <c r="BA152" s="15"/>
      <c r="BB152" s="15"/>
      <c r="BC152" s="15"/>
      <c r="BD152" s="15"/>
    </row>
    <row r="153" ht="12.75" customHeight="1">
      <c r="A153" s="62"/>
      <c r="B153" s="34">
        <f t="shared" si="8"/>
        <v>150</v>
      </c>
      <c r="C153" s="34" t="s">
        <v>109</v>
      </c>
      <c r="D153" s="34">
        <v>148.0</v>
      </c>
      <c r="E153" s="96" t="s">
        <v>882</v>
      </c>
      <c r="F153" s="96" t="s">
        <v>489</v>
      </c>
      <c r="G153" s="35" t="str">
        <f t="shared" ref="G153:H153" si="123">Z153</f>
        <v>81-80-3967-5004</v>
      </c>
      <c r="H153" s="35" t="str">
        <f t="shared" si="123"/>
        <v>t1wataru.yokota@jp.toto.com</v>
      </c>
      <c r="I153" s="34" t="s">
        <v>158</v>
      </c>
      <c r="J153" s="96" t="s">
        <v>883</v>
      </c>
      <c r="K153" s="44"/>
      <c r="L153" s="44"/>
      <c r="M153" s="96"/>
      <c r="N153" s="96"/>
      <c r="O153" s="243"/>
      <c r="P153" s="96"/>
      <c r="Q153" s="243"/>
      <c r="R153" s="96"/>
      <c r="S153" s="110">
        <v>45444.0</v>
      </c>
      <c r="T153" s="111" t="s">
        <v>220</v>
      </c>
      <c r="U153" s="96"/>
      <c r="V153" s="39">
        <v>45395.0</v>
      </c>
      <c r="W153" s="244"/>
      <c r="X153" s="96"/>
      <c r="Y153" s="96"/>
      <c r="Z153" s="245" t="s">
        <v>884</v>
      </c>
      <c r="AA153" s="44" t="s">
        <v>885</v>
      </c>
      <c r="AB153" s="103"/>
      <c r="AC153" s="96"/>
      <c r="AD153" s="96"/>
      <c r="AE153" s="96"/>
      <c r="AF153" s="246"/>
      <c r="AG153" s="246"/>
      <c r="AH153" s="246"/>
      <c r="AI153" s="246"/>
      <c r="AJ153" s="246"/>
      <c r="AK153" s="246"/>
      <c r="AL153" s="246"/>
      <c r="AM153" s="247"/>
      <c r="AN153" s="247"/>
      <c r="AO153" s="35" t="str">
        <f t="shared" si="5"/>
        <v>818039675004</v>
      </c>
      <c r="AP153" s="106" t="str">
        <f>IFERROR(VLOOKUP(AO153,'2024当番免除者リスト'!F:H,3,FALSE),"")</f>
        <v/>
      </c>
      <c r="AQ153" s="44"/>
      <c r="AR153" s="44"/>
      <c r="AS153" s="44" t="str">
        <f>VLOOKUP(AO153,'全学年'!$A$3:$N$1302,9,FALSE)</f>
        <v>横田 柊</v>
      </c>
      <c r="AT153" s="44" t="str">
        <f>IFERROR(VLOOKUP(AO153,'クラス名簿からの当番確認リスト'!$A$4:$O$146,15,FALSE),"")</f>
        <v/>
      </c>
      <c r="AU153" s="45" t="str">
        <f>VLOOKUP(AO153,'全学年'!$A$3:$N$1301,14,FALSE)</f>
        <v>t1wataru.yokota@jp.toto.com</v>
      </c>
      <c r="AV153" s="44" t="str">
        <f t="shared" si="6"/>
        <v>小3－1</v>
      </c>
      <c r="AW153" s="44" t="b">
        <f t="shared" si="7"/>
        <v>1</v>
      </c>
      <c r="AX153" s="16"/>
      <c r="AY153" s="17"/>
      <c r="AZ153" s="15"/>
      <c r="BA153" s="15"/>
      <c r="BB153" s="15"/>
      <c r="BC153" s="15"/>
      <c r="BD153" s="15"/>
    </row>
    <row r="154" ht="12.75" customHeight="1">
      <c r="A154" s="62"/>
      <c r="B154" s="34">
        <f t="shared" si="8"/>
        <v>151</v>
      </c>
      <c r="C154" s="34" t="s">
        <v>65</v>
      </c>
      <c r="D154" s="34">
        <v>149.0</v>
      </c>
      <c r="E154" s="34" t="s">
        <v>886</v>
      </c>
      <c r="F154" s="34" t="s">
        <v>887</v>
      </c>
      <c r="G154" s="35" t="str">
        <f t="shared" ref="G154:H154" si="124">Z154</f>
        <v>(470)859-9798</v>
      </c>
      <c r="H154" s="35" t="str">
        <f t="shared" si="124"/>
        <v>kitai_atl_2022@yahoo.com</v>
      </c>
      <c r="I154" s="34" t="s">
        <v>164</v>
      </c>
      <c r="J154" s="34" t="s">
        <v>888</v>
      </c>
      <c r="K154" s="34"/>
      <c r="L154" s="34"/>
      <c r="M154" s="34"/>
      <c r="N154" s="34"/>
      <c r="O154" s="303"/>
      <c r="P154" s="304"/>
      <c r="Q154" s="303"/>
      <c r="R154" s="303"/>
      <c r="S154" s="303"/>
      <c r="T154" s="304"/>
      <c r="U154" s="38" t="s">
        <v>889</v>
      </c>
      <c r="V154" s="225"/>
      <c r="W154" s="225"/>
      <c r="X154" s="34" t="s">
        <v>890</v>
      </c>
      <c r="Y154" s="34"/>
      <c r="Z154" s="171" t="s">
        <v>891</v>
      </c>
      <c r="AA154" s="41" t="s">
        <v>892</v>
      </c>
      <c r="AB154" s="42" t="str">
        <f>VLOOKUP($Z154,'230420データ'!$A:$K,1,FALSE)</f>
        <v>(470)859-9798</v>
      </c>
      <c r="AC154" s="35" t="b">
        <f t="shared" ref="AC154:AC155" si="126">EXACT(G154,Z154)</f>
        <v>1</v>
      </c>
      <c r="AD154" s="35" t="str">
        <f>VLOOKUP($Z154,'230420データ'!$A:$K,2,FALSE)</f>
        <v>kitai_atl_2022@yahoo.com</v>
      </c>
      <c r="AE154" s="35" t="b">
        <f t="shared" ref="AE154:AE155" si="127">EXACT(H154,AD154)</f>
        <v>1</v>
      </c>
      <c r="AF154" s="35" t="str">
        <f>VLOOKUP($Z154,'230420データ'!$A:$K,3,FALSE)</f>
        <v>小2－1</v>
      </c>
      <c r="AG154" s="35" t="str">
        <f>VLOOKUP($Z154,'230420データ'!$A:$K,4,FALSE)</f>
        <v>北井　　 匠　　　</v>
      </c>
      <c r="AH154" s="35" t="str">
        <f>VLOOKUP($Z154,'230420データ'!$A:$K,5,FALSE)</f>
        <v>大樹</v>
      </c>
      <c r="AI154" s="35" t="str">
        <f>VLOOKUP($Z154,'230420データ'!$A:$K,6,FALSE)</f>
        <v>中1－2</v>
      </c>
      <c r="AJ154" s="35" t="str">
        <f>VLOOKUP($Z154,'230420データ'!$A:$K,7,FALSE)</f>
        <v>北井　　 大和</v>
      </c>
      <c r="AK154" s="35" t="str">
        <f>VLOOKUP($Z154,'230420データ'!$A:$K,8,FALSE)</f>
        <v/>
      </c>
      <c r="AL154" s="35" t="str">
        <f>VLOOKUP($Z154,'230420データ'!$A:$K,9,FALSE)</f>
        <v/>
      </c>
      <c r="AM154" s="43" t="str">
        <f>VLOOKUP($Z154,'230420データ'!$A:$K,10,FALSE)</f>
        <v/>
      </c>
      <c r="AN154" s="43" t="str">
        <f>VLOOKUP($Z154,'230420データ'!$A:$K,11,FALSE)</f>
        <v/>
      </c>
      <c r="AO154" s="35" t="str">
        <f t="shared" si="5"/>
        <v>4708599798</v>
      </c>
      <c r="AP154" s="43" t="str">
        <f>IFERROR(VLOOKUP(AO154,'2024当番免除者リスト'!F:H,3,FALSE),"")</f>
        <v/>
      </c>
      <c r="AQ154" s="44"/>
      <c r="AR154" s="44"/>
      <c r="AS154" s="44" t="str">
        <f>VLOOKUP(AO154,'全学年'!$A$3:$N$1302,9,FALSE)</f>
        <v>北井 匠</v>
      </c>
      <c r="AT154" s="44" t="str">
        <f>IFERROR(VLOOKUP(AO154,'クラス名簿からの当番確認リスト'!$A$4:$O$146,15,FALSE),"")</f>
        <v/>
      </c>
      <c r="AU154" s="45" t="str">
        <f>VLOOKUP(AO154,'全学年'!$A$3:$N$1301,14,FALSE)</f>
        <v>kitai_atl_2022@yahoo.com</v>
      </c>
      <c r="AV154" s="44" t="str">
        <f t="shared" si="6"/>
        <v>小3－2</v>
      </c>
      <c r="AW154" s="44" t="b">
        <f t="shared" si="7"/>
        <v>1</v>
      </c>
      <c r="AX154" s="16"/>
      <c r="AY154" s="17"/>
      <c r="AZ154" s="15"/>
      <c r="BA154" s="15"/>
      <c r="BB154" s="15"/>
      <c r="BC154" s="15"/>
      <c r="BD154" s="15"/>
    </row>
    <row r="155" ht="12.75" customHeight="1">
      <c r="A155" s="62"/>
      <c r="B155" s="34">
        <f t="shared" si="8"/>
        <v>152</v>
      </c>
      <c r="C155" s="34" t="s">
        <v>65</v>
      </c>
      <c r="D155" s="34">
        <v>150.0</v>
      </c>
      <c r="E155" s="34" t="s">
        <v>893</v>
      </c>
      <c r="F155" s="34" t="s">
        <v>894</v>
      </c>
      <c r="G155" s="35" t="str">
        <f t="shared" ref="G155:H155" si="125">Z155</f>
        <v>(401)924-3777</v>
      </c>
      <c r="H155" s="35" t="str">
        <f t="shared" si="125"/>
        <v>aloha72nobue@gmail.com</v>
      </c>
      <c r="I155" s="34"/>
      <c r="J155" s="36"/>
      <c r="K155" s="36"/>
      <c r="L155" s="36"/>
      <c r="M155" s="36"/>
      <c r="N155" s="36"/>
      <c r="O155" s="37"/>
      <c r="P155" s="34"/>
      <c r="Q155" s="63">
        <v>45528.0</v>
      </c>
      <c r="R155" s="63" t="s">
        <v>176</v>
      </c>
      <c r="S155" s="37"/>
      <c r="T155" s="34"/>
      <c r="U155" s="38"/>
      <c r="V155" s="39"/>
      <c r="W155" s="39"/>
      <c r="X155" s="36"/>
      <c r="Y155" s="36"/>
      <c r="Z155" s="171" t="s">
        <v>895</v>
      </c>
      <c r="AA155" s="41" t="s">
        <v>896</v>
      </c>
      <c r="AB155" s="42" t="str">
        <f>VLOOKUP($Z155,'230420データ'!$A:$K,1,FALSE)</f>
        <v>(401)924-3777</v>
      </c>
      <c r="AC155" s="35" t="b">
        <f t="shared" si="126"/>
        <v>1</v>
      </c>
      <c r="AD155" s="35" t="str">
        <f>VLOOKUP($Z155,'230420データ'!$A:$K,2,FALSE)</f>
        <v>aloha72nobue@gmail.com</v>
      </c>
      <c r="AE155" s="35" t="b">
        <f t="shared" si="127"/>
        <v>1</v>
      </c>
      <c r="AF155" s="35" t="str">
        <f>VLOOKUP($Z155,'230420データ'!$A:$K,3,FALSE)</f>
        <v>小2－1</v>
      </c>
      <c r="AG155" s="35" t="str">
        <f>VLOOKUP($Z155,'230420データ'!$A:$K,4,FALSE)</f>
        <v>新谷　　 えみり　</v>
      </c>
      <c r="AH155" s="35" t="str">
        <f>VLOOKUP($Z155,'230420データ'!$A:$K,5,FALSE)</f>
        <v>ハーヴィー</v>
      </c>
      <c r="AI155" s="35" t="str">
        <f>VLOOKUP($Z155,'230420データ'!$A:$K,6,FALSE)</f>
        <v/>
      </c>
      <c r="AJ155" s="35" t="str">
        <f>VLOOKUP($Z155,'230420データ'!$A:$K,7,FALSE)</f>
        <v/>
      </c>
      <c r="AK155" s="35" t="str">
        <f>VLOOKUP($Z155,'230420データ'!$A:$K,8,FALSE)</f>
        <v/>
      </c>
      <c r="AL155" s="35" t="str">
        <f>VLOOKUP($Z155,'230420データ'!$A:$K,9,FALSE)</f>
        <v/>
      </c>
      <c r="AM155" s="43" t="str">
        <f>VLOOKUP($Z155,'230420データ'!$A:$K,10,FALSE)</f>
        <v/>
      </c>
      <c r="AN155" s="43" t="str">
        <f>VLOOKUP($Z155,'230420データ'!$A:$K,11,FALSE)</f>
        <v/>
      </c>
      <c r="AO155" s="35" t="str">
        <f t="shared" si="5"/>
        <v>4019243777</v>
      </c>
      <c r="AP155" s="43" t="str">
        <f>IFERROR(VLOOKUP(AO155,'2024当番免除者リスト'!F:H,3,FALSE),"")</f>
        <v/>
      </c>
      <c r="AQ155" s="44"/>
      <c r="AR155" s="44"/>
      <c r="AS155" s="44" t="str">
        <f>VLOOKUP(AO155,'全学年'!$A$3:$N$1302,9,FALSE)</f>
        <v>新谷 えみり</v>
      </c>
      <c r="AT155" s="44" t="str">
        <f>IFERROR(VLOOKUP(AO155,'クラス名簿からの当番確認リスト'!$A$4:$O$146,15,FALSE),"")</f>
        <v/>
      </c>
      <c r="AU155" s="45" t="str">
        <f>VLOOKUP(AO155,'全学年'!$A$3:$N$1301,14,FALSE)</f>
        <v>aloha72nobue@gmail.com</v>
      </c>
      <c r="AV155" s="44" t="str">
        <f t="shared" si="6"/>
        <v>小3－2</v>
      </c>
      <c r="AW155" s="44" t="b">
        <f t="shared" si="7"/>
        <v>1</v>
      </c>
      <c r="AX155" s="16"/>
      <c r="AY155" s="17"/>
      <c r="AZ155" s="15"/>
      <c r="BA155" s="15"/>
      <c r="BB155" s="15"/>
      <c r="BC155" s="15"/>
      <c r="BD155" s="15"/>
    </row>
    <row r="156" ht="12.75" customHeight="1">
      <c r="A156" s="254"/>
      <c r="B156" s="47">
        <f t="shared" si="8"/>
        <v>153</v>
      </c>
      <c r="C156" s="47" t="s">
        <v>65</v>
      </c>
      <c r="D156" s="47">
        <v>151.0</v>
      </c>
      <c r="E156" s="47" t="s">
        <v>897</v>
      </c>
      <c r="F156" s="47" t="s">
        <v>898</v>
      </c>
      <c r="G156" s="59" t="s">
        <v>899</v>
      </c>
      <c r="H156" s="319" t="s">
        <v>900</v>
      </c>
      <c r="I156" s="47" t="s">
        <v>181</v>
      </c>
      <c r="J156" s="190" t="s">
        <v>901</v>
      </c>
      <c r="K156" s="51"/>
      <c r="L156" s="190"/>
      <c r="M156" s="51"/>
      <c r="N156" s="51"/>
      <c r="O156" s="52"/>
      <c r="P156" s="53"/>
      <c r="Q156" s="52"/>
      <c r="R156" s="52"/>
      <c r="S156" s="54"/>
      <c r="T156" s="81"/>
      <c r="U156" s="55"/>
      <c r="V156" s="191">
        <v>45150.0</v>
      </c>
      <c r="W156" s="56"/>
      <c r="X156" s="51" t="s">
        <v>52</v>
      </c>
      <c r="Y156" s="51"/>
      <c r="Z156" s="57" t="s">
        <v>899</v>
      </c>
      <c r="AA156" s="48" t="s">
        <v>902</v>
      </c>
      <c r="AB156" s="42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43"/>
      <c r="AN156" s="43"/>
      <c r="AO156" s="49" t="str">
        <f t="shared" si="5"/>
        <v>4706294128</v>
      </c>
      <c r="AP156" s="59" t="str">
        <f>IFERROR(VLOOKUP(AO156,'2024当番免除者リスト'!F:H,3,FALSE),"")</f>
        <v>運動会委員</v>
      </c>
      <c r="AQ156" s="60"/>
      <c r="AR156" s="48" t="s">
        <v>900</v>
      </c>
      <c r="AS156" s="60" t="str">
        <f>VLOOKUP(AO156,'全学年'!$A$3:$N$1302,9,FALSE)</f>
        <v>秋本 結太</v>
      </c>
      <c r="AT156" s="60" t="str">
        <f>IFERROR(VLOOKUP(AO156,'クラス名簿からの当番確認リスト'!$A$4:$O$146,15,FALSE),"")</f>
        <v>運動会委員</v>
      </c>
      <c r="AU156" s="61" t="str">
        <f>VLOOKUP(AO156,'全学年'!$A$3:$N$1301,14,FALSE)</f>
        <v>akmttks@yahoo.co.jp</v>
      </c>
      <c r="AV156" s="60" t="str">
        <f t="shared" si="6"/>
        <v>小3－2</v>
      </c>
      <c r="AW156" s="60" t="b">
        <f t="shared" si="7"/>
        <v>1</v>
      </c>
      <c r="AX156" s="16"/>
      <c r="AY156" s="17"/>
      <c r="AZ156" s="15"/>
      <c r="BA156" s="15"/>
      <c r="BB156" s="15"/>
      <c r="BC156" s="15"/>
      <c r="BD156" s="15"/>
    </row>
    <row r="157" ht="12.75" customHeight="1">
      <c r="A157" s="230"/>
      <c r="B157" s="131">
        <f t="shared" si="8"/>
        <v>154</v>
      </c>
      <c r="C157" s="131" t="s">
        <v>65</v>
      </c>
      <c r="D157" s="131">
        <v>152.0</v>
      </c>
      <c r="E157" s="131" t="s">
        <v>903</v>
      </c>
      <c r="F157" s="131" t="s">
        <v>904</v>
      </c>
      <c r="G157" s="140" t="s">
        <v>905</v>
      </c>
      <c r="H157" s="320" t="s">
        <v>906</v>
      </c>
      <c r="I157" s="131"/>
      <c r="J157" s="310"/>
      <c r="K157" s="132"/>
      <c r="L157" s="310"/>
      <c r="M157" s="132"/>
      <c r="N157" s="132"/>
      <c r="O157" s="52"/>
      <c r="P157" s="53"/>
      <c r="Q157" s="52"/>
      <c r="R157" s="52"/>
      <c r="S157" s="54"/>
      <c r="T157" s="81"/>
      <c r="U157" s="232"/>
      <c r="V157" s="239">
        <v>45192.0</v>
      </c>
      <c r="W157" s="136"/>
      <c r="X157" s="131" t="s">
        <v>128</v>
      </c>
      <c r="Y157" s="132"/>
      <c r="Z157" s="233" t="s">
        <v>905</v>
      </c>
      <c r="AA157" s="311" t="s">
        <v>906</v>
      </c>
      <c r="AB157" s="42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43"/>
      <c r="AN157" s="43"/>
      <c r="AO157" s="140" t="str">
        <f t="shared" si="5"/>
        <v>4709235238</v>
      </c>
      <c r="AP157" s="221" t="str">
        <f>IFERROR(VLOOKUP(AO157,'2024当番免除者リスト'!F:H,3,FALSE),"")</f>
        <v>行事委員</v>
      </c>
      <c r="AQ157" s="139"/>
      <c r="AR157" s="139"/>
      <c r="AS157" s="139" t="str">
        <f>VLOOKUP(AO157,'全学年'!$A$3:$N$1302,9,FALSE)</f>
        <v>間田 千尋</v>
      </c>
      <c r="AT157" s="139" t="str">
        <f>IFERROR(VLOOKUP(AO157,'クラス名簿からの当番確認リスト'!$A$4:$O$146,15,FALSE),"")</f>
        <v>行事委員</v>
      </c>
      <c r="AU157" s="142" t="str">
        <f>VLOOKUP(AO157,'全学年'!$A$3:$N$1301,14,FALSE)</f>
        <v>info@mamm-design.com</v>
      </c>
      <c r="AV157" s="139" t="str">
        <f t="shared" si="6"/>
        <v>小3－2</v>
      </c>
      <c r="AW157" s="139" t="b">
        <f t="shared" si="7"/>
        <v>1</v>
      </c>
      <c r="AX157" s="16"/>
      <c r="AY157" s="17"/>
      <c r="AZ157" s="15"/>
      <c r="BA157" s="15"/>
      <c r="BB157" s="15"/>
      <c r="BC157" s="15"/>
      <c r="BD157" s="15"/>
    </row>
    <row r="158" ht="12.75" customHeight="1">
      <c r="A158" s="46"/>
      <c r="B158" s="47">
        <f t="shared" si="8"/>
        <v>155</v>
      </c>
      <c r="C158" s="47" t="s">
        <v>65</v>
      </c>
      <c r="D158" s="47">
        <v>153.0</v>
      </c>
      <c r="E158" s="47" t="s">
        <v>907</v>
      </c>
      <c r="F158" s="47" t="s">
        <v>658</v>
      </c>
      <c r="G158" s="321" t="s">
        <v>908</v>
      </c>
      <c r="H158" s="50" t="s">
        <v>909</v>
      </c>
      <c r="I158" s="47" t="s">
        <v>139</v>
      </c>
      <c r="J158" s="51" t="s">
        <v>910</v>
      </c>
      <c r="K158" s="47" t="s">
        <v>158</v>
      </c>
      <c r="L158" s="51" t="s">
        <v>911</v>
      </c>
      <c r="M158" s="322"/>
      <c r="N158" s="51"/>
      <c r="O158" s="52"/>
      <c r="P158" s="52"/>
      <c r="Q158" s="52"/>
      <c r="R158" s="53"/>
      <c r="S158" s="54"/>
      <c r="T158" s="81"/>
      <c r="U158" s="55"/>
      <c r="V158" s="56">
        <v>44660.0</v>
      </c>
      <c r="W158" s="56"/>
      <c r="X158" s="51" t="s">
        <v>52</v>
      </c>
      <c r="Y158" s="51"/>
      <c r="Z158" s="250" t="s">
        <v>908</v>
      </c>
      <c r="AA158" s="204" t="s">
        <v>909</v>
      </c>
      <c r="AB158" s="42" t="str">
        <f>VLOOKUP($Z158,'230420データ'!$A:$K,1,FALSE)</f>
        <v>(478)319-3212</v>
      </c>
      <c r="AC158" s="35" t="b">
        <f t="shared" ref="AC158:AC163" si="129">EXACT(G158,Z158)</f>
        <v>1</v>
      </c>
      <c r="AD158" s="35" t="str">
        <f>VLOOKUP($Z158,'230420データ'!$A:$K,2,FALSE)</f>
        <v>86nikoniko@gmail.com</v>
      </c>
      <c r="AE158" s="35" t="b">
        <f t="shared" ref="AE158:AE163" si="130">EXACT(H158,AD158)</f>
        <v>1</v>
      </c>
      <c r="AF158" s="35" t="str">
        <f>VLOOKUP($Z158,'230420データ'!$A:$K,3,FALSE)</f>
        <v>小2－2</v>
      </c>
      <c r="AG158" s="35" t="str">
        <f>VLOOKUP($Z158,'230420データ'!$A:$K,4,FALSE)</f>
        <v>藤田　　 虹夕　　</v>
      </c>
      <c r="AH158" s="35" t="str">
        <f>VLOOKUP($Z158,'230420データ'!$A:$K,5,FALSE)</f>
        <v>俊介</v>
      </c>
      <c r="AI158" s="35" t="str">
        <f>VLOOKUP($Z158,'230420データ'!$A:$K,6,FALSE)</f>
        <v>小4－1</v>
      </c>
      <c r="AJ158" s="35" t="str">
        <f>VLOOKUP($Z158,'230420データ'!$A:$K,7,FALSE)</f>
        <v>藤田　　 虹南</v>
      </c>
      <c r="AK158" s="35" t="str">
        <f>VLOOKUP($Z158,'230420データ'!$A:$K,8,FALSE)</f>
        <v>小6－1</v>
      </c>
      <c r="AL158" s="35" t="str">
        <f>VLOOKUP($Z158,'230420データ'!$A:$K,9,FALSE)</f>
        <v>藤田　　 虹光</v>
      </c>
      <c r="AM158" s="43" t="str">
        <f>VLOOKUP($Z158,'230420データ'!$A:$K,10,FALSE)</f>
        <v/>
      </c>
      <c r="AN158" s="43" t="str">
        <f>VLOOKUP($Z158,'230420データ'!$A:$K,11,FALSE)</f>
        <v/>
      </c>
      <c r="AO158" s="49" t="str">
        <f t="shared" si="5"/>
        <v>4783193212</v>
      </c>
      <c r="AP158" s="59" t="str">
        <f>IFERROR(VLOOKUP(AO158,'2024当番免除者リスト'!F:H,3,FALSE),"")</f>
        <v>運動会委員</v>
      </c>
      <c r="AQ158" s="60"/>
      <c r="AR158" s="60"/>
      <c r="AS158" s="60" t="str">
        <f>VLOOKUP(AO158,'全学年'!$A$3:$N$1302,9,FALSE)</f>
        <v>藤田 虹夕</v>
      </c>
      <c r="AT158" s="60" t="str">
        <f>IFERROR(VLOOKUP(AO158,'クラス名簿からの当番確認リスト'!$A$4:$O$146,15,FALSE),"")</f>
        <v>運動会委員</v>
      </c>
      <c r="AU158" s="61" t="str">
        <f>VLOOKUP(AO158,'全学年'!$A$3:$N$1301,14,FALSE)</f>
        <v>86nikoniko@gmail.com</v>
      </c>
      <c r="AV158" s="60" t="str">
        <f t="shared" si="6"/>
        <v>小3－2</v>
      </c>
      <c r="AW158" s="60" t="b">
        <f t="shared" si="7"/>
        <v>1</v>
      </c>
      <c r="AX158" s="16"/>
      <c r="AY158" s="17"/>
      <c r="AZ158" s="15"/>
      <c r="BA158" s="15"/>
      <c r="BB158" s="15"/>
      <c r="BC158" s="15"/>
      <c r="BD158" s="15"/>
    </row>
    <row r="159" ht="12.75" customHeight="1">
      <c r="A159" s="226"/>
      <c r="B159" s="143">
        <f t="shared" si="8"/>
        <v>156</v>
      </c>
      <c r="C159" s="143" t="s">
        <v>65</v>
      </c>
      <c r="D159" s="143">
        <v>154.0</v>
      </c>
      <c r="E159" s="143" t="s">
        <v>912</v>
      </c>
      <c r="F159" s="143" t="s">
        <v>913</v>
      </c>
      <c r="G159" s="145" t="str">
        <f t="shared" ref="G159:H159" si="128">Z159</f>
        <v>(404)450-3671</v>
      </c>
      <c r="H159" s="145" t="str">
        <f t="shared" si="128"/>
        <v>morikawa.koichi@miuraz.com</v>
      </c>
      <c r="I159" s="143" t="s">
        <v>151</v>
      </c>
      <c r="J159" s="143" t="s">
        <v>914</v>
      </c>
      <c r="K159" s="143" t="s">
        <v>172</v>
      </c>
      <c r="L159" s="143" t="s">
        <v>915</v>
      </c>
      <c r="M159" s="144"/>
      <c r="N159" s="144"/>
      <c r="O159" s="54">
        <v>45423.0</v>
      </c>
      <c r="P159" s="81" t="s">
        <v>42</v>
      </c>
      <c r="Q159" s="54"/>
      <c r="R159" s="54"/>
      <c r="S159" s="52"/>
      <c r="T159" s="52"/>
      <c r="U159" s="257"/>
      <c r="V159" s="152"/>
      <c r="W159" s="152"/>
      <c r="X159" s="144" t="s">
        <v>136</v>
      </c>
      <c r="Y159" s="144"/>
      <c r="Z159" s="206" t="s">
        <v>916</v>
      </c>
      <c r="AA159" s="258" t="s">
        <v>917</v>
      </c>
      <c r="AB159" s="42" t="str">
        <f>VLOOKUP($Z159,'230420データ'!$A:$K,1,FALSE)</f>
        <v>(404)450-3671</v>
      </c>
      <c r="AC159" s="35" t="b">
        <f t="shared" si="129"/>
        <v>1</v>
      </c>
      <c r="AD159" s="35" t="str">
        <f>VLOOKUP($Z159,'230420データ'!$A:$K,2,FALSE)</f>
        <v>saoko.1135@gmail.com</v>
      </c>
      <c r="AE159" s="35" t="b">
        <f t="shared" si="130"/>
        <v>0</v>
      </c>
      <c r="AF159" s="35" t="str">
        <f>VLOOKUP($Z159,'230420データ'!$A:$K,3,FALSE)</f>
        <v>小2－2</v>
      </c>
      <c r="AG159" s="35" t="str">
        <f>VLOOKUP($Z159,'230420データ'!$A:$K,4,FALSE)</f>
        <v>森川　　 咲空　　</v>
      </c>
      <c r="AH159" s="35" t="str">
        <f>VLOOKUP($Z159,'230420データ'!$A:$K,5,FALSE)</f>
        <v>康一</v>
      </c>
      <c r="AI159" s="35" t="str">
        <f>VLOOKUP($Z159,'230420データ'!$A:$K,6,FALSE)</f>
        <v>小5－1</v>
      </c>
      <c r="AJ159" s="35" t="str">
        <f>VLOOKUP($Z159,'230420データ'!$A:$K,7,FALSE)</f>
        <v>森川　　 美桜</v>
      </c>
      <c r="AK159" s="35" t="str">
        <f>VLOOKUP($Z159,'230420データ'!$A:$K,8,FALSE)</f>
        <v>中2－1</v>
      </c>
      <c r="AL159" s="35" t="str">
        <f>VLOOKUP($Z159,'230420データ'!$A:$K,9,FALSE)</f>
        <v>森川　　 礼美</v>
      </c>
      <c r="AM159" s="43" t="str">
        <f>VLOOKUP($Z159,'230420データ'!$A:$K,10,FALSE)</f>
        <v/>
      </c>
      <c r="AN159" s="43" t="str">
        <f>VLOOKUP($Z159,'230420データ'!$A:$K,11,FALSE)</f>
        <v/>
      </c>
      <c r="AO159" s="145" t="str">
        <f t="shared" si="5"/>
        <v>4044503671</v>
      </c>
      <c r="AP159" s="159" t="str">
        <f>IFERROR(VLOOKUP(AO159,'2024当番免除者リスト'!F:H,3,FALSE),"")</f>
        <v>図書委員</v>
      </c>
      <c r="AQ159" s="155"/>
      <c r="AR159" s="258" t="s">
        <v>918</v>
      </c>
      <c r="AS159" s="155" t="str">
        <f>VLOOKUP(AO159,'全学年'!$A$3:$N$1302,9,FALSE)</f>
        <v>森川 咲空</v>
      </c>
      <c r="AT159" s="155" t="str">
        <f>IFERROR(VLOOKUP(AO159,'クラス名簿からの当番確認リスト'!$A$4:$O$146,15,FALSE),"")</f>
        <v>図書委員</v>
      </c>
      <c r="AU159" s="161" t="str">
        <f>VLOOKUP(AO159,'全学年'!$A$3:$N$1301,14,FALSE)</f>
        <v>morikawa.koichi@miuraz.com</v>
      </c>
      <c r="AV159" s="155" t="str">
        <f t="shared" si="6"/>
        <v>小3－2</v>
      </c>
      <c r="AW159" s="155" t="b">
        <f t="shared" si="7"/>
        <v>1</v>
      </c>
      <c r="AX159" s="16"/>
      <c r="AY159" s="17"/>
      <c r="AZ159" s="15"/>
      <c r="BA159" s="15"/>
      <c r="BB159" s="15"/>
      <c r="BC159" s="15"/>
      <c r="BD159" s="15"/>
    </row>
    <row r="160" ht="12.75" customHeight="1">
      <c r="A160" s="277"/>
      <c r="B160" s="176">
        <f t="shared" si="8"/>
        <v>157</v>
      </c>
      <c r="C160" s="176" t="s">
        <v>65</v>
      </c>
      <c r="D160" s="176">
        <v>155.0</v>
      </c>
      <c r="E160" s="176" t="s">
        <v>919</v>
      </c>
      <c r="F160" s="176" t="s">
        <v>920</v>
      </c>
      <c r="G160" s="177" t="str">
        <f t="shared" ref="G160:H160" si="131">Z160</f>
        <v>470-399-2568</v>
      </c>
      <c r="H160" s="177" t="str">
        <f t="shared" si="131"/>
        <v>home.dora@gmail.com</v>
      </c>
      <c r="I160" s="176"/>
      <c r="J160" s="178"/>
      <c r="K160" s="178"/>
      <c r="L160" s="178"/>
      <c r="M160" s="178"/>
      <c r="N160" s="178"/>
      <c r="O160" s="54"/>
      <c r="P160" s="54"/>
      <c r="Q160" s="54"/>
      <c r="R160" s="81"/>
      <c r="S160" s="54">
        <v>45423.0</v>
      </c>
      <c r="T160" s="81" t="s">
        <v>176</v>
      </c>
      <c r="U160" s="181"/>
      <c r="V160" s="182"/>
      <c r="W160" s="182"/>
      <c r="X160" s="178" t="s">
        <v>177</v>
      </c>
      <c r="Y160" s="178"/>
      <c r="Z160" s="240" t="s">
        <v>921</v>
      </c>
      <c r="AA160" s="184" t="s">
        <v>922</v>
      </c>
      <c r="AB160" s="42" t="str">
        <f>VLOOKUP($Z160,'230420データ'!$A:$K,1,FALSE)</f>
        <v>#N/A</v>
      </c>
      <c r="AC160" s="35" t="b">
        <f t="shared" si="129"/>
        <v>1</v>
      </c>
      <c r="AD160" s="35" t="str">
        <f>VLOOKUP($Z160,'230420データ'!$A:$K,2,FALSE)</f>
        <v>#N/A</v>
      </c>
      <c r="AE160" s="35" t="str">
        <f t="shared" si="130"/>
        <v>#N/A</v>
      </c>
      <c r="AF160" s="35" t="str">
        <f>VLOOKUP($Z160,'230420データ'!$A:$K,3,FALSE)</f>
        <v>#N/A</v>
      </c>
      <c r="AG160" s="35" t="str">
        <f>VLOOKUP($Z160,'230420データ'!$A:$K,4,FALSE)</f>
        <v>#N/A</v>
      </c>
      <c r="AH160" s="35" t="str">
        <f>VLOOKUP($Z160,'230420データ'!$A:$K,5,FALSE)</f>
        <v>#N/A</v>
      </c>
      <c r="AI160" s="35" t="str">
        <f>VLOOKUP($Z160,'230420データ'!$A:$K,6,FALSE)</f>
        <v>#N/A</v>
      </c>
      <c r="AJ160" s="35" t="str">
        <f>VLOOKUP($Z160,'230420データ'!$A:$K,7,FALSE)</f>
        <v>#N/A</v>
      </c>
      <c r="AK160" s="35" t="str">
        <f>VLOOKUP($Z160,'230420データ'!$A:$K,8,FALSE)</f>
        <v>#N/A</v>
      </c>
      <c r="AL160" s="35" t="str">
        <f>VLOOKUP($Z160,'230420データ'!$A:$K,9,FALSE)</f>
        <v>#N/A</v>
      </c>
      <c r="AM160" s="43" t="str">
        <f>VLOOKUP($Z160,'230420データ'!$A:$K,10,FALSE)</f>
        <v>#N/A</v>
      </c>
      <c r="AN160" s="43" t="str">
        <f>VLOOKUP($Z160,'230420データ'!$A:$K,11,FALSE)</f>
        <v>#N/A</v>
      </c>
      <c r="AO160" s="177" t="str">
        <f t="shared" si="5"/>
        <v>4703992568</v>
      </c>
      <c r="AP160" s="241" t="str">
        <f>IFERROR(VLOOKUP(AO160,'2024当番免除者リスト'!F:H,3,FALSE),"")</f>
        <v>安全対策委員</v>
      </c>
      <c r="AQ160" s="176" t="s">
        <v>923</v>
      </c>
      <c r="AR160" s="185"/>
      <c r="AS160" s="185" t="str">
        <f>VLOOKUP(AO160,'全学年'!$A$3:$N$1302,9,FALSE)</f>
        <v>中村 光太</v>
      </c>
      <c r="AT160" s="185" t="str">
        <f>IFERROR(VLOOKUP(AO160,'クラス名簿からの当番確認リスト'!$A$4:$O$146,15,FALSE),"")</f>
        <v>安全対策委員</v>
      </c>
      <c r="AU160" s="186" t="str">
        <f>VLOOKUP(AO160,'全学年'!$A$3:$N$1301,14,FALSE)</f>
        <v>home.dora@gmail.com</v>
      </c>
      <c r="AV160" s="185" t="str">
        <f t="shared" si="6"/>
        <v>小3－2</v>
      </c>
      <c r="AW160" s="185" t="b">
        <f t="shared" si="7"/>
        <v>1</v>
      </c>
      <c r="AX160" s="16"/>
      <c r="AY160" s="17"/>
      <c r="AZ160" s="15"/>
      <c r="BA160" s="15"/>
      <c r="BB160" s="15"/>
      <c r="BC160" s="15"/>
      <c r="BD160" s="15"/>
    </row>
    <row r="161" ht="12.75" customHeight="1">
      <c r="A161" s="235"/>
      <c r="B161" s="77">
        <f t="shared" si="8"/>
        <v>158</v>
      </c>
      <c r="C161" s="77" t="s">
        <v>65</v>
      </c>
      <c r="D161" s="77">
        <v>156.0</v>
      </c>
      <c r="E161" s="77" t="s">
        <v>924</v>
      </c>
      <c r="F161" s="77" t="s">
        <v>925</v>
      </c>
      <c r="G161" s="85" t="s">
        <v>926</v>
      </c>
      <c r="H161" s="80" t="s">
        <v>927</v>
      </c>
      <c r="I161" s="77" t="s">
        <v>164</v>
      </c>
      <c r="J161" s="77" t="s">
        <v>928</v>
      </c>
      <c r="K161" s="78"/>
      <c r="L161" s="78"/>
      <c r="M161" s="323"/>
      <c r="N161" s="78"/>
      <c r="O161" s="52"/>
      <c r="P161" s="53"/>
      <c r="Q161" s="52"/>
      <c r="R161" s="52"/>
      <c r="S161" s="54"/>
      <c r="T161" s="81"/>
      <c r="U161" s="168"/>
      <c r="V161" s="82">
        <v>44681.0</v>
      </c>
      <c r="W161" s="82"/>
      <c r="X161" s="78" t="s">
        <v>76</v>
      </c>
      <c r="Y161" s="78"/>
      <c r="Z161" s="238" t="s">
        <v>929</v>
      </c>
      <c r="AA161" s="274" t="s">
        <v>927</v>
      </c>
      <c r="AB161" s="42" t="str">
        <f>VLOOKUP($Z161,'230420データ'!$A:$K,1,FALSE)</f>
        <v>#N/A</v>
      </c>
      <c r="AC161" s="35" t="b">
        <f t="shared" si="129"/>
        <v>0</v>
      </c>
      <c r="AD161" s="35" t="str">
        <f>VLOOKUP($Z161,'230420データ'!$A:$K,2,FALSE)</f>
        <v>#N/A</v>
      </c>
      <c r="AE161" s="35" t="str">
        <f t="shared" si="130"/>
        <v>#N/A</v>
      </c>
      <c r="AF161" s="35" t="str">
        <f>VLOOKUP($Z161,'230420データ'!$A:$K,3,FALSE)</f>
        <v>#N/A</v>
      </c>
      <c r="AG161" s="35" t="str">
        <f>VLOOKUP($Z161,'230420データ'!$A:$K,4,FALSE)</f>
        <v>#N/A</v>
      </c>
      <c r="AH161" s="35" t="str">
        <f>VLOOKUP($Z161,'230420データ'!$A:$K,5,FALSE)</f>
        <v>#N/A</v>
      </c>
      <c r="AI161" s="35" t="str">
        <f>VLOOKUP($Z161,'230420データ'!$A:$K,6,FALSE)</f>
        <v>#N/A</v>
      </c>
      <c r="AJ161" s="35" t="str">
        <f>VLOOKUP($Z161,'230420データ'!$A:$K,7,FALSE)</f>
        <v>#N/A</v>
      </c>
      <c r="AK161" s="35" t="str">
        <f>VLOOKUP($Z161,'230420データ'!$A:$K,8,FALSE)</f>
        <v>#N/A</v>
      </c>
      <c r="AL161" s="35" t="str">
        <f>VLOOKUP($Z161,'230420データ'!$A:$K,9,FALSE)</f>
        <v>#N/A</v>
      </c>
      <c r="AM161" s="43" t="str">
        <f>VLOOKUP($Z161,'230420データ'!$A:$K,10,FALSE)</f>
        <v>#N/A</v>
      </c>
      <c r="AN161" s="43" t="str">
        <f>VLOOKUP($Z161,'230420データ'!$A:$K,11,FALSE)</f>
        <v>#N/A</v>
      </c>
      <c r="AO161" s="85" t="str">
        <f t="shared" si="5"/>
        <v>6782166374</v>
      </c>
      <c r="AP161" s="86" t="str">
        <f>IFERROR(VLOOKUP(AO161,'2024当番免除者リスト'!F:H,3,FALSE),"")</f>
        <v>学級委員</v>
      </c>
      <c r="AQ161" s="77" t="s">
        <v>926</v>
      </c>
      <c r="AR161" s="87"/>
      <c r="AS161" s="87" t="str">
        <f>VLOOKUP(AO161,'全学年'!$A$3:$N$1302,9,FALSE)</f>
        <v>良原　渓太</v>
      </c>
      <c r="AT161" s="87" t="str">
        <f>IFERROR(VLOOKUP(AO161,'クラス名簿からの当番確認リスト'!$A$4:$O$146,15,FALSE),"")</f>
        <v>学級委員</v>
      </c>
      <c r="AU161" s="88" t="str">
        <f>VLOOKUP(AO161,'全学年'!$A$3:$N$1301,14,FALSE)</f>
        <v>yoshimakimail9@gmail.com</v>
      </c>
      <c r="AV161" s="87" t="str">
        <f t="shared" si="6"/>
        <v>小3－2</v>
      </c>
      <c r="AW161" s="87" t="b">
        <f t="shared" si="7"/>
        <v>1</v>
      </c>
      <c r="AX161" s="16"/>
      <c r="AY161" s="17"/>
      <c r="AZ161" s="15"/>
      <c r="BA161" s="15"/>
      <c r="BB161" s="15"/>
      <c r="BC161" s="15"/>
      <c r="BD161" s="15"/>
    </row>
    <row r="162" ht="12.75" customHeight="1">
      <c r="A162" s="256"/>
      <c r="B162" s="143">
        <f t="shared" si="8"/>
        <v>159</v>
      </c>
      <c r="C162" s="143" t="s">
        <v>65</v>
      </c>
      <c r="D162" s="143">
        <v>157.0</v>
      </c>
      <c r="E162" s="143" t="s">
        <v>930</v>
      </c>
      <c r="F162" s="143" t="s">
        <v>931</v>
      </c>
      <c r="G162" s="145" t="str">
        <f t="shared" ref="G162:H162" si="132">Z162</f>
        <v>(917)860-4899</v>
      </c>
      <c r="H162" s="145" t="str">
        <f t="shared" si="132"/>
        <v>miyo.heiman@gmail.com</v>
      </c>
      <c r="I162" s="143"/>
      <c r="J162" s="143"/>
      <c r="K162" s="143"/>
      <c r="L162" s="143"/>
      <c r="M162" s="143"/>
      <c r="N162" s="143"/>
      <c r="O162" s="147">
        <v>45444.0</v>
      </c>
      <c r="P162" s="148" t="s">
        <v>176</v>
      </c>
      <c r="Q162" s="54"/>
      <c r="R162" s="54"/>
      <c r="S162" s="52"/>
      <c r="T162" s="52"/>
      <c r="U162" s="257"/>
      <c r="V162" s="282"/>
      <c r="W162" s="282"/>
      <c r="X162" s="144" t="s">
        <v>136</v>
      </c>
      <c r="Y162" s="143"/>
      <c r="Z162" s="206" t="s">
        <v>932</v>
      </c>
      <c r="AA162" s="258" t="s">
        <v>933</v>
      </c>
      <c r="AB162" s="42" t="str">
        <f>VLOOKUP($Z162,'230420データ'!$A:$K,1,FALSE)</f>
        <v>(917)860-4899</v>
      </c>
      <c r="AC162" s="35" t="b">
        <f t="shared" si="129"/>
        <v>1</v>
      </c>
      <c r="AD162" s="35" t="str">
        <f>VLOOKUP($Z162,'230420データ'!$A:$K,2,FALSE)</f>
        <v>miyo.heiman@gmail.com</v>
      </c>
      <c r="AE162" s="35" t="b">
        <f t="shared" si="130"/>
        <v>1</v>
      </c>
      <c r="AF162" s="35" t="str">
        <f>VLOOKUP($Z162,'230420データ'!$A:$K,3,FALSE)</f>
        <v>小2－2</v>
      </c>
      <c r="AG162" s="35" t="str">
        <f>VLOOKUP($Z162,'230420データ'!$A:$K,4,FALSE)</f>
        <v>ハイマン 多莉明　</v>
      </c>
      <c r="AH162" s="35" t="str">
        <f>VLOOKUP($Z162,'230420データ'!$A:$K,5,FALSE)</f>
        <v>ラリー</v>
      </c>
      <c r="AI162" s="35" t="str">
        <f>VLOOKUP($Z162,'230420データ'!$A:$K,6,FALSE)</f>
        <v/>
      </c>
      <c r="AJ162" s="35" t="str">
        <f>VLOOKUP($Z162,'230420データ'!$A:$K,7,FALSE)</f>
        <v/>
      </c>
      <c r="AK162" s="35" t="str">
        <f>VLOOKUP($Z162,'230420データ'!$A:$K,8,FALSE)</f>
        <v/>
      </c>
      <c r="AL162" s="35" t="str">
        <f>VLOOKUP($Z162,'230420データ'!$A:$K,9,FALSE)</f>
        <v/>
      </c>
      <c r="AM162" s="43" t="str">
        <f>VLOOKUP($Z162,'230420データ'!$A:$K,10,FALSE)</f>
        <v/>
      </c>
      <c r="AN162" s="43" t="str">
        <f>VLOOKUP($Z162,'230420データ'!$A:$K,11,FALSE)</f>
        <v/>
      </c>
      <c r="AO162" s="145" t="str">
        <f t="shared" si="5"/>
        <v>9178604899</v>
      </c>
      <c r="AP162" s="159" t="str">
        <f>IFERROR(VLOOKUP(AO162,'2024当番免除者リスト'!F:H,3,FALSE),"")</f>
        <v>図書委員</v>
      </c>
      <c r="AQ162" s="155"/>
      <c r="AR162" s="155"/>
      <c r="AS162" s="155" t="str">
        <f>VLOOKUP(AO162,'全学年'!$A$3:$N$1302,9,FALSE)</f>
        <v>はいまん 多莉明</v>
      </c>
      <c r="AT162" s="155" t="str">
        <f>IFERROR(VLOOKUP(AO162,'クラス名簿からの当番確認リスト'!$A$4:$O$146,15,FALSE),"")</f>
        <v>図書委員</v>
      </c>
      <c r="AU162" s="161" t="str">
        <f>VLOOKUP(AO162,'全学年'!$A$3:$N$1301,14,FALSE)</f>
        <v>miyo.heiman@gmail.com</v>
      </c>
      <c r="AV162" s="155" t="str">
        <f t="shared" si="6"/>
        <v>小3－2</v>
      </c>
      <c r="AW162" s="155" t="b">
        <f t="shared" si="7"/>
        <v>1</v>
      </c>
      <c r="AX162" s="16"/>
      <c r="AY162" s="17"/>
      <c r="AZ162" s="15"/>
      <c r="BA162" s="15"/>
      <c r="BB162" s="15"/>
      <c r="BC162" s="15"/>
      <c r="BD162" s="15"/>
    </row>
    <row r="163" ht="12.75" customHeight="1">
      <c r="A163" s="33"/>
      <c r="B163" s="34">
        <f t="shared" si="8"/>
        <v>160</v>
      </c>
      <c r="C163" s="34" t="s">
        <v>65</v>
      </c>
      <c r="D163" s="34">
        <v>158.0</v>
      </c>
      <c r="E163" s="34" t="s">
        <v>934</v>
      </c>
      <c r="F163" s="34" t="s">
        <v>935</v>
      </c>
      <c r="G163" s="35" t="str">
        <f t="shared" ref="G163:H163" si="133">Z163</f>
        <v>(310)755-9862</v>
      </c>
      <c r="H163" s="35" t="str">
        <f t="shared" si="133"/>
        <v>rieko.u@hotmail.com</v>
      </c>
      <c r="I163" s="34"/>
      <c r="J163" s="36"/>
      <c r="K163" s="36"/>
      <c r="L163" s="36"/>
      <c r="M163" s="36"/>
      <c r="N163" s="36"/>
      <c r="O163" s="37"/>
      <c r="P163" s="34"/>
      <c r="Q163" s="37"/>
      <c r="R163" s="34"/>
      <c r="S163" s="37">
        <v>45423.0</v>
      </c>
      <c r="T163" s="34" t="s">
        <v>90</v>
      </c>
      <c r="U163" s="38"/>
      <c r="V163" s="39"/>
      <c r="W163" s="39"/>
      <c r="X163" s="36"/>
      <c r="Y163" s="36"/>
      <c r="Z163" s="171" t="s">
        <v>936</v>
      </c>
      <c r="AA163" s="41" t="s">
        <v>937</v>
      </c>
      <c r="AB163" s="42" t="str">
        <f>VLOOKUP($Z163,'230420データ'!$A:$K,1,FALSE)</f>
        <v>(310)755-9862</v>
      </c>
      <c r="AC163" s="35" t="b">
        <f t="shared" si="129"/>
        <v>1</v>
      </c>
      <c r="AD163" s="35" t="str">
        <f>VLOOKUP($Z163,'230420データ'!$A:$K,2,FALSE)</f>
        <v>rieko.u@hotmail.com</v>
      </c>
      <c r="AE163" s="35" t="b">
        <f t="shared" si="130"/>
        <v>1</v>
      </c>
      <c r="AF163" s="35" t="str">
        <f>VLOOKUP($Z163,'230420データ'!$A:$K,3,FALSE)</f>
        <v>小2－2</v>
      </c>
      <c r="AG163" s="35" t="str">
        <f>VLOOKUP($Z163,'230420データ'!$A:$K,4,FALSE)</f>
        <v>内山　　 綾士　　</v>
      </c>
      <c r="AH163" s="35" t="str">
        <f>VLOOKUP($Z163,'230420データ'!$A:$K,5,FALSE)</f>
        <v>祐紀</v>
      </c>
      <c r="AI163" s="35" t="str">
        <f>VLOOKUP($Z163,'230420データ'!$A:$K,6,FALSE)</f>
        <v/>
      </c>
      <c r="AJ163" s="35" t="str">
        <f>VLOOKUP($Z163,'230420データ'!$A:$K,7,FALSE)</f>
        <v/>
      </c>
      <c r="AK163" s="35" t="str">
        <f>VLOOKUP($Z163,'230420データ'!$A:$K,8,FALSE)</f>
        <v/>
      </c>
      <c r="AL163" s="35" t="str">
        <f>VLOOKUP($Z163,'230420データ'!$A:$K,9,FALSE)</f>
        <v/>
      </c>
      <c r="AM163" s="43" t="str">
        <f>VLOOKUP($Z163,'230420データ'!$A:$K,10,FALSE)</f>
        <v/>
      </c>
      <c r="AN163" s="43" t="str">
        <f>VLOOKUP($Z163,'230420データ'!$A:$K,11,FALSE)</f>
        <v/>
      </c>
      <c r="AO163" s="35" t="str">
        <f t="shared" si="5"/>
        <v>3107559862</v>
      </c>
      <c r="AP163" s="43" t="str">
        <f>IFERROR(VLOOKUP(AO163,'2024当番免除者リスト'!F:H,3,FALSE),"")</f>
        <v/>
      </c>
      <c r="AQ163" s="44"/>
      <c r="AR163" s="44"/>
      <c r="AS163" s="44" t="str">
        <f>VLOOKUP(AO163,'全学年'!$A$3:$N$1302,9,FALSE)</f>
        <v>内山 綾士</v>
      </c>
      <c r="AT163" s="44" t="str">
        <f>IFERROR(VLOOKUP(AO163,'クラス名簿からの当番確認リスト'!$A$4:$O$146,15,FALSE),"")</f>
        <v/>
      </c>
      <c r="AU163" s="45" t="str">
        <f>VLOOKUP(AO163,'全学年'!$A$3:$N$1301,14,FALSE)</f>
        <v>rieko.u@hotmail.com</v>
      </c>
      <c r="AV163" s="44" t="str">
        <f t="shared" si="6"/>
        <v>小3－2</v>
      </c>
      <c r="AW163" s="44" t="b">
        <f t="shared" si="7"/>
        <v>1</v>
      </c>
      <c r="AX163" s="16"/>
      <c r="AY163" s="17"/>
      <c r="AZ163" s="15"/>
      <c r="BA163" s="15"/>
      <c r="BB163" s="15"/>
      <c r="BC163" s="15"/>
      <c r="BD163" s="15"/>
    </row>
    <row r="164" ht="12.75" customHeight="1">
      <c r="A164" s="65"/>
      <c r="B164" s="66">
        <f t="shared" si="8"/>
        <v>161</v>
      </c>
      <c r="C164" s="66" t="s">
        <v>65</v>
      </c>
      <c r="D164" s="66">
        <v>159.0</v>
      </c>
      <c r="E164" s="66" t="s">
        <v>938</v>
      </c>
      <c r="F164" s="66" t="s">
        <v>939</v>
      </c>
      <c r="G164" s="67" t="s">
        <v>940</v>
      </c>
      <c r="H164" s="91" t="s">
        <v>941</v>
      </c>
      <c r="I164" s="66" t="s">
        <v>164</v>
      </c>
      <c r="J164" s="324" t="s">
        <v>942</v>
      </c>
      <c r="K164" s="66"/>
      <c r="L164" s="324"/>
      <c r="M164" s="89"/>
      <c r="N164" s="89"/>
      <c r="O164" s="54"/>
      <c r="P164" s="54"/>
      <c r="Q164" s="54"/>
      <c r="R164" s="81"/>
      <c r="S164" s="54"/>
      <c r="T164" s="81"/>
      <c r="U164" s="70"/>
      <c r="V164" s="71">
        <v>45150.0</v>
      </c>
      <c r="W164" s="92"/>
      <c r="X164" s="89" t="s">
        <v>68</v>
      </c>
      <c r="Y164" s="89"/>
      <c r="Z164" s="72" t="s">
        <v>940</v>
      </c>
      <c r="AA164" s="325" t="s">
        <v>941</v>
      </c>
      <c r="AB164" s="42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43"/>
      <c r="AN164" s="43"/>
      <c r="AO164" s="67" t="str">
        <f t="shared" si="5"/>
        <v>4704234029</v>
      </c>
      <c r="AP164" s="94" t="str">
        <f>IFERROR(VLOOKUP(AO164,'2024当番免除者リスト'!F:H,3,FALSE),"")</f>
        <v>運営関係者</v>
      </c>
      <c r="AQ164" s="74"/>
      <c r="AR164" s="74"/>
      <c r="AS164" s="74" t="str">
        <f>VLOOKUP(AO164,'全学年'!$A$3:$N$1302,9,FALSE)</f>
        <v>高橋 陽</v>
      </c>
      <c r="AT164" s="74" t="str">
        <f>IFERROR(VLOOKUP(AO164,'クラス名簿からの当番確認リスト'!$A$4:$O$146,15,FALSE),"")</f>
        <v>運営委員</v>
      </c>
      <c r="AU164" s="75" t="str">
        <f>VLOOKUP(AO164,'全学年'!$A$3:$N$1301,14,FALSE)</f>
        <v>masaetsu.takahashi.du@hitachiastemo.com</v>
      </c>
      <c r="AV164" s="74" t="str">
        <f t="shared" si="6"/>
        <v>小3－2</v>
      </c>
      <c r="AW164" s="74" t="b">
        <f t="shared" si="7"/>
        <v>1</v>
      </c>
      <c r="AX164" s="16"/>
      <c r="AY164" s="17"/>
      <c r="AZ164" s="15"/>
      <c r="BA164" s="15"/>
      <c r="BB164" s="15"/>
      <c r="BC164" s="15"/>
      <c r="BD164" s="15"/>
    </row>
    <row r="165" ht="12.75" customHeight="1">
      <c r="A165" s="33"/>
      <c r="B165" s="34">
        <f t="shared" si="8"/>
        <v>162</v>
      </c>
      <c r="C165" s="34" t="s">
        <v>65</v>
      </c>
      <c r="D165" s="34">
        <v>160.0</v>
      </c>
      <c r="E165" s="34" t="s">
        <v>943</v>
      </c>
      <c r="F165" s="34" t="s">
        <v>944</v>
      </c>
      <c r="G165" s="35" t="str">
        <f t="shared" ref="G165:H165" si="134">Z165</f>
        <v>(678)682-1604</v>
      </c>
      <c r="H165" s="35" t="str">
        <f t="shared" si="134"/>
        <v>maikosargent@gmail.com</v>
      </c>
      <c r="I165" s="34"/>
      <c r="J165" s="34"/>
      <c r="K165" s="34"/>
      <c r="L165" s="34"/>
      <c r="M165" s="34"/>
      <c r="N165" s="34"/>
      <c r="O165" s="37"/>
      <c r="P165" s="37"/>
      <c r="Q165" s="37"/>
      <c r="R165" s="37"/>
      <c r="S165" s="63">
        <v>45514.0</v>
      </c>
      <c r="T165" s="64" t="s">
        <v>220</v>
      </c>
      <c r="U165" s="38"/>
      <c r="V165" s="225"/>
      <c r="W165" s="225"/>
      <c r="X165" s="35"/>
      <c r="Y165" s="34"/>
      <c r="Z165" s="171" t="s">
        <v>945</v>
      </c>
      <c r="AA165" s="41" t="s">
        <v>946</v>
      </c>
      <c r="AB165" s="42" t="str">
        <f>VLOOKUP($Z165,'230420データ'!$A:$K,1,FALSE)</f>
        <v>(678)682-1604</v>
      </c>
      <c r="AC165" s="35" t="b">
        <f t="shared" ref="AC165:AC167" si="135">EXACT(G165,Z165)</f>
        <v>1</v>
      </c>
      <c r="AD165" s="35" t="str">
        <f>VLOOKUP($Z165,'230420データ'!$A:$K,2,FALSE)</f>
        <v>maikosargent@gmail.com</v>
      </c>
      <c r="AE165" s="35" t="b">
        <f t="shared" ref="AE165:AE167" si="136">EXACT(H165,AD165)</f>
        <v>1</v>
      </c>
      <c r="AF165" s="35" t="str">
        <f>VLOOKUP($Z165,'230420データ'!$A:$K,3,FALSE)</f>
        <v>小2－3</v>
      </c>
      <c r="AG165" s="35" t="str">
        <f>VLOOKUP($Z165,'230420データ'!$A:$K,4,FALSE)</f>
        <v>並木　　 楓　　　</v>
      </c>
      <c r="AH165" s="35" t="str">
        <f>VLOOKUP($Z165,'230420データ'!$A:$K,5,FALSE)</f>
        <v>ポールジョセフ</v>
      </c>
      <c r="AI165" s="35" t="str">
        <f>VLOOKUP($Z165,'230420データ'!$A:$K,6,FALSE)</f>
        <v/>
      </c>
      <c r="AJ165" s="35" t="str">
        <f>VLOOKUP($Z165,'230420データ'!$A:$K,7,FALSE)</f>
        <v/>
      </c>
      <c r="AK165" s="35" t="str">
        <f>VLOOKUP($Z165,'230420データ'!$A:$K,8,FALSE)</f>
        <v/>
      </c>
      <c r="AL165" s="35" t="str">
        <f>VLOOKUP($Z165,'230420データ'!$A:$K,9,FALSE)</f>
        <v/>
      </c>
      <c r="AM165" s="43" t="str">
        <f>VLOOKUP($Z165,'230420データ'!$A:$K,10,FALSE)</f>
        <v/>
      </c>
      <c r="AN165" s="43" t="str">
        <f>VLOOKUP($Z165,'230420データ'!$A:$K,11,FALSE)</f>
        <v/>
      </c>
      <c r="AO165" s="35" t="str">
        <f t="shared" si="5"/>
        <v>6786821604</v>
      </c>
      <c r="AP165" s="43" t="str">
        <f>IFERROR(VLOOKUP(AO165,'2024当番免除者リスト'!F:H,3,FALSE),"")</f>
        <v/>
      </c>
      <c r="AQ165" s="44"/>
      <c r="AR165" s="44"/>
      <c r="AS165" s="44" t="str">
        <f>VLOOKUP(AO165,'全学年'!$A$3:$N$1302,9,FALSE)</f>
        <v>並木 楓</v>
      </c>
      <c r="AT165" s="44" t="str">
        <f>IFERROR(VLOOKUP(AO165,'クラス名簿からの当番確認リスト'!$A$4:$O$146,15,FALSE),"")</f>
        <v/>
      </c>
      <c r="AU165" s="45" t="str">
        <f>VLOOKUP(AO165,'全学年'!$A$3:$N$1301,14,FALSE)</f>
        <v>maikosargent@gmail.com</v>
      </c>
      <c r="AV165" s="44" t="str">
        <f t="shared" si="6"/>
        <v>小3－2</v>
      </c>
      <c r="AW165" s="44" t="b">
        <f t="shared" si="7"/>
        <v>1</v>
      </c>
      <c r="AX165" s="16"/>
      <c r="AY165" s="17"/>
      <c r="AZ165" s="15"/>
      <c r="BA165" s="15"/>
      <c r="BB165" s="15"/>
      <c r="BC165" s="15"/>
      <c r="BD165" s="15"/>
    </row>
    <row r="166" ht="12.75" customHeight="1">
      <c r="A166" s="230"/>
      <c r="B166" s="131">
        <f t="shared" si="8"/>
        <v>163</v>
      </c>
      <c r="C166" s="131" t="s">
        <v>65</v>
      </c>
      <c r="D166" s="131">
        <v>161.0</v>
      </c>
      <c r="E166" s="132" t="s">
        <v>947</v>
      </c>
      <c r="F166" s="131" t="s">
        <v>948</v>
      </c>
      <c r="G166" s="140" t="s">
        <v>949</v>
      </c>
      <c r="H166" s="231" t="s">
        <v>950</v>
      </c>
      <c r="I166" s="131" t="s">
        <v>144</v>
      </c>
      <c r="J166" s="326" t="s">
        <v>951</v>
      </c>
      <c r="K166" s="132"/>
      <c r="L166" s="132"/>
      <c r="M166" s="132"/>
      <c r="N166" s="132"/>
      <c r="O166" s="52"/>
      <c r="P166" s="53"/>
      <c r="Q166" s="52"/>
      <c r="R166" s="53"/>
      <c r="S166" s="54"/>
      <c r="T166" s="81"/>
      <c r="U166" s="232"/>
      <c r="V166" s="136">
        <v>44660.0</v>
      </c>
      <c r="W166" s="136"/>
      <c r="X166" s="131" t="s">
        <v>128</v>
      </c>
      <c r="Y166" s="132"/>
      <c r="Z166" s="233" t="s">
        <v>949</v>
      </c>
      <c r="AA166" s="234" t="s">
        <v>952</v>
      </c>
      <c r="AB166" s="42" t="str">
        <f>VLOOKUP($Z166,'230420データ'!$A:$K,1,FALSE)</f>
        <v>(470)755-9695</v>
      </c>
      <c r="AC166" s="35" t="b">
        <f t="shared" si="135"/>
        <v>1</v>
      </c>
      <c r="AD166" s="35" t="str">
        <f>VLOOKUP($Z166,'230420データ'!$A:$K,2,FALSE)</f>
        <v>ayari_kawashima@yahoo.co.jp</v>
      </c>
      <c r="AE166" s="35" t="b">
        <f t="shared" si="136"/>
        <v>1</v>
      </c>
      <c r="AF166" s="35" t="str">
        <f>VLOOKUP($Z166,'230420データ'!$A:$K,3,FALSE)</f>
        <v>小2－3</v>
      </c>
      <c r="AG166" s="35" t="str">
        <f>VLOOKUP($Z166,'230420データ'!$A:$K,4,FALSE)</f>
        <v>川嶋　　 琉生　　</v>
      </c>
      <c r="AH166" s="35" t="str">
        <f>VLOOKUP($Z166,'230420データ'!$A:$K,5,FALSE)</f>
        <v>祐貴</v>
      </c>
      <c r="AI166" s="35" t="str">
        <f>VLOOKUP($Z166,'230420データ'!$A:$K,6,FALSE)</f>
        <v>小5－2</v>
      </c>
      <c r="AJ166" s="35" t="str">
        <f>VLOOKUP($Z166,'230420データ'!$A:$K,7,FALSE)</f>
        <v>川嶋　　 優維</v>
      </c>
      <c r="AK166" s="35" t="str">
        <f>VLOOKUP($Z166,'230420データ'!$A:$K,8,FALSE)</f>
        <v/>
      </c>
      <c r="AL166" s="35" t="str">
        <f>VLOOKUP($Z166,'230420データ'!$A:$K,9,FALSE)</f>
        <v/>
      </c>
      <c r="AM166" s="43" t="str">
        <f>VLOOKUP($Z166,'230420データ'!$A:$K,10,FALSE)</f>
        <v/>
      </c>
      <c r="AN166" s="43" t="str">
        <f>VLOOKUP($Z166,'230420データ'!$A:$K,11,FALSE)</f>
        <v/>
      </c>
      <c r="AO166" s="140" t="str">
        <f t="shared" si="5"/>
        <v>4707559695</v>
      </c>
      <c r="AP166" s="221" t="str">
        <f>IFERROR(VLOOKUP(AO166,'2024当番免除者リスト'!F:H,3,FALSE),"")</f>
        <v>行事委員</v>
      </c>
      <c r="AQ166" s="139"/>
      <c r="AR166" s="234" t="s">
        <v>950</v>
      </c>
      <c r="AS166" s="139" t="str">
        <f>VLOOKUP(AO166,'全学年'!$A$3:$N$1302,9,FALSE)</f>
        <v>川嶋 琉生</v>
      </c>
      <c r="AT166" s="139" t="str">
        <f>IFERROR(VLOOKUP(AO166,'クラス名簿からの当番確認リスト'!$A$4:$O$146,15,FALSE),"")</f>
        <v>行事委員</v>
      </c>
      <c r="AU166" s="142" t="str">
        <f>VLOOKUP(AO166,'全学年'!$A$3:$N$1301,14,FALSE)</f>
        <v>yk.sima@icloud.com</v>
      </c>
      <c r="AV166" s="139" t="str">
        <f t="shared" si="6"/>
        <v>小3－2</v>
      </c>
      <c r="AW166" s="139" t="b">
        <f t="shared" si="7"/>
        <v>1</v>
      </c>
      <c r="AX166" s="16"/>
      <c r="AY166" s="17"/>
      <c r="AZ166" s="15"/>
      <c r="BA166" s="15"/>
      <c r="BB166" s="15"/>
      <c r="BC166" s="15"/>
      <c r="BD166" s="15"/>
    </row>
    <row r="167" ht="12.75" customHeight="1">
      <c r="A167" s="65"/>
      <c r="B167" s="66">
        <f t="shared" si="8"/>
        <v>164</v>
      </c>
      <c r="C167" s="66" t="s">
        <v>65</v>
      </c>
      <c r="D167" s="66">
        <v>162.0</v>
      </c>
      <c r="E167" s="66" t="s">
        <v>953</v>
      </c>
      <c r="F167" s="66" t="s">
        <v>954</v>
      </c>
      <c r="G167" s="67" t="s">
        <v>955</v>
      </c>
      <c r="H167" s="73" t="s">
        <v>956</v>
      </c>
      <c r="I167" s="66"/>
      <c r="J167" s="66"/>
      <c r="K167" s="66"/>
      <c r="L167" s="66"/>
      <c r="M167" s="66"/>
      <c r="N167" s="66"/>
      <c r="O167" s="54"/>
      <c r="P167" s="54"/>
      <c r="Q167" s="54"/>
      <c r="R167" s="54"/>
      <c r="S167" s="54"/>
      <c r="T167" s="54"/>
      <c r="U167" s="70"/>
      <c r="V167" s="71"/>
      <c r="W167" s="71"/>
      <c r="X167" s="66" t="s">
        <v>68</v>
      </c>
      <c r="Y167" s="66"/>
      <c r="Z167" s="72" t="s">
        <v>955</v>
      </c>
      <c r="AA167" s="73" t="s">
        <v>957</v>
      </c>
      <c r="AB167" s="42" t="str">
        <f>VLOOKUP($Z167,'230420データ'!$A:$K,1,FALSE)</f>
        <v>(678)431-8111</v>
      </c>
      <c r="AC167" s="35" t="b">
        <f t="shared" si="135"/>
        <v>1</v>
      </c>
      <c r="AD167" s="35" t="str">
        <f>VLOOKUP($Z167,'230420データ'!$A:$K,2,FALSE)</f>
        <v>gaoxiuai@gmail.com</v>
      </c>
      <c r="AE167" s="35" t="b">
        <f t="shared" si="136"/>
        <v>0</v>
      </c>
      <c r="AF167" s="35" t="str">
        <f>VLOOKUP($Z167,'230420データ'!$A:$K,3,FALSE)</f>
        <v>小2－3</v>
      </c>
      <c r="AG167" s="35" t="str">
        <f>VLOOKUP($Z167,'230420データ'!$A:$K,4,FALSE)</f>
        <v>二村　　 貫太　　</v>
      </c>
      <c r="AH167" s="35" t="str">
        <f>VLOOKUP($Z167,'230420データ'!$A:$K,5,FALSE)</f>
        <v>裕治</v>
      </c>
      <c r="AI167" s="35" t="str">
        <f>VLOOKUP($Z167,'230420データ'!$A:$K,6,FALSE)</f>
        <v/>
      </c>
      <c r="AJ167" s="35" t="str">
        <f>VLOOKUP($Z167,'230420データ'!$A:$K,7,FALSE)</f>
        <v/>
      </c>
      <c r="AK167" s="35" t="str">
        <f>VLOOKUP($Z167,'230420データ'!$A:$K,8,FALSE)</f>
        <v/>
      </c>
      <c r="AL167" s="35" t="str">
        <f>VLOOKUP($Z167,'230420データ'!$A:$K,9,FALSE)</f>
        <v/>
      </c>
      <c r="AM167" s="43" t="str">
        <f>VLOOKUP($Z167,'230420データ'!$A:$K,10,FALSE)</f>
        <v/>
      </c>
      <c r="AN167" s="43" t="str">
        <f>VLOOKUP($Z167,'230420データ'!$A:$K,11,FALSE)</f>
        <v/>
      </c>
      <c r="AO167" s="67" t="str">
        <f t="shared" si="5"/>
        <v>6784318111</v>
      </c>
      <c r="AP167" s="94" t="str">
        <f>IFERROR(VLOOKUP(AO167,'2024当番免除者リスト'!F:H,3,FALSE),"")</f>
        <v>運営関係者</v>
      </c>
      <c r="AQ167" s="74"/>
      <c r="AR167" s="74"/>
      <c r="AS167" s="74" t="str">
        <f>VLOOKUP(AO167,'全学年'!$A$3:$N$1302,9,FALSE)</f>
        <v>二村 貫太</v>
      </c>
      <c r="AT167" s="74" t="str">
        <f>IFERROR(VLOOKUP(AO167,'クラス名簿からの当番確認リスト'!$A$4:$O$146,15,FALSE),"")</f>
        <v>運営委員</v>
      </c>
      <c r="AU167" s="75" t="str">
        <f>VLOOKUP(AO167,'全学年'!$A$3:$N$1301,14,FALSE)</f>
        <v>gaoxiuai@gmail.com</v>
      </c>
      <c r="AV167" s="74" t="str">
        <f t="shared" si="6"/>
        <v>小3－2</v>
      </c>
      <c r="AW167" s="74" t="b">
        <f t="shared" si="7"/>
        <v>1</v>
      </c>
      <c r="AX167" s="16"/>
      <c r="AY167" s="17"/>
      <c r="AZ167" s="15"/>
      <c r="BA167" s="15"/>
      <c r="BB167" s="15"/>
      <c r="BC167" s="15"/>
      <c r="BD167" s="15"/>
    </row>
    <row r="168" ht="12.75" customHeight="1">
      <c r="A168" s="62"/>
      <c r="B168" s="34">
        <f t="shared" si="8"/>
        <v>165</v>
      </c>
      <c r="C168" s="34" t="s">
        <v>65</v>
      </c>
      <c r="D168" s="34">
        <v>163.0</v>
      </c>
      <c r="E168" s="34" t="s">
        <v>958</v>
      </c>
      <c r="F168" s="34" t="s">
        <v>959</v>
      </c>
      <c r="G168" s="35" t="str">
        <f t="shared" ref="G168:H168" si="137">Z168</f>
        <v>470-469-5504</v>
      </c>
      <c r="H168" s="35" t="str">
        <f t="shared" si="137"/>
        <v>nrkzchb@gmail.com</v>
      </c>
      <c r="I168" s="34"/>
      <c r="J168" s="38"/>
      <c r="K168" s="34"/>
      <c r="L168" s="38"/>
      <c r="M168" s="34"/>
      <c r="N168" s="34"/>
      <c r="O168" s="37">
        <v>45423.0</v>
      </c>
      <c r="P168" s="34" t="s">
        <v>396</v>
      </c>
      <c r="Q168" s="37"/>
      <c r="R168" s="34"/>
      <c r="S168" s="37"/>
      <c r="T168" s="37"/>
      <c r="U168" s="34"/>
      <c r="V168" s="225">
        <v>45178.0</v>
      </c>
      <c r="W168" s="225"/>
      <c r="X168" s="34"/>
      <c r="Y168" s="34"/>
      <c r="Z168" s="171" t="s">
        <v>960</v>
      </c>
      <c r="AA168" s="163" t="s">
        <v>961</v>
      </c>
      <c r="AB168" s="42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43"/>
      <c r="AN168" s="43"/>
      <c r="AO168" s="35" t="str">
        <f t="shared" si="5"/>
        <v>4704695504</v>
      </c>
      <c r="AP168" s="43" t="str">
        <f>IFERROR(VLOOKUP(AO168,'2024当番免除者リスト'!F:H,3,FALSE),"")</f>
        <v/>
      </c>
      <c r="AQ168" s="34" t="s">
        <v>962</v>
      </c>
      <c r="AR168" s="163" t="s">
        <v>963</v>
      </c>
      <c r="AS168" s="44" t="str">
        <f>VLOOKUP(AO168,'全学年'!$A$3:$N$1302,9,FALSE)</f>
        <v>千葉 水紀</v>
      </c>
      <c r="AT168" s="44" t="str">
        <f>IFERROR(VLOOKUP(AO168,'クラス名簿からの当番確認リスト'!$A$4:$O$146,15,FALSE),"")</f>
        <v/>
      </c>
      <c r="AU168" s="45" t="str">
        <f>VLOOKUP(AO168,'全学年'!$A$3:$N$1301,14,FALSE)</f>
        <v>nrkzchb@gmail.com</v>
      </c>
      <c r="AV168" s="44" t="str">
        <f t="shared" si="6"/>
        <v>小3－2</v>
      </c>
      <c r="AW168" s="44" t="b">
        <f t="shared" si="7"/>
        <v>1</v>
      </c>
      <c r="AX168" s="16"/>
      <c r="AY168" s="17"/>
      <c r="AZ168" s="15"/>
      <c r="BA168" s="15"/>
      <c r="BB168" s="15"/>
      <c r="BC168" s="15"/>
      <c r="BD168" s="15"/>
    </row>
    <row r="169" ht="12.75" customHeight="1">
      <c r="A169" s="280"/>
      <c r="B169" s="66">
        <f t="shared" si="8"/>
        <v>166</v>
      </c>
      <c r="C169" s="66" t="s">
        <v>65</v>
      </c>
      <c r="D169" s="66">
        <v>164.0</v>
      </c>
      <c r="E169" s="66" t="s">
        <v>964</v>
      </c>
      <c r="F169" s="66" t="s">
        <v>965</v>
      </c>
      <c r="G169" s="67" t="s">
        <v>966</v>
      </c>
      <c r="H169" s="68" t="s">
        <v>967</v>
      </c>
      <c r="I169" s="66"/>
      <c r="J169" s="70"/>
      <c r="K169" s="66"/>
      <c r="L169" s="70"/>
      <c r="M169" s="66"/>
      <c r="N169" s="66"/>
      <c r="O169" s="54"/>
      <c r="P169" s="81"/>
      <c r="Q169" s="54"/>
      <c r="R169" s="81"/>
      <c r="S169" s="54"/>
      <c r="T169" s="54"/>
      <c r="U169" s="66"/>
      <c r="V169" s="71">
        <v>45262.0</v>
      </c>
      <c r="W169" s="71"/>
      <c r="X169" s="89" t="s">
        <v>68</v>
      </c>
      <c r="Y169" s="66"/>
      <c r="Z169" s="72" t="s">
        <v>966</v>
      </c>
      <c r="AA169" s="325" t="s">
        <v>967</v>
      </c>
      <c r="AB169" s="327"/>
      <c r="AC169" s="328"/>
      <c r="AD169" s="328"/>
      <c r="AE169" s="328"/>
      <c r="AF169" s="328"/>
      <c r="AG169" s="328"/>
      <c r="AH169" s="328"/>
      <c r="AI169" s="328"/>
      <c r="AJ169" s="328"/>
      <c r="AK169" s="328"/>
      <c r="AL169" s="328"/>
      <c r="AM169" s="329"/>
      <c r="AN169" s="329"/>
      <c r="AO169" s="67" t="str">
        <f t="shared" si="5"/>
        <v>6292622238</v>
      </c>
      <c r="AP169" s="94" t="str">
        <f>IFERROR(VLOOKUP(AO169,'2024当番免除者リスト'!F:H,3,FALSE),"")</f>
        <v>運営関係者</v>
      </c>
      <c r="AQ169" s="74"/>
      <c r="AR169" s="74"/>
      <c r="AS169" s="74" t="str">
        <f>VLOOKUP(AO169,'全学年'!$A$3:$N$1302,9,FALSE)</f>
        <v>岡林 祐輝</v>
      </c>
      <c r="AT169" s="74" t="str">
        <f>IFERROR(VLOOKUP(AO169,'クラス名簿からの当番確認リスト'!$A$4:$O$146,15,FALSE),"")</f>
        <v>５０周年行事委員</v>
      </c>
      <c r="AU169" s="75" t="str">
        <f>VLOOKUP(AO169,'全学年'!$A$3:$N$1301,14,FALSE)</f>
        <v>hiokabayashi@deloitte.com</v>
      </c>
      <c r="AV169" s="74" t="str">
        <f t="shared" si="6"/>
        <v>小3－2</v>
      </c>
      <c r="AW169" s="74" t="b">
        <f t="shared" si="7"/>
        <v>1</v>
      </c>
      <c r="AX169" s="16"/>
      <c r="AY169" s="17"/>
      <c r="AZ169" s="15"/>
      <c r="BA169" s="15"/>
      <c r="BB169" s="15"/>
      <c r="BC169" s="15"/>
      <c r="BD169" s="15"/>
    </row>
    <row r="170" ht="12.75" customHeight="1">
      <c r="A170" s="62"/>
      <c r="B170" s="34">
        <f t="shared" si="8"/>
        <v>167</v>
      </c>
      <c r="C170" s="34" t="s">
        <v>65</v>
      </c>
      <c r="D170" s="34">
        <v>165.0</v>
      </c>
      <c r="E170" s="96" t="s">
        <v>968</v>
      </c>
      <c r="F170" s="96" t="s">
        <v>969</v>
      </c>
      <c r="G170" s="35" t="str">
        <f t="shared" ref="G170:H170" si="138">Z170</f>
        <v>630-716-0698</v>
      </c>
      <c r="H170" s="35" t="str">
        <f t="shared" si="138"/>
        <v>tueno@meikoamerica.com</v>
      </c>
      <c r="I170" s="34" t="s">
        <v>139</v>
      </c>
      <c r="J170" s="96" t="s">
        <v>970</v>
      </c>
      <c r="K170" s="96"/>
      <c r="L170" s="96"/>
      <c r="M170" s="96"/>
      <c r="N170" s="96"/>
      <c r="O170" s="243"/>
      <c r="P170" s="96"/>
      <c r="Q170" s="243"/>
      <c r="R170" s="96"/>
      <c r="S170" s="110">
        <v>45528.0</v>
      </c>
      <c r="T170" s="111" t="s">
        <v>220</v>
      </c>
      <c r="U170" s="96"/>
      <c r="V170" s="39">
        <v>45395.0</v>
      </c>
      <c r="W170" s="244"/>
      <c r="X170" s="96"/>
      <c r="Y170" s="96"/>
      <c r="Z170" s="245" t="s">
        <v>971</v>
      </c>
      <c r="AA170" s="44" t="s">
        <v>972</v>
      </c>
      <c r="AB170" s="103"/>
      <c r="AC170" s="96"/>
      <c r="AD170" s="96"/>
      <c r="AE170" s="9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35" t="str">
        <f t="shared" si="5"/>
        <v>6307160698</v>
      </c>
      <c r="AP170" s="106" t="str">
        <f>IFERROR(VLOOKUP(AO170,'2024当番免除者リスト'!F:H,3,FALSE),"")</f>
        <v/>
      </c>
      <c r="AQ170" s="44"/>
      <c r="AR170" s="44"/>
      <c r="AS170" s="44" t="str">
        <f>VLOOKUP(AO170,'全学年'!$A$3:$N$1302,9,FALSE)</f>
        <v>上野 優奈</v>
      </c>
      <c r="AT170" s="44" t="str">
        <f>IFERROR(VLOOKUP(AO170,'クラス名簿からの当番確認リスト'!$A$4:$O$146,15,FALSE),"")</f>
        <v/>
      </c>
      <c r="AU170" s="45" t="str">
        <f>VLOOKUP(AO170,'全学年'!$A$3:$N$1301,14,FALSE)</f>
        <v>tueno@meikoamerica.com</v>
      </c>
      <c r="AV170" s="44" t="str">
        <f t="shared" si="6"/>
        <v>小3－2</v>
      </c>
      <c r="AW170" s="44" t="b">
        <f t="shared" si="7"/>
        <v>1</v>
      </c>
      <c r="AX170" s="16"/>
      <c r="AY170" s="17"/>
      <c r="AZ170" s="15"/>
      <c r="BA170" s="15"/>
      <c r="BB170" s="15"/>
      <c r="BC170" s="15"/>
      <c r="BD170" s="15"/>
    </row>
    <row r="171" ht="12.75" customHeight="1">
      <c r="A171" s="62"/>
      <c r="B171" s="34">
        <f t="shared" si="8"/>
        <v>168</v>
      </c>
      <c r="C171" s="34" t="s">
        <v>65</v>
      </c>
      <c r="D171" s="34"/>
      <c r="E171" s="165" t="s">
        <v>973</v>
      </c>
      <c r="F171" s="9" t="s">
        <v>974</v>
      </c>
      <c r="G171" s="35" t="str">
        <f t="shared" ref="G171:H171" si="139">Z171</f>
        <v>839-273-1783</v>
      </c>
      <c r="H171" s="35" t="str">
        <f t="shared" si="139"/>
        <v>apple_brother0503@msn.com</v>
      </c>
      <c r="I171" s="292"/>
      <c r="J171" s="9"/>
      <c r="K171" s="9"/>
      <c r="L171" s="9"/>
      <c r="M171" s="9"/>
      <c r="N171" s="9"/>
      <c r="O171" s="10"/>
      <c r="P171" s="9"/>
      <c r="Q171" s="10"/>
      <c r="R171" s="9"/>
      <c r="S171" s="330"/>
      <c r="T171" s="12"/>
      <c r="U171" s="9"/>
      <c r="V171" s="39">
        <v>45444.0</v>
      </c>
      <c r="W171" s="331"/>
      <c r="X171" s="9"/>
      <c r="Y171" s="9"/>
      <c r="Z171" s="165" t="s">
        <v>975</v>
      </c>
      <c r="AA171" s="166" t="s">
        <v>976</v>
      </c>
      <c r="AB171" s="9"/>
      <c r="AC171" s="9"/>
      <c r="AD171" s="9"/>
      <c r="AE171" s="9"/>
      <c r="AF171" s="332"/>
      <c r="AG171" s="332"/>
      <c r="AH171" s="332"/>
      <c r="AI171" s="332"/>
      <c r="AJ171" s="332"/>
      <c r="AK171" s="332"/>
      <c r="AL171" s="332"/>
      <c r="AM171" s="332"/>
      <c r="AN171" s="332"/>
      <c r="AO171" s="35" t="str">
        <f t="shared" si="5"/>
        <v>8392731783</v>
      </c>
      <c r="AP171" s="2"/>
      <c r="AQ171" s="44"/>
      <c r="AR171" s="44"/>
      <c r="AS171" s="44" t="str">
        <f>VLOOKUP(AO171,'全学年'!$A$3:$N$1302,9,FALSE)</f>
        <v>#N/A</v>
      </c>
      <c r="AT171" s="44"/>
      <c r="AU171" s="44" t="str">
        <f>VLOOKUP(AO171,'全学年'!$A$3:$N$1301,14,FALSE)</f>
        <v>#N/A</v>
      </c>
      <c r="AV171" s="44" t="str">
        <f t="shared" si="6"/>
        <v>小3－2</v>
      </c>
      <c r="AW171" s="44" t="str">
        <f t="shared" si="7"/>
        <v>#N/A</v>
      </c>
      <c r="AX171" s="293"/>
      <c r="AY171" s="15"/>
      <c r="AZ171" s="15"/>
      <c r="BA171" s="15"/>
      <c r="BB171" s="15"/>
      <c r="BC171" s="15"/>
      <c r="BD171" s="15"/>
    </row>
    <row r="172" ht="12.75" customHeight="1">
      <c r="A172" s="226"/>
      <c r="B172" s="143">
        <f t="shared" si="8"/>
        <v>169</v>
      </c>
      <c r="C172" s="143" t="s">
        <v>118</v>
      </c>
      <c r="D172" s="143">
        <v>166.0</v>
      </c>
      <c r="E172" s="143" t="s">
        <v>977</v>
      </c>
      <c r="F172" s="143" t="s">
        <v>978</v>
      </c>
      <c r="G172" s="145" t="str">
        <f t="shared" ref="G172:H172" si="140">Z172</f>
        <v>470-483-7231</v>
      </c>
      <c r="H172" s="145" t="str">
        <f t="shared" si="140"/>
        <v>kumamama0605@gmail.com</v>
      </c>
      <c r="I172" s="143" t="s">
        <v>164</v>
      </c>
      <c r="J172" s="143" t="s">
        <v>979</v>
      </c>
      <c r="K172" s="143"/>
      <c r="L172" s="144"/>
      <c r="M172" s="143"/>
      <c r="N172" s="144"/>
      <c r="O172" s="147" t="s">
        <v>980</v>
      </c>
      <c r="P172" s="148" t="s">
        <v>471</v>
      </c>
      <c r="Q172" s="54"/>
      <c r="R172" s="81"/>
      <c r="S172" s="53"/>
      <c r="T172" s="53"/>
      <c r="U172" s="333"/>
      <c r="V172" s="152">
        <v>44674.0</v>
      </c>
      <c r="W172" s="152"/>
      <c r="X172" s="144" t="s">
        <v>136</v>
      </c>
      <c r="Y172" s="144"/>
      <c r="Z172" s="206" t="s">
        <v>981</v>
      </c>
      <c r="AA172" s="334" t="s">
        <v>982</v>
      </c>
      <c r="AB172" s="42" t="str">
        <f>VLOOKUP($Z172,'230420データ'!$A:$K,1,FALSE)</f>
        <v>#N/A</v>
      </c>
      <c r="AC172" s="35" t="b">
        <f>EXACT(G172,Z172)</f>
        <v>1</v>
      </c>
      <c r="AD172" s="35" t="str">
        <f>VLOOKUP($Z172,'230420データ'!$A:$K,2,FALSE)</f>
        <v>#N/A</v>
      </c>
      <c r="AE172" s="35" t="str">
        <f>EXACT(H172,AD172)</f>
        <v>#N/A</v>
      </c>
      <c r="AF172" s="35" t="str">
        <f>VLOOKUP($Z172,'230420データ'!$A:$K,3,FALSE)</f>
        <v>#N/A</v>
      </c>
      <c r="AG172" s="35" t="str">
        <f>VLOOKUP($Z172,'230420データ'!$A:$K,4,FALSE)</f>
        <v>#N/A</v>
      </c>
      <c r="AH172" s="35" t="str">
        <f>VLOOKUP($Z172,'230420データ'!$A:$K,5,FALSE)</f>
        <v>#N/A</v>
      </c>
      <c r="AI172" s="35" t="str">
        <f>VLOOKUP($Z172,'230420データ'!$A:$K,6,FALSE)</f>
        <v>#N/A</v>
      </c>
      <c r="AJ172" s="35" t="str">
        <f>VLOOKUP($Z172,'230420データ'!$A:$K,7,FALSE)</f>
        <v>#N/A</v>
      </c>
      <c r="AK172" s="35" t="str">
        <f>VLOOKUP($Z172,'230420データ'!$A:$K,8,FALSE)</f>
        <v>#N/A</v>
      </c>
      <c r="AL172" s="35" t="str">
        <f>VLOOKUP($Z172,'230420データ'!$A:$K,9,FALSE)</f>
        <v>#N/A</v>
      </c>
      <c r="AM172" s="43" t="str">
        <f>VLOOKUP($Z172,'230420データ'!$A:$K,10,FALSE)</f>
        <v>#N/A</v>
      </c>
      <c r="AN172" s="43" t="str">
        <f>VLOOKUP($Z172,'230420データ'!$A:$K,11,FALSE)</f>
        <v>#N/A</v>
      </c>
      <c r="AO172" s="145" t="str">
        <f t="shared" si="5"/>
        <v>4704837231</v>
      </c>
      <c r="AP172" s="159" t="str">
        <f>IFERROR(VLOOKUP(AO172,'2024当番免除者リスト'!F:H,3,FALSE),"")</f>
        <v>図書委員</v>
      </c>
      <c r="AQ172" s="143" t="s">
        <v>983</v>
      </c>
      <c r="AR172" s="155"/>
      <c r="AS172" s="155" t="str">
        <f>VLOOKUP(AO172,'全学年'!$A$3:$N$1302,9,FALSE)</f>
        <v>佐久間 一嘉</v>
      </c>
      <c r="AT172" s="155" t="str">
        <f>IFERROR(VLOOKUP(AO172,'クラス名簿からの当番確認リスト'!$A$4:$O$146,15,FALSE),"")</f>
        <v>図書委員</v>
      </c>
      <c r="AU172" s="161" t="str">
        <f>VLOOKUP(AO172,'全学年'!$A$3:$N$1301,14,FALSE)</f>
        <v>kumamama0605@gmail.com</v>
      </c>
      <c r="AV172" s="155" t="str">
        <f t="shared" si="6"/>
        <v>小4－1</v>
      </c>
      <c r="AW172" s="155" t="b">
        <f t="shared" si="7"/>
        <v>1</v>
      </c>
      <c r="AX172" s="16"/>
      <c r="AY172" s="17"/>
      <c r="AZ172" s="15"/>
      <c r="BA172" s="15"/>
      <c r="BB172" s="15"/>
      <c r="BC172" s="15"/>
      <c r="BD172" s="15"/>
    </row>
    <row r="173" ht="12.75" customHeight="1">
      <c r="A173" s="192"/>
      <c r="B173" s="193">
        <f t="shared" si="8"/>
        <v>170</v>
      </c>
      <c r="C173" s="193" t="s">
        <v>118</v>
      </c>
      <c r="D173" s="193">
        <v>167.0</v>
      </c>
      <c r="E173" s="193" t="s">
        <v>984</v>
      </c>
      <c r="F173" s="193" t="s">
        <v>985</v>
      </c>
      <c r="G173" s="195" t="s">
        <v>986</v>
      </c>
      <c r="H173" s="196" t="s">
        <v>987</v>
      </c>
      <c r="I173" s="193" t="s">
        <v>172</v>
      </c>
      <c r="J173" s="197" t="s">
        <v>988</v>
      </c>
      <c r="K173" s="193"/>
      <c r="L173" s="335"/>
      <c r="M173" s="193"/>
      <c r="N173" s="194"/>
      <c r="O173" s="81"/>
      <c r="P173" s="81"/>
      <c r="Q173" s="54"/>
      <c r="R173" s="81"/>
      <c r="S173" s="54"/>
      <c r="T173" s="81"/>
      <c r="U173" s="194"/>
      <c r="V173" s="198">
        <v>45157.0</v>
      </c>
      <c r="W173" s="336"/>
      <c r="X173" s="194" t="s">
        <v>199</v>
      </c>
      <c r="Y173" s="194"/>
      <c r="Z173" s="199" t="s">
        <v>989</v>
      </c>
      <c r="AA173" s="200" t="s">
        <v>987</v>
      </c>
      <c r="AB173" s="42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43"/>
      <c r="AN173" s="43"/>
      <c r="AO173" s="195" t="str">
        <f t="shared" si="5"/>
        <v>7703145541</v>
      </c>
      <c r="AP173" s="201" t="str">
        <f>IFERROR(VLOOKUP(AO173,'2024当番免除者リスト'!F:H,3,FALSE),"")</f>
        <v>当番作成委員</v>
      </c>
      <c r="AQ173" s="193" t="s">
        <v>986</v>
      </c>
      <c r="AR173" s="202"/>
      <c r="AS173" s="202" t="str">
        <f>VLOOKUP(AO173,'全学年'!$A$3:$N$1302,9,FALSE)</f>
        <v>古田 想夏</v>
      </c>
      <c r="AT173" s="202" t="str">
        <f>IFERROR(VLOOKUP(AO173,'クラス名簿からの当番確認リスト'!$A$4:$O$146,15,FALSE),"")</f>
        <v>当番作成委員</v>
      </c>
      <c r="AU173" s="203" t="str">
        <f>VLOOKUP(AO173,'全学年'!$A$3:$N$1301,14,FALSE)</f>
        <v>mms_im_turm@yahoo.co.jp</v>
      </c>
      <c r="AV173" s="202" t="str">
        <f t="shared" si="6"/>
        <v>小4－1</v>
      </c>
      <c r="AW173" s="202" t="b">
        <f t="shared" si="7"/>
        <v>1</v>
      </c>
      <c r="AX173" s="16"/>
      <c r="AY173" s="17"/>
      <c r="AZ173" s="15"/>
      <c r="BA173" s="15"/>
      <c r="BB173" s="15"/>
      <c r="BC173" s="15"/>
      <c r="BD173" s="15"/>
    </row>
    <row r="174" ht="12.75" customHeight="1">
      <c r="A174" s="33"/>
      <c r="B174" s="34">
        <f t="shared" si="8"/>
        <v>171</v>
      </c>
      <c r="C174" s="34" t="s">
        <v>118</v>
      </c>
      <c r="D174" s="34">
        <v>168.0</v>
      </c>
      <c r="E174" s="34" t="s">
        <v>990</v>
      </c>
      <c r="F174" s="34" t="s">
        <v>991</v>
      </c>
      <c r="G174" s="35" t="str">
        <f t="shared" ref="G174:H174" si="141">Z174</f>
        <v>(470)282-7025</v>
      </c>
      <c r="H174" s="35" t="str">
        <f t="shared" si="141"/>
        <v>manao.ka77@gmail.com</v>
      </c>
      <c r="I174" s="34" t="s">
        <v>158</v>
      </c>
      <c r="J174" s="38" t="s">
        <v>992</v>
      </c>
      <c r="K174" s="34"/>
      <c r="L174" s="224"/>
      <c r="M174" s="34"/>
      <c r="N174" s="36"/>
      <c r="O174" s="37"/>
      <c r="P174" s="34"/>
      <c r="Q174" s="37"/>
      <c r="R174" s="34"/>
      <c r="S174" s="37">
        <v>45409.0</v>
      </c>
      <c r="T174" s="34" t="s">
        <v>220</v>
      </c>
      <c r="U174" s="36"/>
      <c r="V174" s="225">
        <v>45304.0</v>
      </c>
      <c r="W174" s="39"/>
      <c r="X174" s="36"/>
      <c r="Y174" s="36"/>
      <c r="Z174" s="171" t="s">
        <v>993</v>
      </c>
      <c r="AA174" s="163" t="s">
        <v>994</v>
      </c>
      <c r="AB174" s="42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43"/>
      <c r="AN174" s="43"/>
      <c r="AO174" s="35" t="str">
        <f t="shared" si="5"/>
        <v>4702827025</v>
      </c>
      <c r="AP174" s="43" t="str">
        <f>IFERROR(VLOOKUP(AO174,'2024当番免除者リスト'!F:H,3,FALSE),"")</f>
        <v/>
      </c>
      <c r="AQ174" s="44"/>
      <c r="AR174" s="163" t="s">
        <v>995</v>
      </c>
      <c r="AS174" s="44" t="str">
        <f>VLOOKUP(AO174,'全学年'!$A$3:$N$1302,9,FALSE)</f>
        <v>金田 直之</v>
      </c>
      <c r="AT174" s="44" t="str">
        <f>IFERROR(VLOOKUP(AO174,'クラス名簿からの当番確認リスト'!$A$4:$O$146,15,FALSE),"")</f>
        <v/>
      </c>
      <c r="AU174" s="45" t="str">
        <f>VLOOKUP(AO174,'全学年'!$A$3:$N$1301,14,FALSE)</f>
        <v>manao.ka77@gmail.com</v>
      </c>
      <c r="AV174" s="44" t="str">
        <f t="shared" si="6"/>
        <v>小4－1</v>
      </c>
      <c r="AW174" s="44" t="b">
        <f t="shared" si="7"/>
        <v>1</v>
      </c>
      <c r="AX174" s="16"/>
      <c r="AY174" s="17"/>
      <c r="AZ174" s="15"/>
      <c r="BA174" s="15"/>
      <c r="BB174" s="15"/>
      <c r="BC174" s="15"/>
      <c r="BD174" s="15"/>
    </row>
    <row r="175" ht="12.75" customHeight="1">
      <c r="A175" s="230"/>
      <c r="B175" s="131">
        <f t="shared" si="8"/>
        <v>172</v>
      </c>
      <c r="C175" s="131" t="s">
        <v>118</v>
      </c>
      <c r="D175" s="131">
        <v>169.0</v>
      </c>
      <c r="E175" s="131" t="s">
        <v>996</v>
      </c>
      <c r="F175" s="131" t="s">
        <v>997</v>
      </c>
      <c r="G175" s="140" t="s">
        <v>998</v>
      </c>
      <c r="H175" s="231" t="s">
        <v>999</v>
      </c>
      <c r="I175" s="131"/>
      <c r="J175" s="132"/>
      <c r="K175" s="132"/>
      <c r="L175" s="132"/>
      <c r="M175" s="132"/>
      <c r="N175" s="132"/>
      <c r="O175" s="52"/>
      <c r="P175" s="52"/>
      <c r="Q175" s="52"/>
      <c r="R175" s="52"/>
      <c r="S175" s="54"/>
      <c r="T175" s="81"/>
      <c r="U175" s="131"/>
      <c r="V175" s="136"/>
      <c r="W175" s="136"/>
      <c r="X175" s="131" t="s">
        <v>128</v>
      </c>
      <c r="Y175" s="132"/>
      <c r="Z175" s="233" t="s">
        <v>998</v>
      </c>
      <c r="AA175" s="234" t="s">
        <v>1000</v>
      </c>
      <c r="AB175" s="42" t="str">
        <f>VLOOKUP($Z175,'230420データ'!$A:$K,1,FALSE)</f>
        <v>(770)313-2094</v>
      </c>
      <c r="AC175" s="35" t="b">
        <f>EXACT(G175,Z175)</f>
        <v>1</v>
      </c>
      <c r="AD175" s="35" t="str">
        <f>VLOOKUP($Z175,'230420データ'!$A:$K,2,FALSE)</f>
        <v>epicapica@gmail.com</v>
      </c>
      <c r="AE175" s="35" t="b">
        <f>EXACT(H175,AD175)</f>
        <v>1</v>
      </c>
      <c r="AF175" s="35" t="str">
        <f>VLOOKUP($Z175,'230420データ'!$A:$K,3,FALSE)</f>
        <v>小3－2</v>
      </c>
      <c r="AG175" s="35" t="str">
        <f>VLOOKUP($Z175,'230420データ'!$A:$K,4,FALSE)</f>
        <v>多胡　　 綾乃　　</v>
      </c>
      <c r="AH175" s="35" t="str">
        <f>VLOOKUP($Z175,'230420データ'!$A:$K,5,FALSE)</f>
        <v>文彰</v>
      </c>
      <c r="AI175" s="35" t="str">
        <f>VLOOKUP($Z175,'230420データ'!$A:$K,6,FALSE)</f>
        <v/>
      </c>
      <c r="AJ175" s="35" t="str">
        <f>VLOOKUP($Z175,'230420データ'!$A:$K,7,FALSE)</f>
        <v/>
      </c>
      <c r="AK175" s="35" t="str">
        <f>VLOOKUP($Z175,'230420データ'!$A:$K,8,FALSE)</f>
        <v/>
      </c>
      <c r="AL175" s="35" t="str">
        <f>VLOOKUP($Z175,'230420データ'!$A:$K,9,FALSE)</f>
        <v/>
      </c>
      <c r="AM175" s="43" t="str">
        <f>VLOOKUP($Z175,'230420データ'!$A:$K,10,FALSE)</f>
        <v/>
      </c>
      <c r="AN175" s="43" t="str">
        <f>VLOOKUP($Z175,'230420データ'!$A:$K,11,FALSE)</f>
        <v/>
      </c>
      <c r="AO175" s="140" t="str">
        <f t="shared" si="5"/>
        <v>7703132094</v>
      </c>
      <c r="AP175" s="221" t="str">
        <f>IFERROR(VLOOKUP(AO175,'2024当番免除者リスト'!F:H,3,FALSE),"")</f>
        <v>行事委員</v>
      </c>
      <c r="AQ175" s="139"/>
      <c r="AR175" s="234" t="s">
        <v>999</v>
      </c>
      <c r="AS175" s="139" t="str">
        <f>VLOOKUP(AO175,'全学年'!$A$3:$N$1302,9,FALSE)</f>
        <v>多胡 綾乃</v>
      </c>
      <c r="AT175" s="139" t="str">
        <f>IFERROR(VLOOKUP(AO175,'クラス名簿からの当番確認リスト'!$A$4:$O$146,15,FALSE),"")</f>
        <v>行事委員</v>
      </c>
      <c r="AU175" s="142" t="str">
        <f>VLOOKUP(AO175,'全学年'!$A$3:$N$1301,14,FALSE)</f>
        <v>buntaatl@hotmail.com</v>
      </c>
      <c r="AV175" s="139" t="str">
        <f t="shared" si="6"/>
        <v>小4－1</v>
      </c>
      <c r="AW175" s="139" t="b">
        <f t="shared" si="7"/>
        <v>1</v>
      </c>
      <c r="AX175" s="16"/>
      <c r="AY175" s="17"/>
      <c r="AZ175" s="15"/>
      <c r="BA175" s="15"/>
      <c r="BB175" s="15"/>
      <c r="BC175" s="15"/>
      <c r="BD175" s="15"/>
    </row>
    <row r="176" ht="12.75" customHeight="1">
      <c r="A176" s="33"/>
      <c r="B176" s="34">
        <f t="shared" si="8"/>
        <v>173</v>
      </c>
      <c r="C176" s="36" t="s">
        <v>118</v>
      </c>
      <c r="D176" s="34">
        <v>170.0</v>
      </c>
      <c r="E176" s="36" t="s">
        <v>1001</v>
      </c>
      <c r="F176" s="36" t="s">
        <v>335</v>
      </c>
      <c r="G176" s="337" t="s">
        <v>1002</v>
      </c>
      <c r="H176" s="338" t="s">
        <v>1003</v>
      </c>
      <c r="I176" s="36"/>
      <c r="J176" s="224"/>
      <c r="K176" s="36"/>
      <c r="L176" s="224"/>
      <c r="M176" s="36"/>
      <c r="N176" s="36"/>
      <c r="O176" s="252"/>
      <c r="P176" s="253"/>
      <c r="Q176" s="252">
        <v>45395.0</v>
      </c>
      <c r="R176" s="253" t="s">
        <v>176</v>
      </c>
      <c r="S176" s="252"/>
      <c r="T176" s="253"/>
      <c r="U176" s="36"/>
      <c r="V176" s="225">
        <v>45150.0</v>
      </c>
      <c r="W176" s="39">
        <v>45472.0</v>
      </c>
      <c r="X176" s="36"/>
      <c r="Y176" s="36"/>
      <c r="Z176" s="40" t="s">
        <v>1002</v>
      </c>
      <c r="AA176" s="163" t="s">
        <v>1003</v>
      </c>
      <c r="AB176" s="42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43"/>
      <c r="AN176" s="43"/>
      <c r="AO176" s="35" t="str">
        <f t="shared" si="5"/>
        <v>4044579320</v>
      </c>
      <c r="AP176" s="43" t="str">
        <f>IFERROR(VLOOKUP(AO176,'2024当番免除者リスト'!F:H,3,FALSE),"")</f>
        <v/>
      </c>
      <c r="AQ176" s="44"/>
      <c r="AR176" s="44"/>
      <c r="AS176" s="44" t="str">
        <f>VLOOKUP(AO176,'全学年'!$A$3:$N$1302,9,FALSE)</f>
        <v>平川 杏奈</v>
      </c>
      <c r="AT176" s="44" t="str">
        <f>IFERROR(VLOOKUP(AO176,'クラス名簿からの当番確認リスト'!$A$4:$O$146,15,FALSE),"")</f>
        <v/>
      </c>
      <c r="AU176" s="45" t="str">
        <f>VLOOKUP(AO176,'全学年'!$A$3:$N$1301,14,FALSE)</f>
        <v>ewan1125@hotmail.com</v>
      </c>
      <c r="AV176" s="44" t="str">
        <f t="shared" si="6"/>
        <v>小4－1</v>
      </c>
      <c r="AW176" s="44" t="b">
        <f t="shared" si="7"/>
        <v>1</v>
      </c>
      <c r="AX176" s="16"/>
      <c r="AY176" s="17"/>
      <c r="AZ176" s="15"/>
      <c r="BA176" s="15"/>
      <c r="BB176" s="15"/>
      <c r="BC176" s="15"/>
      <c r="BD176" s="15"/>
    </row>
    <row r="177" ht="12.75" customHeight="1">
      <c r="A177" s="235"/>
      <c r="B177" s="77">
        <f t="shared" si="8"/>
        <v>174</v>
      </c>
      <c r="C177" s="78" t="s">
        <v>118</v>
      </c>
      <c r="D177" s="77">
        <v>171.0</v>
      </c>
      <c r="E177" s="78" t="s">
        <v>1004</v>
      </c>
      <c r="F177" s="78" t="s">
        <v>1005</v>
      </c>
      <c r="G177" s="79" t="s">
        <v>1006</v>
      </c>
      <c r="H177" s="236" t="s">
        <v>1007</v>
      </c>
      <c r="I177" s="78" t="s">
        <v>144</v>
      </c>
      <c r="J177" s="339" t="s">
        <v>1008</v>
      </c>
      <c r="K177" s="78"/>
      <c r="L177" s="259"/>
      <c r="M177" s="78"/>
      <c r="N177" s="78"/>
      <c r="O177" s="52"/>
      <c r="P177" s="53"/>
      <c r="Q177" s="53"/>
      <c r="R177" s="53"/>
      <c r="S177" s="54"/>
      <c r="T177" s="81"/>
      <c r="U177" s="78"/>
      <c r="V177" s="260">
        <v>45304.0</v>
      </c>
      <c r="W177" s="82"/>
      <c r="X177" s="78" t="s">
        <v>76</v>
      </c>
      <c r="Y177" s="78"/>
      <c r="Z177" s="169" t="s">
        <v>1006</v>
      </c>
      <c r="AA177" s="261" t="s">
        <v>1007</v>
      </c>
      <c r="AB177" s="42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43"/>
      <c r="AN177" s="43"/>
      <c r="AO177" s="85" t="str">
        <f t="shared" si="5"/>
        <v>4704760396</v>
      </c>
      <c r="AP177" s="86" t="str">
        <f>IFERROR(VLOOKUP(AO177,'2024当番免除者リスト'!F:H,3,FALSE),"")</f>
        <v>学級委員</v>
      </c>
      <c r="AQ177" s="87"/>
      <c r="AR177" s="87"/>
      <c r="AS177" s="87" t="str">
        <f>VLOOKUP(AO177,'全学年'!$A$3:$N$1302,9,FALSE)</f>
        <v>重松 興</v>
      </c>
      <c r="AT177" s="87" t="str">
        <f>IFERROR(VLOOKUP(AO177,'クラス名簿からの当番確認リスト'!$A$4:$O$146,15,FALSE),"")</f>
        <v>学級委員</v>
      </c>
      <c r="AU177" s="88" t="str">
        <f>VLOOKUP(AO177,'全学年'!$A$3:$N$1301,14,FALSE)</f>
        <v>re_du.ub_na@icloud.com</v>
      </c>
      <c r="AV177" s="87" t="str">
        <f t="shared" si="6"/>
        <v>小4－1</v>
      </c>
      <c r="AW177" s="87" t="b">
        <f t="shared" si="7"/>
        <v>1</v>
      </c>
      <c r="AX177" s="16"/>
      <c r="AY177" s="17"/>
      <c r="AZ177" s="15"/>
      <c r="BA177" s="15"/>
      <c r="BB177" s="15"/>
      <c r="BC177" s="15"/>
      <c r="BD177" s="15"/>
    </row>
    <row r="178" ht="12.75" customHeight="1">
      <c r="A178" s="62"/>
      <c r="B178" s="34">
        <f t="shared" si="8"/>
        <v>175</v>
      </c>
      <c r="C178" s="34" t="s">
        <v>118</v>
      </c>
      <c r="D178" s="34">
        <v>172.0</v>
      </c>
      <c r="E178" s="34" t="s">
        <v>1009</v>
      </c>
      <c r="F178" s="34" t="s">
        <v>1010</v>
      </c>
      <c r="G178" s="35" t="str">
        <f t="shared" ref="G178:H178" si="142">Z178</f>
        <v>(678)313-7184</v>
      </c>
      <c r="H178" s="35" t="str">
        <f t="shared" si="142"/>
        <v>yfukiko@gmail.com</v>
      </c>
      <c r="I178" s="34"/>
      <c r="J178" s="275"/>
      <c r="K178" s="36"/>
      <c r="L178" s="36"/>
      <c r="M178" s="36"/>
      <c r="N178" s="36"/>
      <c r="O178" s="37">
        <v>45416.0</v>
      </c>
      <c r="P178" s="34" t="s">
        <v>90</v>
      </c>
      <c r="Q178" s="37"/>
      <c r="R178" s="34"/>
      <c r="S178" s="37"/>
      <c r="T178" s="34"/>
      <c r="U178" s="34"/>
      <c r="V178" s="39"/>
      <c r="W178" s="39"/>
      <c r="X178" s="36"/>
      <c r="Y178" s="36"/>
      <c r="Z178" s="171" t="s">
        <v>1011</v>
      </c>
      <c r="AA178" s="297" t="s">
        <v>1012</v>
      </c>
      <c r="AB178" s="42" t="str">
        <f>VLOOKUP($Z178,'230420データ'!$A:$K,1,FALSE)</f>
        <v>(678)313-7184</v>
      </c>
      <c r="AC178" s="35" t="b">
        <f t="shared" ref="AC178:AC179" si="143">EXACT(G178,Z178)</f>
        <v>1</v>
      </c>
      <c r="AD178" s="35" t="str">
        <f>VLOOKUP($Z178,'230420データ'!$A:$K,2,FALSE)</f>
        <v>yfukiko@gmail.com</v>
      </c>
      <c r="AE178" s="35" t="b">
        <f t="shared" ref="AE178:AE179" si="144">EXACT(H178,AD178)</f>
        <v>1</v>
      </c>
      <c r="AF178" s="35" t="str">
        <f>VLOOKUP($Z178,'230420データ'!$A:$K,3,FALSE)</f>
        <v>小3－3</v>
      </c>
      <c r="AG178" s="35" t="str">
        <f>VLOOKUP($Z178,'230420データ'!$A:$K,4,FALSE)</f>
        <v>山田　　 梅　　　</v>
      </c>
      <c r="AH178" s="35" t="str">
        <f>VLOOKUP($Z178,'230420データ'!$A:$K,5,FALSE)</f>
        <v>パルンガオ</v>
      </c>
      <c r="AI178" s="35" t="str">
        <f>VLOOKUP($Z178,'230420データ'!$A:$K,6,FALSE)</f>
        <v/>
      </c>
      <c r="AJ178" s="35" t="str">
        <f>VLOOKUP($Z178,'230420データ'!$A:$K,7,FALSE)</f>
        <v/>
      </c>
      <c r="AK178" s="35" t="str">
        <f>VLOOKUP($Z178,'230420データ'!$A:$K,8,FALSE)</f>
        <v/>
      </c>
      <c r="AL178" s="35" t="str">
        <f>VLOOKUP($Z178,'230420データ'!$A:$K,9,FALSE)</f>
        <v/>
      </c>
      <c r="AM178" s="43" t="str">
        <f>VLOOKUP($Z178,'230420データ'!$A:$K,10,FALSE)</f>
        <v/>
      </c>
      <c r="AN178" s="43" t="str">
        <f>VLOOKUP($Z178,'230420データ'!$A:$K,11,FALSE)</f>
        <v/>
      </c>
      <c r="AO178" s="35" t="str">
        <f t="shared" si="5"/>
        <v>6783137184</v>
      </c>
      <c r="AP178" s="43" t="str">
        <f>IFERROR(VLOOKUP(AO178,'2024当番免除者リスト'!F:H,3,FALSE),"")</f>
        <v/>
      </c>
      <c r="AQ178" s="44"/>
      <c r="AR178" s="44"/>
      <c r="AS178" s="44" t="str">
        <f>VLOOKUP(AO178,'全学年'!$A$3:$N$1302,9,FALSE)</f>
        <v>山田 梅</v>
      </c>
      <c r="AT178" s="44" t="str">
        <f>IFERROR(VLOOKUP(AO178,'クラス名簿からの当番確認リスト'!$A$4:$O$146,15,FALSE),"")</f>
        <v/>
      </c>
      <c r="AU178" s="45" t="str">
        <f>VLOOKUP(AO178,'全学年'!$A$3:$N$1301,14,FALSE)</f>
        <v>yfukiko@gmail.com</v>
      </c>
      <c r="AV178" s="44" t="str">
        <f t="shared" si="6"/>
        <v>小4－1</v>
      </c>
      <c r="AW178" s="44" t="b">
        <f t="shared" si="7"/>
        <v>1</v>
      </c>
      <c r="AX178" s="16"/>
      <c r="AY178" s="17"/>
      <c r="AZ178" s="15"/>
      <c r="BA178" s="15"/>
      <c r="BB178" s="15"/>
      <c r="BC178" s="15"/>
      <c r="BD178" s="15"/>
    </row>
    <row r="179" ht="12.75" customHeight="1">
      <c r="A179" s="280"/>
      <c r="B179" s="66">
        <f t="shared" si="8"/>
        <v>176</v>
      </c>
      <c r="C179" s="66" t="s">
        <v>118</v>
      </c>
      <c r="D179" s="66">
        <v>173.0</v>
      </c>
      <c r="E179" s="66" t="s">
        <v>1013</v>
      </c>
      <c r="F179" s="66" t="s">
        <v>1014</v>
      </c>
      <c r="G179" s="67" t="s">
        <v>1015</v>
      </c>
      <c r="H179" s="340" t="s">
        <v>1016</v>
      </c>
      <c r="I179" s="66" t="s">
        <v>164</v>
      </c>
      <c r="J179" s="66" t="s">
        <v>1017</v>
      </c>
      <c r="K179" s="66"/>
      <c r="L179" s="89"/>
      <c r="M179" s="89"/>
      <c r="N179" s="89"/>
      <c r="O179" s="81"/>
      <c r="P179" s="81"/>
      <c r="Q179" s="54"/>
      <c r="R179" s="81"/>
      <c r="S179" s="54"/>
      <c r="T179" s="54"/>
      <c r="U179" s="89"/>
      <c r="V179" s="341">
        <v>44793.0</v>
      </c>
      <c r="W179" s="92"/>
      <c r="X179" s="89" t="s">
        <v>68</v>
      </c>
      <c r="Y179" s="89"/>
      <c r="Z179" s="93" t="s">
        <v>1015</v>
      </c>
      <c r="AA179" s="342" t="s">
        <v>1018</v>
      </c>
      <c r="AB179" s="42" t="str">
        <f>VLOOKUP($Z179,'230420データ'!$A:$K,1,FALSE)</f>
        <v>(770)866-2376</v>
      </c>
      <c r="AC179" s="35" t="b">
        <f t="shared" si="143"/>
        <v>1</v>
      </c>
      <c r="AD179" s="35" t="str">
        <f>VLOOKUP($Z179,'230420データ'!$A:$K,2,FALSE)</f>
        <v>belltreefamily.82@gmail.com</v>
      </c>
      <c r="AE179" s="35" t="b">
        <f t="shared" si="144"/>
        <v>0</v>
      </c>
      <c r="AF179" s="35" t="str">
        <f>VLOOKUP($Z179,'230420データ'!$A:$K,3,FALSE)</f>
        <v>小3－3</v>
      </c>
      <c r="AG179" s="35" t="str">
        <f>VLOOKUP($Z179,'230420データ'!$A:$K,4,FALSE)</f>
        <v>鈴木　　 可偉　　</v>
      </c>
      <c r="AH179" s="35" t="str">
        <f>VLOOKUP($Z179,'230420データ'!$A:$K,5,FALSE)</f>
        <v>篤士</v>
      </c>
      <c r="AI179" s="35" t="str">
        <f>VLOOKUP($Z179,'230420データ'!$A:$K,6,FALSE)</f>
        <v>中1－2</v>
      </c>
      <c r="AJ179" s="35" t="str">
        <f>VLOOKUP($Z179,'230420データ'!$A:$K,7,FALSE)</f>
        <v>鈴木　　 莉央</v>
      </c>
      <c r="AK179" s="35" t="str">
        <f>VLOOKUP($Z179,'230420データ'!$A:$K,8,FALSE)</f>
        <v/>
      </c>
      <c r="AL179" s="35" t="str">
        <f>VLOOKUP($Z179,'230420データ'!$A:$K,9,FALSE)</f>
        <v/>
      </c>
      <c r="AM179" s="43" t="str">
        <f>VLOOKUP($Z179,'230420データ'!$A:$K,10,FALSE)</f>
        <v/>
      </c>
      <c r="AN179" s="43" t="str">
        <f>VLOOKUP($Z179,'230420データ'!$A:$K,11,FALSE)</f>
        <v/>
      </c>
      <c r="AO179" s="67" t="str">
        <f t="shared" si="5"/>
        <v>7708662376</v>
      </c>
      <c r="AP179" s="94" t="str">
        <f>IFERROR(VLOOKUP(AO179,'2024当番免除者リスト'!F:H,3,FALSE),"")</f>
        <v>運営関係者</v>
      </c>
      <c r="AQ179" s="74"/>
      <c r="AR179" s="74"/>
      <c r="AS179" s="74" t="str">
        <f>VLOOKUP(AO179,'全学年'!$A$3:$N$1302,9,FALSE)</f>
        <v>鈴木 可偉</v>
      </c>
      <c r="AT179" s="74" t="str">
        <f>IFERROR(VLOOKUP(AO179,'クラス名簿からの当番確認リスト'!$A$4:$O$146,15,FALSE),"")</f>
        <v>運営委員</v>
      </c>
      <c r="AU179" s="75" t="str">
        <f>VLOOKUP(AO179,'全学年'!$A$3:$N$1301,14,FALSE)</f>
        <v>belltreefamily.82@gmail.com</v>
      </c>
      <c r="AV179" s="74" t="str">
        <f t="shared" si="6"/>
        <v>小4－1</v>
      </c>
      <c r="AW179" s="74" t="b">
        <f t="shared" si="7"/>
        <v>1</v>
      </c>
      <c r="AX179" s="16"/>
      <c r="AY179" s="17"/>
      <c r="AZ179" s="15"/>
      <c r="BA179" s="15"/>
      <c r="BB179" s="15"/>
      <c r="BC179" s="15"/>
      <c r="BD179" s="15"/>
    </row>
    <row r="180" ht="12.75" customHeight="1">
      <c r="A180" s="343"/>
      <c r="B180" s="34">
        <f t="shared" si="8"/>
        <v>177</v>
      </c>
      <c r="C180" s="34" t="s">
        <v>118</v>
      </c>
      <c r="D180" s="34">
        <v>174.0</v>
      </c>
      <c r="E180" s="34" t="s">
        <v>1019</v>
      </c>
      <c r="F180" s="34" t="s">
        <v>1020</v>
      </c>
      <c r="G180" s="35" t="str">
        <f t="shared" ref="G180:H180" si="145">Z180</f>
        <v>(404)326-3945</v>
      </c>
      <c r="H180" s="35" t="str">
        <f t="shared" si="145"/>
        <v>orange30.yy@gmail.com</v>
      </c>
      <c r="I180" s="34" t="s">
        <v>158</v>
      </c>
      <c r="J180" s="38" t="s">
        <v>1021</v>
      </c>
      <c r="K180" s="344"/>
      <c r="L180" s="224"/>
      <c r="M180" s="36"/>
      <c r="N180" s="36"/>
      <c r="O180" s="37">
        <v>45409.0</v>
      </c>
      <c r="P180" s="34" t="s">
        <v>90</v>
      </c>
      <c r="Q180" s="37"/>
      <c r="R180" s="34"/>
      <c r="S180" s="37"/>
      <c r="T180" s="37"/>
      <c r="U180" s="36"/>
      <c r="V180" s="225">
        <v>45150.0</v>
      </c>
      <c r="W180" s="39"/>
      <c r="X180" s="36"/>
      <c r="Y180" s="36"/>
      <c r="Z180" s="171" t="s">
        <v>1022</v>
      </c>
      <c r="AA180" s="157" t="s">
        <v>1023</v>
      </c>
      <c r="AB180" s="42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43"/>
      <c r="AN180" s="43"/>
      <c r="AO180" s="35" t="str">
        <f t="shared" si="5"/>
        <v>4043263945</v>
      </c>
      <c r="AP180" s="43" t="str">
        <f>IFERROR(VLOOKUP(AO180,'2024当番免除者リスト'!F:H,3,FALSE),"")</f>
        <v/>
      </c>
      <c r="AQ180" s="44"/>
      <c r="AR180" s="44"/>
      <c r="AS180" s="185" t="str">
        <f>VLOOKUP(AO180,'全学年'!$A$3:$N$1302,9,FALSE)</f>
        <v>坂本 若奈</v>
      </c>
      <c r="AT180" s="185" t="str">
        <f>IFERROR(VLOOKUP(AO180,'クラス名簿からの当番確認リスト'!$A$4:$O$146,15,FALSE),"")</f>
        <v>安全対策委員</v>
      </c>
      <c r="AU180" s="186" t="str">
        <f>VLOOKUP(AO180,'全学年'!$A$3:$N$1301,14,FALSE)</f>
        <v>orange30.yy@gmail.com</v>
      </c>
      <c r="AV180" s="44" t="str">
        <f t="shared" si="6"/>
        <v>小4－1</v>
      </c>
      <c r="AW180" s="44" t="b">
        <f t="shared" si="7"/>
        <v>1</v>
      </c>
      <c r="AX180" s="308"/>
      <c r="AY180" s="17"/>
      <c r="AZ180" s="15"/>
      <c r="BA180" s="15"/>
      <c r="BB180" s="15"/>
      <c r="BC180" s="15"/>
      <c r="BD180" s="15"/>
    </row>
    <row r="181" ht="12.75" customHeight="1">
      <c r="A181" s="343"/>
      <c r="B181" s="34">
        <f t="shared" si="8"/>
        <v>178</v>
      </c>
      <c r="C181" s="34" t="s">
        <v>123</v>
      </c>
      <c r="D181" s="34">
        <v>175.0</v>
      </c>
      <c r="E181" s="34" t="s">
        <v>1024</v>
      </c>
      <c r="F181" s="34" t="s">
        <v>920</v>
      </c>
      <c r="G181" s="35" t="str">
        <f t="shared" ref="G181:H181" si="146">Z181</f>
        <v>706-512-2694</v>
      </c>
      <c r="H181" s="35" t="str">
        <f t="shared" si="146"/>
        <v>etyhnt1123@gmail.com</v>
      </c>
      <c r="I181" s="34"/>
      <c r="J181" s="34"/>
      <c r="K181" s="292"/>
      <c r="L181" s="34"/>
      <c r="M181" s="34"/>
      <c r="N181" s="34"/>
      <c r="O181" s="37"/>
      <c r="P181" s="34"/>
      <c r="Q181" s="37"/>
      <c r="R181" s="34"/>
      <c r="S181" s="37">
        <v>45423.0</v>
      </c>
      <c r="T181" s="34" t="s">
        <v>220</v>
      </c>
      <c r="U181" s="34"/>
      <c r="V181" s="225"/>
      <c r="W181" s="225">
        <v>45465.0</v>
      </c>
      <c r="X181" s="34"/>
      <c r="Y181" s="34"/>
      <c r="Z181" s="171" t="s">
        <v>1025</v>
      </c>
      <c r="AA181" s="41" t="s">
        <v>1026</v>
      </c>
      <c r="AB181" s="42" t="str">
        <f>VLOOKUP($Z181,'230420データ'!$A:$K,1,FALSE)</f>
        <v>#N/A</v>
      </c>
      <c r="AC181" s="35" t="b">
        <f>EXACT(G181,Z181)</f>
        <v>1</v>
      </c>
      <c r="AD181" s="35" t="str">
        <f>VLOOKUP($Z181,'230420データ'!$A:$K,2,FALSE)</f>
        <v>#N/A</v>
      </c>
      <c r="AE181" s="35" t="str">
        <f>EXACT(H181,AD181)</f>
        <v>#N/A</v>
      </c>
      <c r="AF181" s="35" t="str">
        <f>VLOOKUP($Z181,'230420データ'!$A:$K,3,FALSE)</f>
        <v>#N/A</v>
      </c>
      <c r="AG181" s="35" t="str">
        <f>VLOOKUP($Z181,'230420データ'!$A:$K,4,FALSE)</f>
        <v>#N/A</v>
      </c>
      <c r="AH181" s="35" t="str">
        <f>VLOOKUP($Z181,'230420データ'!$A:$K,5,FALSE)</f>
        <v>#N/A</v>
      </c>
      <c r="AI181" s="35" t="str">
        <f>VLOOKUP($Z181,'230420データ'!$A:$K,6,FALSE)</f>
        <v>#N/A</v>
      </c>
      <c r="AJ181" s="35" t="str">
        <f>VLOOKUP($Z181,'230420データ'!$A:$K,7,FALSE)</f>
        <v>#N/A</v>
      </c>
      <c r="AK181" s="35" t="str">
        <f>VLOOKUP($Z181,'230420データ'!$A:$K,8,FALSE)</f>
        <v>#N/A</v>
      </c>
      <c r="AL181" s="35" t="str">
        <f>VLOOKUP($Z181,'230420データ'!$A:$K,9,FALSE)</f>
        <v>#N/A</v>
      </c>
      <c r="AM181" s="43" t="str">
        <f>VLOOKUP($Z181,'230420データ'!$A:$K,10,FALSE)</f>
        <v>#N/A</v>
      </c>
      <c r="AN181" s="43" t="str">
        <f>VLOOKUP($Z181,'230420データ'!$A:$K,11,FALSE)</f>
        <v>#N/A</v>
      </c>
      <c r="AO181" s="35" t="str">
        <f t="shared" si="5"/>
        <v>7065122694</v>
      </c>
      <c r="AP181" s="43" t="str">
        <f>IFERROR(VLOOKUP(AO181,'2024当番免除者リスト'!F:H,3,FALSE),"")</f>
        <v/>
      </c>
      <c r="AQ181" s="34" t="s">
        <v>1027</v>
      </c>
      <c r="AR181" s="44"/>
      <c r="AS181" s="44" t="str">
        <f>VLOOKUP(AO181,'全学年'!$A$3:$N$1302,9,FALSE)</f>
        <v>菅 陽詩</v>
      </c>
      <c r="AT181" s="44" t="str">
        <f>IFERROR(VLOOKUP(AO181,'クラス名簿からの当番確認リスト'!$A$4:$O$146,15,FALSE),"")</f>
        <v/>
      </c>
      <c r="AU181" s="45" t="str">
        <f>VLOOKUP(AO181,'全学年'!$A$3:$N$1301,14,FALSE)</f>
        <v>etyhnt1123@gmail.com</v>
      </c>
      <c r="AV181" s="44" t="str">
        <f t="shared" si="6"/>
        <v>小4－2</v>
      </c>
      <c r="AW181" s="44" t="b">
        <f t="shared" si="7"/>
        <v>1</v>
      </c>
      <c r="AX181" s="16"/>
      <c r="AY181" s="17"/>
      <c r="AZ181" s="15"/>
      <c r="BA181" s="15"/>
      <c r="BB181" s="15"/>
      <c r="BC181" s="15"/>
      <c r="BD181" s="15"/>
    </row>
    <row r="182" ht="12.75" customHeight="1">
      <c r="A182" s="33"/>
      <c r="B182" s="34">
        <f t="shared" si="8"/>
        <v>179</v>
      </c>
      <c r="C182" s="34" t="s">
        <v>123</v>
      </c>
      <c r="D182" s="34">
        <v>176.0</v>
      </c>
      <c r="E182" s="34" t="s">
        <v>1028</v>
      </c>
      <c r="F182" s="34" t="s">
        <v>1029</v>
      </c>
      <c r="G182" s="35" t="str">
        <f t="shared" ref="G182:H182" si="147">Z182</f>
        <v>(678)216-5857</v>
      </c>
      <c r="H182" s="35" t="str">
        <f t="shared" si="147"/>
        <v>yokoyoko.za@gmail.com</v>
      </c>
      <c r="I182" s="34"/>
      <c r="J182" s="38"/>
      <c r="K182" s="34"/>
      <c r="L182" s="224"/>
      <c r="M182" s="34"/>
      <c r="N182" s="36"/>
      <c r="O182" s="37">
        <v>45402.0</v>
      </c>
      <c r="P182" s="34" t="s">
        <v>396</v>
      </c>
      <c r="Q182" s="37"/>
      <c r="R182" s="34"/>
      <c r="S182" s="37"/>
      <c r="T182" s="34"/>
      <c r="U182" s="36"/>
      <c r="V182" s="225">
        <v>45150.0</v>
      </c>
      <c r="W182" s="39"/>
      <c r="X182" s="36"/>
      <c r="Y182" s="36"/>
      <c r="Z182" s="171" t="s">
        <v>1030</v>
      </c>
      <c r="AA182" s="157" t="s">
        <v>1031</v>
      </c>
      <c r="AB182" s="42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43"/>
      <c r="AN182" s="43"/>
      <c r="AO182" s="35" t="str">
        <f t="shared" si="5"/>
        <v>6782165857</v>
      </c>
      <c r="AP182" s="43" t="str">
        <f>IFERROR(VLOOKUP(AO182,'2024当番免除者リスト'!F:H,3,FALSE),"")</f>
        <v/>
      </c>
      <c r="AQ182" s="44"/>
      <c r="AR182" s="44"/>
      <c r="AS182" s="44" t="str">
        <f>VLOOKUP(AO182,'全学年'!$A$3:$N$1302,9,FALSE)</f>
        <v>石坂 侑大</v>
      </c>
      <c r="AT182" s="44" t="str">
        <f>IFERROR(VLOOKUP(AO182,'クラス名簿からの当番確認リスト'!$A$4:$O$146,15,FALSE),"")</f>
        <v/>
      </c>
      <c r="AU182" s="45" t="str">
        <f>VLOOKUP(AO182,'全学年'!$A$3:$N$1301,14,FALSE)</f>
        <v>yokoyoko.za@gmail.com</v>
      </c>
      <c r="AV182" s="44" t="str">
        <f t="shared" si="6"/>
        <v>小4－2</v>
      </c>
      <c r="AW182" s="44" t="b">
        <f t="shared" si="7"/>
        <v>1</v>
      </c>
      <c r="AX182" s="16"/>
      <c r="AY182" s="17"/>
      <c r="AZ182" s="15"/>
      <c r="BA182" s="15"/>
      <c r="BB182" s="15"/>
      <c r="BC182" s="15"/>
      <c r="BD182" s="15"/>
    </row>
    <row r="183" ht="12.75" customHeight="1">
      <c r="A183" s="33"/>
      <c r="B183" s="34">
        <f t="shared" si="8"/>
        <v>180</v>
      </c>
      <c r="C183" s="34" t="s">
        <v>123</v>
      </c>
      <c r="D183" s="34">
        <v>177.0</v>
      </c>
      <c r="E183" s="34" t="s">
        <v>1032</v>
      </c>
      <c r="F183" s="34" t="s">
        <v>1033</v>
      </c>
      <c r="G183" s="35" t="str">
        <f t="shared" ref="G183:H183" si="148">Z183</f>
        <v>(404)861-3735</v>
      </c>
      <c r="H183" s="35" t="str">
        <f t="shared" si="148"/>
        <v>biggreenbamboo@gmail.com</v>
      </c>
      <c r="I183" s="34"/>
      <c r="J183" s="34"/>
      <c r="K183" s="34"/>
      <c r="L183" s="34"/>
      <c r="M183" s="34"/>
      <c r="N183" s="34"/>
      <c r="O183" s="37"/>
      <c r="P183" s="34"/>
      <c r="Q183" s="63">
        <v>45521.0</v>
      </c>
      <c r="R183" s="63" t="s">
        <v>176</v>
      </c>
      <c r="S183" s="37"/>
      <c r="T183" s="37"/>
      <c r="U183" s="35"/>
      <c r="V183" s="225"/>
      <c r="W183" s="225"/>
      <c r="X183" s="34"/>
      <c r="Y183" s="34"/>
      <c r="Z183" s="171" t="s">
        <v>1034</v>
      </c>
      <c r="AA183" s="41" t="s">
        <v>1035</v>
      </c>
      <c r="AB183" s="42" t="str">
        <f>VLOOKUP($Z183,'230420データ'!$A:$K,1,FALSE)</f>
        <v>(404)861-3735</v>
      </c>
      <c r="AC183" s="35" t="b">
        <f t="shared" ref="AC183:AC185" si="149">EXACT(G183,Z183)</f>
        <v>1</v>
      </c>
      <c r="AD183" s="35" t="str">
        <f>VLOOKUP($Z183,'230420データ'!$A:$K,2,FALSE)</f>
        <v>biggreenbamboo@gmail.com</v>
      </c>
      <c r="AE183" s="35" t="b">
        <f t="shared" ref="AE183:AE185" si="150">EXACT(H183,AD183)</f>
        <v>1</v>
      </c>
      <c r="AF183" s="35" t="str">
        <f>VLOOKUP($Z183,'230420データ'!$A:$K,3,FALSE)</f>
        <v>小3－2</v>
      </c>
      <c r="AG183" s="35" t="str">
        <f>VLOOKUP($Z183,'230420データ'!$A:$K,4,FALSE)</f>
        <v>大竹　　 愛子　　</v>
      </c>
      <c r="AH183" s="35" t="str">
        <f>VLOOKUP($Z183,'230420データ'!$A:$K,5,FALSE)</f>
        <v>MABRY</v>
      </c>
      <c r="AI183" s="35" t="str">
        <f>VLOOKUP($Z183,'230420データ'!$A:$K,6,FALSE)</f>
        <v/>
      </c>
      <c r="AJ183" s="35" t="str">
        <f>VLOOKUP($Z183,'230420データ'!$A:$K,7,FALSE)</f>
        <v/>
      </c>
      <c r="AK183" s="35" t="str">
        <f>VLOOKUP($Z183,'230420データ'!$A:$K,8,FALSE)</f>
        <v/>
      </c>
      <c r="AL183" s="35" t="str">
        <f>VLOOKUP($Z183,'230420データ'!$A:$K,9,FALSE)</f>
        <v/>
      </c>
      <c r="AM183" s="43" t="str">
        <f>VLOOKUP($Z183,'230420データ'!$A:$K,10,FALSE)</f>
        <v/>
      </c>
      <c r="AN183" s="43" t="str">
        <f>VLOOKUP($Z183,'230420データ'!$A:$K,11,FALSE)</f>
        <v/>
      </c>
      <c r="AO183" s="35" t="str">
        <f t="shared" si="5"/>
        <v>4048613735</v>
      </c>
      <c r="AP183" s="43" t="str">
        <f>IFERROR(VLOOKUP(AO183,'2024当番免除者リスト'!F:H,3,FALSE),"")</f>
        <v/>
      </c>
      <c r="AQ183" s="44"/>
      <c r="AR183" s="44"/>
      <c r="AS183" s="44" t="str">
        <f>VLOOKUP(AO183,'全学年'!$A$3:$N$1302,9,FALSE)</f>
        <v>大竹 愛子</v>
      </c>
      <c r="AT183" s="44" t="str">
        <f>IFERROR(VLOOKUP(AO183,'クラス名簿からの当番確認リスト'!$A$4:$O$146,15,FALSE),"")</f>
        <v/>
      </c>
      <c r="AU183" s="45" t="str">
        <f>VLOOKUP(AO183,'全学年'!$A$3:$N$1301,14,FALSE)</f>
        <v>biggreenbamboo@gmail.com</v>
      </c>
      <c r="AV183" s="44" t="str">
        <f t="shared" si="6"/>
        <v>小4－2</v>
      </c>
      <c r="AW183" s="44" t="b">
        <f t="shared" si="7"/>
        <v>1</v>
      </c>
      <c r="AX183" s="16"/>
      <c r="AY183" s="17"/>
      <c r="AZ183" s="15"/>
      <c r="BA183" s="15"/>
      <c r="BB183" s="15"/>
      <c r="BC183" s="15"/>
      <c r="BD183" s="15"/>
    </row>
    <row r="184" ht="12.75" customHeight="1">
      <c r="A184" s="235"/>
      <c r="B184" s="77">
        <f t="shared" si="8"/>
        <v>181</v>
      </c>
      <c r="C184" s="77" t="s">
        <v>123</v>
      </c>
      <c r="D184" s="77">
        <v>179.0</v>
      </c>
      <c r="E184" s="77" t="s">
        <v>1036</v>
      </c>
      <c r="F184" s="77" t="s">
        <v>702</v>
      </c>
      <c r="G184" s="85" t="s">
        <v>1037</v>
      </c>
      <c r="H184" s="80" t="s">
        <v>1038</v>
      </c>
      <c r="I184" s="77" t="s">
        <v>158</v>
      </c>
      <c r="J184" s="77" t="s">
        <v>1039</v>
      </c>
      <c r="K184" s="77" t="s">
        <v>187</v>
      </c>
      <c r="L184" s="77" t="s">
        <v>1040</v>
      </c>
      <c r="M184" s="78"/>
      <c r="N184" s="78"/>
      <c r="O184" s="52"/>
      <c r="P184" s="53"/>
      <c r="Q184" s="52"/>
      <c r="R184" s="53"/>
      <c r="S184" s="54"/>
      <c r="T184" s="81"/>
      <c r="U184" s="77"/>
      <c r="V184" s="82"/>
      <c r="W184" s="82"/>
      <c r="X184" s="78" t="s">
        <v>76</v>
      </c>
      <c r="Y184" s="78"/>
      <c r="Z184" s="238" t="s">
        <v>1041</v>
      </c>
      <c r="AA184" s="170" t="s">
        <v>1042</v>
      </c>
      <c r="AB184" s="42" t="str">
        <f>VLOOKUP($Z184,'230420データ'!$A:$K,1,FALSE)</f>
        <v>#N/A</v>
      </c>
      <c r="AC184" s="35" t="b">
        <f t="shared" si="149"/>
        <v>0</v>
      </c>
      <c r="AD184" s="35" t="str">
        <f>VLOOKUP($Z184,'230420データ'!$A:$K,2,FALSE)</f>
        <v>#N/A</v>
      </c>
      <c r="AE184" s="35" t="str">
        <f t="shared" si="150"/>
        <v>#N/A</v>
      </c>
      <c r="AF184" s="35" t="str">
        <f>VLOOKUP($Z184,'230420データ'!$A:$K,3,FALSE)</f>
        <v>#N/A</v>
      </c>
      <c r="AG184" s="35" t="str">
        <f>VLOOKUP($Z184,'230420データ'!$A:$K,4,FALSE)</f>
        <v>#N/A</v>
      </c>
      <c r="AH184" s="35" t="str">
        <f>VLOOKUP($Z184,'230420データ'!$A:$K,5,FALSE)</f>
        <v>#N/A</v>
      </c>
      <c r="AI184" s="35" t="str">
        <f>VLOOKUP($Z184,'230420データ'!$A:$K,6,FALSE)</f>
        <v>#N/A</v>
      </c>
      <c r="AJ184" s="35" t="str">
        <f>VLOOKUP($Z184,'230420データ'!$A:$K,7,FALSE)</f>
        <v>#N/A</v>
      </c>
      <c r="AK184" s="35" t="str">
        <f>VLOOKUP($Z184,'230420データ'!$A:$K,8,FALSE)</f>
        <v>#N/A</v>
      </c>
      <c r="AL184" s="35" t="str">
        <f>VLOOKUP($Z184,'230420データ'!$A:$K,9,FALSE)</f>
        <v>#N/A</v>
      </c>
      <c r="AM184" s="43" t="str">
        <f>VLOOKUP($Z184,'230420データ'!$A:$K,10,FALSE)</f>
        <v>#N/A</v>
      </c>
      <c r="AN184" s="43" t="str">
        <f>VLOOKUP($Z184,'230420データ'!$A:$K,11,FALSE)</f>
        <v>#N/A</v>
      </c>
      <c r="AO184" s="85" t="str">
        <f t="shared" si="5"/>
        <v>7707126068</v>
      </c>
      <c r="AP184" s="86" t="str">
        <f>IFERROR(VLOOKUP(AO184,'2024当番免除者リスト'!F:H,3,FALSE),"")</f>
        <v>学級委員</v>
      </c>
      <c r="AQ184" s="77" t="s">
        <v>1037</v>
      </c>
      <c r="AR184" s="170" t="s">
        <v>1043</v>
      </c>
      <c r="AS184" s="87" t="str">
        <f>VLOOKUP(AO184,'全学年'!$A$3:$N$1302,9,FALSE)</f>
        <v>川西 哲人</v>
      </c>
      <c r="AT184" s="87" t="str">
        <f>IFERROR(VLOOKUP(AO184,'クラス名簿からの当番確認リスト'!$A$4:$O$146,15,FALSE),"")</f>
        <v>学級委員</v>
      </c>
      <c r="AU184" s="88" t="str">
        <f>VLOOKUP(AO184,'全学年'!$A$3:$N$1301,14,FALSE)</f>
        <v>kylemoreroad.6@gmail.com</v>
      </c>
      <c r="AV184" s="87" t="str">
        <f t="shared" si="6"/>
        <v>小4－2</v>
      </c>
      <c r="AW184" s="87" t="b">
        <f t="shared" si="7"/>
        <v>1</v>
      </c>
      <c r="AX184" s="16"/>
      <c r="AY184" s="17"/>
      <c r="AZ184" s="15"/>
      <c r="BA184" s="15"/>
      <c r="BB184" s="15"/>
      <c r="BC184" s="15"/>
      <c r="BD184" s="15"/>
    </row>
    <row r="185" ht="12.75" customHeight="1">
      <c r="A185" s="33"/>
      <c r="B185" s="34">
        <f t="shared" si="8"/>
        <v>182</v>
      </c>
      <c r="C185" s="34" t="s">
        <v>123</v>
      </c>
      <c r="D185" s="34">
        <v>180.0</v>
      </c>
      <c r="E185" s="34" t="s">
        <v>1044</v>
      </c>
      <c r="F185" s="34" t="s">
        <v>1045</v>
      </c>
      <c r="G185" s="35" t="str">
        <f t="shared" ref="G185:H185" si="151">Z185</f>
        <v>781-491-6536</v>
      </c>
      <c r="H185" s="35" t="str">
        <f t="shared" si="151"/>
        <v>harumei0502@gmail.com</v>
      </c>
      <c r="I185" s="34"/>
      <c r="J185" s="36"/>
      <c r="K185" s="36"/>
      <c r="L185" s="36"/>
      <c r="M185" s="36"/>
      <c r="N185" s="36"/>
      <c r="O185" s="37"/>
      <c r="P185" s="34"/>
      <c r="Q185" s="37">
        <v>45439.0</v>
      </c>
      <c r="R185" s="37" t="s">
        <v>176</v>
      </c>
      <c r="S185" s="37"/>
      <c r="T185" s="34"/>
      <c r="U185" s="34"/>
      <c r="V185" s="39"/>
      <c r="W185" s="39"/>
      <c r="X185" s="36"/>
      <c r="Y185" s="36"/>
      <c r="Z185" s="171" t="s">
        <v>1046</v>
      </c>
      <c r="AA185" s="297" t="s">
        <v>1047</v>
      </c>
      <c r="AB185" s="42" t="str">
        <f>VLOOKUP($Z185,'230420データ'!$A:$K,1,FALSE)</f>
        <v>#N/A</v>
      </c>
      <c r="AC185" s="35" t="b">
        <f t="shared" si="149"/>
        <v>1</v>
      </c>
      <c r="AD185" s="35" t="str">
        <f>VLOOKUP($Z185,'230420データ'!$A:$K,2,FALSE)</f>
        <v>#N/A</v>
      </c>
      <c r="AE185" s="35" t="str">
        <f t="shared" si="150"/>
        <v>#N/A</v>
      </c>
      <c r="AF185" s="35" t="str">
        <f>VLOOKUP($Z185,'230420データ'!$A:$K,3,FALSE)</f>
        <v>#N/A</v>
      </c>
      <c r="AG185" s="35" t="str">
        <f>VLOOKUP($Z185,'230420データ'!$A:$K,4,FALSE)</f>
        <v>#N/A</v>
      </c>
      <c r="AH185" s="35" t="str">
        <f>VLOOKUP($Z185,'230420データ'!$A:$K,5,FALSE)</f>
        <v>#N/A</v>
      </c>
      <c r="AI185" s="35" t="str">
        <f>VLOOKUP($Z185,'230420データ'!$A:$K,6,FALSE)</f>
        <v>#N/A</v>
      </c>
      <c r="AJ185" s="35" t="str">
        <f>VLOOKUP($Z185,'230420データ'!$A:$K,7,FALSE)</f>
        <v>#N/A</v>
      </c>
      <c r="AK185" s="35" t="str">
        <f>VLOOKUP($Z185,'230420データ'!$A:$K,8,FALSE)</f>
        <v>#N/A</v>
      </c>
      <c r="AL185" s="35" t="str">
        <f>VLOOKUP($Z185,'230420データ'!$A:$K,9,FALSE)</f>
        <v>#N/A</v>
      </c>
      <c r="AM185" s="43" t="str">
        <f>VLOOKUP($Z185,'230420データ'!$A:$K,10,FALSE)</f>
        <v>#N/A</v>
      </c>
      <c r="AN185" s="43" t="str">
        <f>VLOOKUP($Z185,'230420データ'!$A:$K,11,FALSE)</f>
        <v>#N/A</v>
      </c>
      <c r="AO185" s="35" t="str">
        <f t="shared" si="5"/>
        <v>7814916536</v>
      </c>
      <c r="AP185" s="43" t="str">
        <f>IFERROR(VLOOKUP(AO185,'2024当番免除者リスト'!F:H,3,FALSE),"")</f>
        <v/>
      </c>
      <c r="AQ185" s="34" t="s">
        <v>1048</v>
      </c>
      <c r="AR185" s="44"/>
      <c r="AS185" s="44" t="str">
        <f>VLOOKUP(AO185,'全学年'!$A$3:$N$1302,9,FALSE)</f>
        <v>大西 芽生</v>
      </c>
      <c r="AT185" s="44" t="str">
        <f>IFERROR(VLOOKUP(AO185,'クラス名簿からの当番確認リスト'!$A$4:$O$146,15,FALSE),"")</f>
        <v/>
      </c>
      <c r="AU185" s="45" t="str">
        <f>VLOOKUP(AO185,'全学年'!$A$3:$N$1301,14,FALSE)</f>
        <v>harumei0502@gmail.com</v>
      </c>
      <c r="AV185" s="44" t="str">
        <f t="shared" si="6"/>
        <v>小4－2</v>
      </c>
      <c r="AW185" s="44" t="b">
        <f t="shared" si="7"/>
        <v>1</v>
      </c>
      <c r="AX185" s="16"/>
      <c r="AY185" s="17"/>
      <c r="AZ185" s="15"/>
      <c r="BA185" s="15"/>
      <c r="BB185" s="15"/>
      <c r="BC185" s="15"/>
      <c r="BD185" s="15"/>
    </row>
    <row r="186" ht="12.75" customHeight="1">
      <c r="A186" s="76"/>
      <c r="B186" s="77">
        <f t="shared" si="8"/>
        <v>183</v>
      </c>
      <c r="C186" s="77" t="s">
        <v>123</v>
      </c>
      <c r="D186" s="77">
        <v>181.0</v>
      </c>
      <c r="E186" s="77" t="s">
        <v>1049</v>
      </c>
      <c r="F186" s="77" t="s">
        <v>1050</v>
      </c>
      <c r="G186" s="85" t="s">
        <v>1051</v>
      </c>
      <c r="H186" s="345" t="s">
        <v>1052</v>
      </c>
      <c r="I186" s="77"/>
      <c r="J186" s="168"/>
      <c r="K186" s="77"/>
      <c r="L186" s="259"/>
      <c r="M186" s="78"/>
      <c r="N186" s="78"/>
      <c r="O186" s="53"/>
      <c r="P186" s="53"/>
      <c r="Q186" s="52"/>
      <c r="R186" s="53"/>
      <c r="S186" s="54"/>
      <c r="T186" s="81"/>
      <c r="U186" s="78"/>
      <c r="V186" s="260">
        <v>45150.0</v>
      </c>
      <c r="W186" s="82"/>
      <c r="X186" s="78" t="s">
        <v>76</v>
      </c>
      <c r="Y186" s="78"/>
      <c r="Z186" s="238" t="s">
        <v>1053</v>
      </c>
      <c r="AA186" s="84" t="s">
        <v>1052</v>
      </c>
      <c r="AB186" s="42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43"/>
      <c r="AN186" s="43"/>
      <c r="AO186" s="85" t="str">
        <f t="shared" si="5"/>
        <v>7703249640</v>
      </c>
      <c r="AP186" s="86" t="str">
        <f>IFERROR(VLOOKUP(AO186,'2024当番免除者リスト'!F:H,3,FALSE),"")</f>
        <v>学級委員</v>
      </c>
      <c r="AQ186" s="77" t="s">
        <v>1051</v>
      </c>
      <c r="AR186" s="87"/>
      <c r="AS186" s="87" t="str">
        <f>VLOOKUP(AO186,'全学年'!$A$3:$N$1302,9,FALSE)</f>
        <v>城之内 一平</v>
      </c>
      <c r="AT186" s="87" t="str">
        <f>IFERROR(VLOOKUP(AO186,'クラス名簿からの当番確認リスト'!$A$4:$O$146,15,FALSE),"")</f>
        <v>学級委員</v>
      </c>
      <c r="AU186" s="88" t="str">
        <f>VLOOKUP(AO186,'全学年'!$A$3:$N$1301,14,FALSE)</f>
        <v>mariko.jo@icloud.com</v>
      </c>
      <c r="AV186" s="87" t="str">
        <f t="shared" si="6"/>
        <v>小4－2</v>
      </c>
      <c r="AW186" s="87" t="b">
        <f t="shared" si="7"/>
        <v>1</v>
      </c>
      <c r="AX186" s="16"/>
      <c r="AY186" s="17"/>
      <c r="AZ186" s="15"/>
      <c r="BA186" s="15"/>
      <c r="BB186" s="15"/>
      <c r="BC186" s="15"/>
      <c r="BD186" s="15"/>
    </row>
    <row r="187" ht="12.75" customHeight="1">
      <c r="A187" s="343"/>
      <c r="B187" s="34">
        <f t="shared" si="8"/>
        <v>184</v>
      </c>
      <c r="C187" s="34" t="s">
        <v>129</v>
      </c>
      <c r="D187" s="34">
        <v>182.0</v>
      </c>
      <c r="E187" s="34" t="s">
        <v>1054</v>
      </c>
      <c r="F187" s="34" t="s">
        <v>1055</v>
      </c>
      <c r="G187" s="35" t="str">
        <f t="shared" ref="G187:H187" si="152">Z187</f>
        <v>678-483-1909</v>
      </c>
      <c r="H187" s="35" t="str">
        <f t="shared" si="152"/>
        <v>skusa20230826@gmail.com</v>
      </c>
      <c r="I187" s="34"/>
      <c r="J187" s="38"/>
      <c r="K187" s="34"/>
      <c r="L187" s="224"/>
      <c r="M187" s="34"/>
      <c r="N187" s="36"/>
      <c r="O187" s="63">
        <v>45535.0</v>
      </c>
      <c r="P187" s="64" t="s">
        <v>90</v>
      </c>
      <c r="Q187" s="37"/>
      <c r="R187" s="34"/>
      <c r="S187" s="37"/>
      <c r="T187" s="34"/>
      <c r="U187" s="36"/>
      <c r="V187" s="225">
        <v>45171.0</v>
      </c>
      <c r="W187" s="39"/>
      <c r="X187" s="36"/>
      <c r="Y187" s="36"/>
      <c r="Z187" s="171" t="s">
        <v>1056</v>
      </c>
      <c r="AA187" s="163" t="s">
        <v>1057</v>
      </c>
      <c r="AB187" s="42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43"/>
      <c r="AN187" s="43"/>
      <c r="AO187" s="35" t="str">
        <f t="shared" si="5"/>
        <v>6784831909</v>
      </c>
      <c r="AP187" s="43" t="str">
        <f>IFERROR(VLOOKUP(AO187,'2024当番免除者リスト'!F:H,3,FALSE),"")</f>
        <v/>
      </c>
      <c r="AQ187" s="34" t="s">
        <v>1058</v>
      </c>
      <c r="AR187" s="44"/>
      <c r="AS187" s="44" t="str">
        <f>VLOOKUP(AO187,'全学年'!$A$3:$N$1302,9,FALSE)</f>
        <v>加納 壮真</v>
      </c>
      <c r="AT187" s="44" t="str">
        <f>IFERROR(VLOOKUP(AO187,'クラス名簿からの当番確認リスト'!$A$4:$O$146,15,FALSE),"")</f>
        <v/>
      </c>
      <c r="AU187" s="45" t="str">
        <f>VLOOKUP(AO187,'全学年'!$A$3:$N$1301,14,FALSE)</f>
        <v>skusa20230826@gmail.com</v>
      </c>
      <c r="AV187" s="44" t="str">
        <f t="shared" si="6"/>
        <v>小4－3</v>
      </c>
      <c r="AW187" s="44" t="b">
        <f t="shared" si="7"/>
        <v>1</v>
      </c>
      <c r="AX187" s="16"/>
      <c r="AY187" s="17"/>
      <c r="AZ187" s="15"/>
      <c r="BA187" s="15"/>
      <c r="BB187" s="15"/>
      <c r="BC187" s="15"/>
      <c r="BD187" s="15"/>
    </row>
    <row r="188" ht="12.75" customHeight="1">
      <c r="A188" s="346"/>
      <c r="B188" s="143">
        <f t="shared" si="8"/>
        <v>185</v>
      </c>
      <c r="C188" s="143" t="s">
        <v>129</v>
      </c>
      <c r="D188" s="143">
        <v>183.0</v>
      </c>
      <c r="E188" s="143" t="s">
        <v>1059</v>
      </c>
      <c r="F188" s="143" t="s">
        <v>1060</v>
      </c>
      <c r="G188" s="145" t="str">
        <f t="shared" ref="G188:H188" si="153">Z188</f>
        <v>(404)640-9700</v>
      </c>
      <c r="H188" s="145" t="str">
        <f t="shared" si="153"/>
        <v>oshimamail10@gmail.com</v>
      </c>
      <c r="I188" s="143" t="s">
        <v>144</v>
      </c>
      <c r="J188" s="144" t="s">
        <v>1061</v>
      </c>
      <c r="K188" s="144"/>
      <c r="L188" s="144"/>
      <c r="M188" s="144"/>
      <c r="N188" s="144"/>
      <c r="O188" s="147" t="s">
        <v>1062</v>
      </c>
      <c r="P188" s="148" t="s">
        <v>591</v>
      </c>
      <c r="Q188" s="54"/>
      <c r="R188" s="54"/>
      <c r="S188" s="52"/>
      <c r="T188" s="52"/>
      <c r="U188" s="143"/>
      <c r="V188" s="152">
        <v>44807.0</v>
      </c>
      <c r="W188" s="152"/>
      <c r="X188" s="144" t="s">
        <v>136</v>
      </c>
      <c r="Y188" s="144"/>
      <c r="Z188" s="144" t="s">
        <v>1063</v>
      </c>
      <c r="AA188" s="334" t="s">
        <v>1064</v>
      </c>
      <c r="AB188" s="42" t="str">
        <f>VLOOKUP($Z188,'230420データ'!$A:$K,1,FALSE)</f>
        <v>(404)640-9700</v>
      </c>
      <c r="AC188" s="35" t="b">
        <f t="shared" ref="AC188:AC192" si="154">EXACT(G188,Z188)</f>
        <v>1</v>
      </c>
      <c r="AD188" s="35" t="str">
        <f>VLOOKUP($Z188,'230420データ'!$A:$K,2,FALSE)</f>
        <v>oshimamail10@gmail.com</v>
      </c>
      <c r="AE188" s="35" t="b">
        <f t="shared" ref="AE188:AE192" si="155">EXACT(H188,AD188)</f>
        <v>1</v>
      </c>
      <c r="AF188" s="35" t="str">
        <f>VLOOKUP($Z188,'230420データ'!$A:$K,3,FALSE)</f>
        <v>小3－2</v>
      </c>
      <c r="AG188" s="35" t="str">
        <f>VLOOKUP($Z188,'230420データ'!$A:$K,4,FALSE)</f>
        <v>大嶋　　 希海　　</v>
      </c>
      <c r="AH188" s="35" t="str">
        <f>VLOOKUP($Z188,'230420データ'!$A:$K,5,FALSE)</f>
        <v>仁海</v>
      </c>
      <c r="AI188" s="35" t="str">
        <f>VLOOKUP($Z188,'230420データ'!$A:$K,6,FALSE)</f>
        <v>小5－2</v>
      </c>
      <c r="AJ188" s="35" t="str">
        <f>VLOOKUP($Z188,'230420データ'!$A:$K,7,FALSE)</f>
        <v>大嶋　　 七海</v>
      </c>
      <c r="AK188" s="35" t="str">
        <f>VLOOKUP($Z188,'230420データ'!$A:$K,8,FALSE)</f>
        <v/>
      </c>
      <c r="AL188" s="35" t="str">
        <f>VLOOKUP($Z188,'230420データ'!$A:$K,9,FALSE)</f>
        <v/>
      </c>
      <c r="AM188" s="43" t="str">
        <f>VLOOKUP($Z188,'230420データ'!$A:$K,10,FALSE)</f>
        <v/>
      </c>
      <c r="AN188" s="43" t="str">
        <f>VLOOKUP($Z188,'230420データ'!$A:$K,11,FALSE)</f>
        <v/>
      </c>
      <c r="AO188" s="145" t="str">
        <f t="shared" si="5"/>
        <v>4046409700</v>
      </c>
      <c r="AP188" s="159" t="str">
        <f>IFERROR(VLOOKUP(AO188,'2024当番免除者リスト'!F:H,3,FALSE),"")</f>
        <v>図書委員</v>
      </c>
      <c r="AQ188" s="228" t="s">
        <v>1065</v>
      </c>
      <c r="AR188" s="155"/>
      <c r="AS188" s="155" t="str">
        <f>VLOOKUP(AO188,'全学年'!$A$3:$N$1302,9,FALSE)</f>
        <v>#N/A</v>
      </c>
      <c r="AT188" s="155" t="str">
        <f>IFERROR(VLOOKUP(AO188,'クラス名簿からの当番確認リスト'!$A$4:$O$146,15,FALSE),"")</f>
        <v/>
      </c>
      <c r="AU188" s="155" t="str">
        <f>VLOOKUP(AO188,'全学年'!$A$3:$N$1301,14,FALSE)</f>
        <v>#N/A</v>
      </c>
      <c r="AV188" s="155" t="str">
        <f t="shared" si="6"/>
        <v>小4－3</v>
      </c>
      <c r="AW188" s="155" t="str">
        <f t="shared" si="7"/>
        <v>#N/A</v>
      </c>
      <c r="AX188" s="16"/>
      <c r="AY188" s="17"/>
      <c r="AZ188" s="15"/>
      <c r="BA188" s="15"/>
      <c r="BB188" s="15"/>
      <c r="BC188" s="15"/>
      <c r="BD188" s="15"/>
    </row>
    <row r="189" ht="12.75" customHeight="1">
      <c r="A189" s="46"/>
      <c r="B189" s="47">
        <f t="shared" si="8"/>
        <v>186</v>
      </c>
      <c r="C189" s="51" t="s">
        <v>129</v>
      </c>
      <c r="D189" s="47">
        <v>184.0</v>
      </c>
      <c r="E189" s="51" t="s">
        <v>1066</v>
      </c>
      <c r="F189" s="51" t="s">
        <v>1067</v>
      </c>
      <c r="G189" s="321" t="s">
        <v>1068</v>
      </c>
      <c r="H189" s="347" t="s">
        <v>1069</v>
      </c>
      <c r="I189" s="51" t="s">
        <v>164</v>
      </c>
      <c r="J189" s="51" t="s">
        <v>1070</v>
      </c>
      <c r="K189" s="51"/>
      <c r="L189" s="51"/>
      <c r="M189" s="51"/>
      <c r="N189" s="51"/>
      <c r="O189" s="53"/>
      <c r="P189" s="53"/>
      <c r="Q189" s="53"/>
      <c r="R189" s="53"/>
      <c r="S189" s="54"/>
      <c r="T189" s="81"/>
      <c r="U189" s="51"/>
      <c r="V189" s="56"/>
      <c r="W189" s="56"/>
      <c r="X189" s="51" t="s">
        <v>52</v>
      </c>
      <c r="Y189" s="51"/>
      <c r="Z189" s="250" t="s">
        <v>1068</v>
      </c>
      <c r="AA189" s="58" t="s">
        <v>1069</v>
      </c>
      <c r="AB189" s="42" t="str">
        <f>VLOOKUP($Z189,'230420データ'!$A:$K,1,FALSE)</f>
        <v>(470)834-1575</v>
      </c>
      <c r="AC189" s="35" t="b">
        <f t="shared" si="154"/>
        <v>1</v>
      </c>
      <c r="AD189" s="35" t="str">
        <f>VLOOKUP($Z189,'230420データ'!$A:$K,2,FALSE)</f>
        <v>hanadeka953@gmail.com</v>
      </c>
      <c r="AE189" s="35" t="b">
        <f t="shared" si="155"/>
        <v>1</v>
      </c>
      <c r="AF189" s="35" t="str">
        <f>VLOOKUP($Z189,'230420データ'!$A:$K,3,FALSE)</f>
        <v>小3－2</v>
      </c>
      <c r="AG189" s="35" t="str">
        <f>VLOOKUP($Z189,'230420データ'!$A:$K,4,FALSE)</f>
        <v>花房　　 瑚美　　</v>
      </c>
      <c r="AH189" s="35" t="str">
        <f>VLOOKUP($Z189,'230420データ'!$A:$K,5,FALSE)</f>
        <v>大輔</v>
      </c>
      <c r="AI189" s="35" t="str">
        <f>VLOOKUP($Z189,'230420データ'!$A:$K,6,FALSE)</f>
        <v>中1－2</v>
      </c>
      <c r="AJ189" s="35" t="str">
        <f>VLOOKUP($Z189,'230420データ'!$A:$K,7,FALSE)</f>
        <v>花房　　 栞那</v>
      </c>
      <c r="AK189" s="35" t="str">
        <f>VLOOKUP($Z189,'230420データ'!$A:$K,8,FALSE)</f>
        <v/>
      </c>
      <c r="AL189" s="35" t="str">
        <f>VLOOKUP($Z189,'230420データ'!$A:$K,9,FALSE)</f>
        <v/>
      </c>
      <c r="AM189" s="43" t="str">
        <f>VLOOKUP($Z189,'230420データ'!$A:$K,10,FALSE)</f>
        <v/>
      </c>
      <c r="AN189" s="43" t="str">
        <f>VLOOKUP($Z189,'230420データ'!$A:$K,11,FALSE)</f>
        <v/>
      </c>
      <c r="AO189" s="49" t="str">
        <f t="shared" si="5"/>
        <v>4708341575</v>
      </c>
      <c r="AP189" s="59" t="str">
        <f>IFERROR(VLOOKUP(AO189,'2024当番免除者リスト'!F:H,3,FALSE),"")</f>
        <v>運動会委員</v>
      </c>
      <c r="AQ189" s="60"/>
      <c r="AR189" s="60"/>
      <c r="AS189" s="60" t="str">
        <f>VLOOKUP(AO189,'全学年'!$A$3:$N$1302,9,FALSE)</f>
        <v>花房 瑚美</v>
      </c>
      <c r="AT189" s="60" t="str">
        <f>IFERROR(VLOOKUP(AO189,'クラス名簿からの当番確認リスト'!$A$4:$O$146,15,FALSE),"")</f>
        <v>運動会委員</v>
      </c>
      <c r="AU189" s="61" t="str">
        <f>VLOOKUP(AO189,'全学年'!$A$3:$N$1301,14,FALSE)</f>
        <v>hanadeka953@gmail.com</v>
      </c>
      <c r="AV189" s="60" t="str">
        <f t="shared" si="6"/>
        <v>小4－3</v>
      </c>
      <c r="AW189" s="60" t="b">
        <f t="shared" si="7"/>
        <v>1</v>
      </c>
      <c r="AX189" s="16"/>
      <c r="AY189" s="17"/>
      <c r="AZ189" s="15"/>
      <c r="BA189" s="15"/>
      <c r="BB189" s="15"/>
      <c r="BC189" s="15"/>
      <c r="BD189" s="15"/>
    </row>
    <row r="190" ht="12.75" customHeight="1">
      <c r="A190" s="65"/>
      <c r="B190" s="66">
        <f t="shared" si="8"/>
        <v>187</v>
      </c>
      <c r="C190" s="66" t="s">
        <v>129</v>
      </c>
      <c r="D190" s="66">
        <v>185.0</v>
      </c>
      <c r="E190" s="66" t="s">
        <v>1071</v>
      </c>
      <c r="F190" s="66" t="s">
        <v>1072</v>
      </c>
      <c r="G190" s="67" t="s">
        <v>1073</v>
      </c>
      <c r="H190" s="68" t="s">
        <v>1074</v>
      </c>
      <c r="I190" s="66" t="s">
        <v>123</v>
      </c>
      <c r="J190" s="348" t="s">
        <v>1075</v>
      </c>
      <c r="K190" s="66" t="s">
        <v>172</v>
      </c>
      <c r="L190" s="66" t="s">
        <v>1076</v>
      </c>
      <c r="M190" s="66"/>
      <c r="N190" s="66"/>
      <c r="O190" s="54"/>
      <c r="P190" s="54"/>
      <c r="Q190" s="54"/>
      <c r="R190" s="81"/>
      <c r="S190" s="54"/>
      <c r="T190" s="54"/>
      <c r="U190" s="66"/>
      <c r="V190" s="71"/>
      <c r="W190" s="71"/>
      <c r="X190" s="66" t="s">
        <v>68</v>
      </c>
      <c r="Y190" s="66"/>
      <c r="Z190" s="72" t="s">
        <v>1073</v>
      </c>
      <c r="AA190" s="73" t="s">
        <v>1074</v>
      </c>
      <c r="AB190" s="42" t="str">
        <f>VLOOKUP($Z190,'230420データ'!$A:$K,1,FALSE)</f>
        <v>#N/A</v>
      </c>
      <c r="AC190" s="35" t="b">
        <f t="shared" si="154"/>
        <v>1</v>
      </c>
      <c r="AD190" s="35" t="str">
        <f>VLOOKUP($Z190,'230420データ'!$A:$K,2,FALSE)</f>
        <v>#N/A</v>
      </c>
      <c r="AE190" s="35" t="str">
        <f t="shared" si="155"/>
        <v>#N/A</v>
      </c>
      <c r="AF190" s="35" t="str">
        <f>VLOOKUP($Z190,'230420データ'!$A:$K,3,FALSE)</f>
        <v>#N/A</v>
      </c>
      <c r="AG190" s="35" t="str">
        <f>VLOOKUP($Z190,'230420データ'!$A:$K,4,FALSE)</f>
        <v>#N/A</v>
      </c>
      <c r="AH190" s="35" t="str">
        <f>VLOOKUP($Z190,'230420データ'!$A:$K,5,FALSE)</f>
        <v>#N/A</v>
      </c>
      <c r="AI190" s="35" t="str">
        <f>VLOOKUP($Z190,'230420データ'!$A:$K,6,FALSE)</f>
        <v>#N/A</v>
      </c>
      <c r="AJ190" s="35" t="str">
        <f>VLOOKUP($Z190,'230420データ'!$A:$K,7,FALSE)</f>
        <v>#N/A</v>
      </c>
      <c r="AK190" s="35" t="str">
        <f>VLOOKUP($Z190,'230420データ'!$A:$K,8,FALSE)</f>
        <v>#N/A</v>
      </c>
      <c r="AL190" s="35" t="str">
        <f>VLOOKUP($Z190,'230420データ'!$A:$K,9,FALSE)</f>
        <v>#N/A</v>
      </c>
      <c r="AM190" s="43" t="str">
        <f>VLOOKUP($Z190,'230420データ'!$A:$K,10,FALSE)</f>
        <v>#N/A</v>
      </c>
      <c r="AN190" s="43" t="str">
        <f>VLOOKUP($Z190,'230420データ'!$A:$K,11,FALSE)</f>
        <v>#N/A</v>
      </c>
      <c r="AO190" s="67" t="str">
        <f t="shared" si="5"/>
        <v>9196360874</v>
      </c>
      <c r="AP190" s="94" t="str">
        <f>IFERROR(VLOOKUP(AO190,'2024当番免除者リスト'!F:H,3,FALSE),"")</f>
        <v>運営関係者</v>
      </c>
      <c r="AQ190" s="74"/>
      <c r="AR190" s="74"/>
      <c r="AS190" s="74" t="str">
        <f>VLOOKUP(AO190,'全学年'!$A$3:$N$1302,9,FALSE)</f>
        <v>田中 伸弥</v>
      </c>
      <c r="AT190" s="74" t="str">
        <f>IFERROR(VLOOKUP(AO190,'クラス名簿からの当番確認リスト'!$A$4:$O$146,15,FALSE),"")</f>
        <v/>
      </c>
      <c r="AU190" s="75" t="str">
        <f>VLOOKUP(AO190,'全学年'!$A$3:$N$1301,14,FALSE)</f>
        <v>mrs.reiko@gmail.com</v>
      </c>
      <c r="AV190" s="74" t="str">
        <f t="shared" si="6"/>
        <v>小4－3</v>
      </c>
      <c r="AW190" s="74" t="b">
        <f t="shared" si="7"/>
        <v>1</v>
      </c>
      <c r="AX190" s="16"/>
      <c r="AY190" s="17"/>
      <c r="AZ190" s="15"/>
      <c r="BA190" s="15"/>
      <c r="BB190" s="15"/>
      <c r="BC190" s="15"/>
      <c r="BD190" s="15"/>
    </row>
    <row r="191" ht="12.75" customHeight="1">
      <c r="A191" s="230"/>
      <c r="B191" s="131">
        <f t="shared" si="8"/>
        <v>188</v>
      </c>
      <c r="C191" s="132" t="s">
        <v>129</v>
      </c>
      <c r="D191" s="131">
        <v>186.0</v>
      </c>
      <c r="E191" s="131" t="s">
        <v>1077</v>
      </c>
      <c r="F191" s="132" t="s">
        <v>1078</v>
      </c>
      <c r="G191" s="349" t="s">
        <v>1079</v>
      </c>
      <c r="H191" s="231" t="s">
        <v>1080</v>
      </c>
      <c r="I191" s="132"/>
      <c r="J191" s="132"/>
      <c r="K191" s="132"/>
      <c r="L191" s="132"/>
      <c r="M191" s="132"/>
      <c r="N191" s="132"/>
      <c r="O191" s="52"/>
      <c r="P191" s="53"/>
      <c r="Q191" s="52"/>
      <c r="R191" s="53"/>
      <c r="S191" s="54"/>
      <c r="T191" s="81"/>
      <c r="U191" s="132"/>
      <c r="V191" s="136">
        <v>44933.0</v>
      </c>
      <c r="W191" s="136"/>
      <c r="X191" s="131" t="s">
        <v>128</v>
      </c>
      <c r="Y191" s="132"/>
      <c r="Z191" s="291" t="s">
        <v>1079</v>
      </c>
      <c r="AA191" s="350" t="s">
        <v>1080</v>
      </c>
      <c r="AB191" s="42" t="str">
        <f>VLOOKUP($Z191,'230420データ'!$A:$K,1,FALSE)</f>
        <v>(770)533-2343</v>
      </c>
      <c r="AC191" s="35" t="b">
        <f t="shared" si="154"/>
        <v>1</v>
      </c>
      <c r="AD191" s="35" t="str">
        <f>VLOOKUP($Z191,'230420データ'!$A:$K,2,FALSE)</f>
        <v>lady_m54@hotmail.com</v>
      </c>
      <c r="AE191" s="35" t="b">
        <f t="shared" si="155"/>
        <v>1</v>
      </c>
      <c r="AF191" s="35" t="str">
        <f>VLOOKUP($Z191,'230420データ'!$A:$K,3,FALSE)</f>
        <v>小3－3</v>
      </c>
      <c r="AG191" s="35" t="str">
        <f>VLOOKUP($Z191,'230420データ'!$A:$K,4,FALSE)</f>
        <v>太田　　 恵麻　　</v>
      </c>
      <c r="AH191" s="35" t="str">
        <f>VLOOKUP($Z191,'230420データ'!$A:$K,5,FALSE)</f>
        <v>美和</v>
      </c>
      <c r="AI191" s="35" t="str">
        <f>VLOOKUP($Z191,'230420データ'!$A:$K,6,FALSE)</f>
        <v/>
      </c>
      <c r="AJ191" s="35" t="str">
        <f>VLOOKUP($Z191,'230420データ'!$A:$K,7,FALSE)</f>
        <v/>
      </c>
      <c r="AK191" s="35" t="str">
        <f>VLOOKUP($Z191,'230420データ'!$A:$K,8,FALSE)</f>
        <v/>
      </c>
      <c r="AL191" s="35" t="str">
        <f>VLOOKUP($Z191,'230420データ'!$A:$K,9,FALSE)</f>
        <v/>
      </c>
      <c r="AM191" s="43" t="str">
        <f>VLOOKUP($Z191,'230420データ'!$A:$K,10,FALSE)</f>
        <v/>
      </c>
      <c r="AN191" s="43" t="str">
        <f>VLOOKUP($Z191,'230420データ'!$A:$K,11,FALSE)</f>
        <v/>
      </c>
      <c r="AO191" s="140" t="str">
        <f t="shared" si="5"/>
        <v>7705332343</v>
      </c>
      <c r="AP191" s="221" t="str">
        <f>IFERROR(VLOOKUP(AO191,'2024当番免除者リスト'!F:H,3,FALSE),"")</f>
        <v>行事委員</v>
      </c>
      <c r="AQ191" s="139"/>
      <c r="AR191" s="139"/>
      <c r="AS191" s="139" t="str">
        <f>VLOOKUP(AO191,'全学年'!$A$3:$N$1302,9,FALSE)</f>
        <v>太田 恵麻</v>
      </c>
      <c r="AT191" s="139" t="str">
        <f>IFERROR(VLOOKUP(AO191,'クラス名簿からの当番確認リスト'!$A$4:$O$146,15,FALSE),"")</f>
        <v>行事委員</v>
      </c>
      <c r="AU191" s="142" t="str">
        <f>VLOOKUP(AO191,'全学年'!$A$3:$N$1301,14,FALSE)</f>
        <v>lady_m54@hotmail.com</v>
      </c>
      <c r="AV191" s="139" t="str">
        <f t="shared" si="6"/>
        <v>小4－3</v>
      </c>
      <c r="AW191" s="139" t="b">
        <f t="shared" si="7"/>
        <v>1</v>
      </c>
      <c r="AX191" s="16"/>
      <c r="AY191" s="17"/>
      <c r="AZ191" s="15"/>
      <c r="BA191" s="15"/>
      <c r="BB191" s="15"/>
      <c r="BC191" s="15"/>
      <c r="BD191" s="15"/>
    </row>
    <row r="192" ht="12.75" customHeight="1">
      <c r="A192" s="230"/>
      <c r="B192" s="131">
        <f t="shared" si="8"/>
        <v>189</v>
      </c>
      <c r="C192" s="131" t="s">
        <v>129</v>
      </c>
      <c r="D192" s="131">
        <v>187.0</v>
      </c>
      <c r="E192" s="131" t="s">
        <v>1081</v>
      </c>
      <c r="F192" s="131" t="s">
        <v>516</v>
      </c>
      <c r="G192" s="140" t="s">
        <v>1082</v>
      </c>
      <c r="H192" s="231" t="s">
        <v>1083</v>
      </c>
      <c r="I192" s="131" t="s">
        <v>139</v>
      </c>
      <c r="J192" s="131" t="s">
        <v>1084</v>
      </c>
      <c r="K192" s="132"/>
      <c r="L192" s="132"/>
      <c r="M192" s="132"/>
      <c r="N192" s="132"/>
      <c r="O192" s="52"/>
      <c r="P192" s="52"/>
      <c r="Q192" s="52"/>
      <c r="R192" s="53"/>
      <c r="S192" s="54"/>
      <c r="T192" s="54"/>
      <c r="U192" s="131"/>
      <c r="V192" s="136"/>
      <c r="W192" s="136"/>
      <c r="X192" s="131" t="s">
        <v>128</v>
      </c>
      <c r="Y192" s="132"/>
      <c r="Z192" s="233" t="s">
        <v>1082</v>
      </c>
      <c r="AA192" s="295" t="s">
        <v>1085</v>
      </c>
      <c r="AB192" s="42" t="str">
        <f>VLOOKUP($Z192,'230420データ'!$A:$K,1,FALSE)</f>
        <v>(404)245-9767</v>
      </c>
      <c r="AC192" s="35" t="b">
        <f t="shared" si="154"/>
        <v>1</v>
      </c>
      <c r="AD192" s="35" t="str">
        <f>VLOOKUP($Z192,'230420データ'!$A:$K,2,FALSE)</f>
        <v>tomoko.h.80@gmail.com</v>
      </c>
      <c r="AE192" s="35" t="b">
        <f t="shared" si="155"/>
        <v>1</v>
      </c>
      <c r="AF192" s="35" t="str">
        <f>VLOOKUP($Z192,'230420データ'!$A:$K,3,FALSE)</f>
        <v>小3－3</v>
      </c>
      <c r="AG192" s="35" t="str">
        <f>VLOOKUP($Z192,'230420データ'!$A:$K,4,FALSE)</f>
        <v>山中　　 萌衣　　</v>
      </c>
      <c r="AH192" s="35" t="str">
        <f>VLOOKUP($Z192,'230420データ'!$A:$K,5,FALSE)</f>
        <v>尚</v>
      </c>
      <c r="AI192" s="35" t="str">
        <f>VLOOKUP($Z192,'230420データ'!$A:$K,6,FALSE)</f>
        <v>小4－2</v>
      </c>
      <c r="AJ192" s="35" t="str">
        <f>VLOOKUP($Z192,'230420データ'!$A:$K,7,FALSE)</f>
        <v>山中　　 嵩</v>
      </c>
      <c r="AK192" s="35" t="str">
        <f>VLOOKUP($Z192,'230420データ'!$A:$K,8,FALSE)</f>
        <v/>
      </c>
      <c r="AL192" s="35" t="str">
        <f>VLOOKUP($Z192,'230420データ'!$A:$K,9,FALSE)</f>
        <v/>
      </c>
      <c r="AM192" s="43" t="str">
        <f>VLOOKUP($Z192,'230420データ'!$A:$K,10,FALSE)</f>
        <v/>
      </c>
      <c r="AN192" s="43" t="str">
        <f>VLOOKUP($Z192,'230420データ'!$A:$K,11,FALSE)</f>
        <v/>
      </c>
      <c r="AO192" s="140" t="str">
        <f t="shared" si="5"/>
        <v>4042459767</v>
      </c>
      <c r="AP192" s="221" t="str">
        <f>IFERROR(VLOOKUP(AO192,'2024当番免除者リスト'!F:H,3,FALSE),"")</f>
        <v>行事委員</v>
      </c>
      <c r="AQ192" s="139"/>
      <c r="AR192" s="295" t="s">
        <v>1083</v>
      </c>
      <c r="AS192" s="139" t="str">
        <f>VLOOKUP(AO192,'全学年'!$A$3:$N$1302,9,FALSE)</f>
        <v>山中 萌衣</v>
      </c>
      <c r="AT192" s="139" t="str">
        <f>IFERROR(VLOOKUP(AO192,'クラス名簿からの当番確認リスト'!$A$4:$O$146,15,FALSE),"")</f>
        <v>行事委員</v>
      </c>
      <c r="AU192" s="142" t="str">
        <f>VLOOKUP(AO192,'全学年'!$A$3:$N$1301,14,FALSE)</f>
        <v>hisashi0601jp@yahoo.co.jp</v>
      </c>
      <c r="AV192" s="139" t="str">
        <f t="shared" si="6"/>
        <v>小4－3</v>
      </c>
      <c r="AW192" s="139" t="b">
        <f t="shared" si="7"/>
        <v>1</v>
      </c>
      <c r="AX192" s="16"/>
      <c r="AY192" s="17"/>
      <c r="AZ192" s="15"/>
      <c r="BA192" s="15"/>
      <c r="BB192" s="15"/>
      <c r="BC192" s="15"/>
      <c r="BD192" s="15"/>
    </row>
    <row r="193" ht="12.75" customHeight="1">
      <c r="A193" s="62"/>
      <c r="B193" s="34">
        <f t="shared" si="8"/>
        <v>190</v>
      </c>
      <c r="C193" s="34" t="s">
        <v>129</v>
      </c>
      <c r="D193" s="34">
        <v>188.0</v>
      </c>
      <c r="E193" s="34" t="s">
        <v>1086</v>
      </c>
      <c r="F193" s="34" t="s">
        <v>46</v>
      </c>
      <c r="G193" s="35" t="str">
        <f t="shared" ref="G193:H193" si="156">Z193</f>
        <v>(470)604-4640</v>
      </c>
      <c r="H193" s="35" t="str">
        <f t="shared" si="156"/>
        <v>skydreamer0824@gmail.com</v>
      </c>
      <c r="I193" s="34"/>
      <c r="J193" s="38"/>
      <c r="K193" s="34"/>
      <c r="L193" s="224"/>
      <c r="M193" s="36"/>
      <c r="N193" s="36"/>
      <c r="O193" s="37"/>
      <c r="P193" s="34"/>
      <c r="Q193" s="37"/>
      <c r="R193" s="34"/>
      <c r="S193" s="37">
        <v>45430.0</v>
      </c>
      <c r="T193" s="34" t="s">
        <v>90</v>
      </c>
      <c r="U193" s="36"/>
      <c r="V193" s="225">
        <v>45150.0</v>
      </c>
      <c r="W193" s="39"/>
      <c r="X193" s="36"/>
      <c r="Y193" s="36"/>
      <c r="Z193" s="171" t="s">
        <v>1087</v>
      </c>
      <c r="AA193" s="157" t="s">
        <v>1088</v>
      </c>
      <c r="AB193" s="42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43"/>
      <c r="AN193" s="43"/>
      <c r="AO193" s="35" t="str">
        <f t="shared" si="5"/>
        <v>4706044640</v>
      </c>
      <c r="AP193" s="43" t="str">
        <f>IFERROR(VLOOKUP(AO193,'2024当番免除者リスト'!F:H,3,FALSE),"")</f>
        <v/>
      </c>
      <c r="AQ193" s="44"/>
      <c r="AR193" s="44"/>
      <c r="AS193" s="44" t="str">
        <f>VLOOKUP(AO193,'全学年'!$A$3:$N$1302,9,FALSE)</f>
        <v>細岡 澄海</v>
      </c>
      <c r="AT193" s="44" t="str">
        <f>IFERROR(VLOOKUP(AO193,'クラス名簿からの当番確認リスト'!$A$4:$O$146,15,FALSE),"")</f>
        <v/>
      </c>
      <c r="AU193" s="45" t="str">
        <f>VLOOKUP(AO193,'全学年'!$A$3:$N$1301,14,FALSE)</f>
        <v>skydreamer0824@gmail.com</v>
      </c>
      <c r="AV193" s="44" t="str">
        <f t="shared" si="6"/>
        <v>小4－3</v>
      </c>
      <c r="AW193" s="44" t="b">
        <f t="shared" si="7"/>
        <v>1</v>
      </c>
      <c r="AX193" s="16"/>
      <c r="AY193" s="17"/>
      <c r="AZ193" s="15"/>
      <c r="BA193" s="15"/>
      <c r="BB193" s="15"/>
      <c r="BC193" s="15"/>
      <c r="BD193" s="15"/>
    </row>
    <row r="194" ht="12.75" customHeight="1">
      <c r="A194" s="62"/>
      <c r="B194" s="34">
        <f t="shared" si="8"/>
        <v>191</v>
      </c>
      <c r="C194" s="34" t="s">
        <v>50</v>
      </c>
      <c r="D194" s="34">
        <v>189.0</v>
      </c>
      <c r="E194" s="34" t="s">
        <v>1089</v>
      </c>
      <c r="F194" s="34" t="s">
        <v>1090</v>
      </c>
      <c r="G194" s="35" t="str">
        <f t="shared" ref="G194:H194" si="157">Z194</f>
        <v>770-940-0509</v>
      </c>
      <c r="H194" s="35" t="str">
        <f t="shared" si="157"/>
        <v>keikeimode@hotmail.com</v>
      </c>
      <c r="I194" s="34"/>
      <c r="J194" s="36"/>
      <c r="K194" s="36"/>
      <c r="L194" s="36"/>
      <c r="M194" s="36"/>
      <c r="N194" s="36"/>
      <c r="O194" s="37">
        <v>45437.0</v>
      </c>
      <c r="P194" s="37" t="s">
        <v>90</v>
      </c>
      <c r="Q194" s="37"/>
      <c r="R194" s="34"/>
      <c r="S194" s="37"/>
      <c r="T194" s="34"/>
      <c r="U194" s="34"/>
      <c r="V194" s="39"/>
      <c r="W194" s="39"/>
      <c r="X194" s="36"/>
      <c r="Y194" s="36"/>
      <c r="Z194" s="171" t="s">
        <v>1091</v>
      </c>
      <c r="AA194" s="41" t="s">
        <v>1092</v>
      </c>
      <c r="AB194" s="42" t="str">
        <f>VLOOKUP($Z194,'230420データ'!$A:$K,1,FALSE)</f>
        <v>#N/A</v>
      </c>
      <c r="AC194" s="35" t="b">
        <f t="shared" ref="AC194:AC201" si="159">EXACT(G194,Z194)</f>
        <v>1</v>
      </c>
      <c r="AD194" s="35" t="str">
        <f>VLOOKUP($Z194,'230420データ'!$A:$K,2,FALSE)</f>
        <v>#N/A</v>
      </c>
      <c r="AE194" s="35" t="str">
        <f t="shared" ref="AE194:AE201" si="160">EXACT(H194,AD194)</f>
        <v>#N/A</v>
      </c>
      <c r="AF194" s="35" t="str">
        <f>VLOOKUP($Z194,'230420データ'!$A:$K,3,FALSE)</f>
        <v>#N/A</v>
      </c>
      <c r="AG194" s="35" t="str">
        <f>VLOOKUP($Z194,'230420データ'!$A:$K,4,FALSE)</f>
        <v>#N/A</v>
      </c>
      <c r="AH194" s="35" t="str">
        <f>VLOOKUP($Z194,'230420データ'!$A:$K,5,FALSE)</f>
        <v>#N/A</v>
      </c>
      <c r="AI194" s="35" t="str">
        <f>VLOOKUP($Z194,'230420データ'!$A:$K,6,FALSE)</f>
        <v>#N/A</v>
      </c>
      <c r="AJ194" s="35" t="str">
        <f>VLOOKUP($Z194,'230420データ'!$A:$K,7,FALSE)</f>
        <v>#N/A</v>
      </c>
      <c r="AK194" s="35" t="str">
        <f>VLOOKUP($Z194,'230420データ'!$A:$K,8,FALSE)</f>
        <v>#N/A</v>
      </c>
      <c r="AL194" s="35" t="str">
        <f>VLOOKUP($Z194,'230420データ'!$A:$K,9,FALSE)</f>
        <v>#N/A</v>
      </c>
      <c r="AM194" s="43" t="str">
        <f>VLOOKUP($Z194,'230420データ'!$A:$K,10,FALSE)</f>
        <v>#N/A</v>
      </c>
      <c r="AN194" s="43" t="str">
        <f>VLOOKUP($Z194,'230420データ'!$A:$K,11,FALSE)</f>
        <v>#N/A</v>
      </c>
      <c r="AO194" s="35" t="str">
        <f t="shared" si="5"/>
        <v>7709400509</v>
      </c>
      <c r="AP194" s="43" t="str">
        <f>IFERROR(VLOOKUP(AO194,'2024当番免除者リスト'!F:H,3,FALSE),"")</f>
        <v/>
      </c>
      <c r="AQ194" s="34" t="s">
        <v>1093</v>
      </c>
      <c r="AR194" s="44"/>
      <c r="AS194" s="44" t="str">
        <f>VLOOKUP(AO194,'全学年'!$A$3:$N$1302,9,FALSE)</f>
        <v>松尾 知樹</v>
      </c>
      <c r="AT194" s="44" t="str">
        <f>IFERROR(VLOOKUP(AO194,'クラス名簿からの当番確認リスト'!$A$4:$O$146,15,FALSE),"")</f>
        <v/>
      </c>
      <c r="AU194" s="45" t="str">
        <f>VLOOKUP(AO194,'全学年'!$A$3:$N$1301,14,FALSE)</f>
        <v>keikeimode@hotmail.com</v>
      </c>
      <c r="AV194" s="44" t="str">
        <f t="shared" si="6"/>
        <v>小5－1</v>
      </c>
      <c r="AW194" s="44" t="b">
        <f t="shared" si="7"/>
        <v>1</v>
      </c>
      <c r="AX194" s="16"/>
      <c r="AY194" s="17"/>
      <c r="AZ194" s="15"/>
      <c r="BA194" s="15"/>
      <c r="BB194" s="15"/>
      <c r="BC194" s="15"/>
      <c r="BD194" s="15"/>
    </row>
    <row r="195" ht="12.75" customHeight="1">
      <c r="A195" s="343"/>
      <c r="B195" s="34">
        <f t="shared" si="8"/>
        <v>192</v>
      </c>
      <c r="C195" s="34" t="s">
        <v>50</v>
      </c>
      <c r="D195" s="34">
        <v>190.0</v>
      </c>
      <c r="E195" s="34" t="s">
        <v>1094</v>
      </c>
      <c r="F195" s="36" t="s">
        <v>1095</v>
      </c>
      <c r="G195" s="35" t="str">
        <f t="shared" ref="G195:H195" si="158">Z195</f>
        <v>470-981-8376</v>
      </c>
      <c r="H195" s="35" t="str">
        <f t="shared" si="158"/>
        <v>donochiaki@gmail.com</v>
      </c>
      <c r="I195" s="34"/>
      <c r="J195" s="34"/>
      <c r="K195" s="36"/>
      <c r="L195" s="36"/>
      <c r="M195" s="36"/>
      <c r="N195" s="36"/>
      <c r="O195" s="37"/>
      <c r="P195" s="34"/>
      <c r="Q195" s="37"/>
      <c r="R195" s="34"/>
      <c r="S195" s="63">
        <v>45451.0</v>
      </c>
      <c r="T195" s="64" t="s">
        <v>90</v>
      </c>
      <c r="U195" s="36"/>
      <c r="V195" s="39">
        <v>44954.0</v>
      </c>
      <c r="W195" s="39"/>
      <c r="X195" s="36"/>
      <c r="Y195" s="36"/>
      <c r="Z195" s="40" t="s">
        <v>1096</v>
      </c>
      <c r="AA195" s="157" t="s">
        <v>1097</v>
      </c>
      <c r="AB195" s="42" t="str">
        <f>VLOOKUP($Z195,'230420データ'!$A:$K,1,FALSE)</f>
        <v>#N/A</v>
      </c>
      <c r="AC195" s="35" t="b">
        <f t="shared" si="159"/>
        <v>1</v>
      </c>
      <c r="AD195" s="35" t="str">
        <f>VLOOKUP($Z195,'230420データ'!$A:$K,2,FALSE)</f>
        <v>#N/A</v>
      </c>
      <c r="AE195" s="35" t="str">
        <f t="shared" si="160"/>
        <v>#N/A</v>
      </c>
      <c r="AF195" s="35" t="str">
        <f>VLOOKUP($Z195,'230420データ'!$A:$K,3,FALSE)</f>
        <v>#N/A</v>
      </c>
      <c r="AG195" s="35" t="str">
        <f>VLOOKUP($Z195,'230420データ'!$A:$K,4,FALSE)</f>
        <v>#N/A</v>
      </c>
      <c r="AH195" s="35" t="str">
        <f>VLOOKUP($Z195,'230420データ'!$A:$K,5,FALSE)</f>
        <v>#N/A</v>
      </c>
      <c r="AI195" s="35" t="str">
        <f>VLOOKUP($Z195,'230420データ'!$A:$K,6,FALSE)</f>
        <v>#N/A</v>
      </c>
      <c r="AJ195" s="35" t="str">
        <f>VLOOKUP($Z195,'230420データ'!$A:$K,7,FALSE)</f>
        <v>#N/A</v>
      </c>
      <c r="AK195" s="35" t="str">
        <f>VLOOKUP($Z195,'230420データ'!$A:$K,8,FALSE)</f>
        <v>#N/A</v>
      </c>
      <c r="AL195" s="35" t="str">
        <f>VLOOKUP($Z195,'230420データ'!$A:$K,9,FALSE)</f>
        <v>#N/A</v>
      </c>
      <c r="AM195" s="43" t="str">
        <f>VLOOKUP($Z195,'230420データ'!$A:$K,10,FALSE)</f>
        <v>#N/A</v>
      </c>
      <c r="AN195" s="43" t="str">
        <f>VLOOKUP($Z195,'230420データ'!$A:$K,11,FALSE)</f>
        <v>#N/A</v>
      </c>
      <c r="AO195" s="35" t="str">
        <f t="shared" si="5"/>
        <v>4709818376</v>
      </c>
      <c r="AP195" s="43" t="str">
        <f>IFERROR(VLOOKUP(AO195,'2024当番免除者リスト'!F:H,3,FALSE),"")</f>
        <v/>
      </c>
      <c r="AQ195" s="36" t="s">
        <v>1098</v>
      </c>
      <c r="AR195" s="157" t="s">
        <v>1099</v>
      </c>
      <c r="AS195" s="44" t="str">
        <f>VLOOKUP(AO195,'全学年'!$A$3:$N$1302,9,FALSE)</f>
        <v>堂野 千颯</v>
      </c>
      <c r="AT195" s="44" t="str">
        <f>IFERROR(VLOOKUP(AO195,'クラス名簿からの当番確認リスト'!$A$4:$O$146,15,FALSE),"")</f>
        <v/>
      </c>
      <c r="AU195" s="45" t="str">
        <f>VLOOKUP(AO195,'全学年'!$A$3:$N$1301,14,FALSE)</f>
        <v>donochiaki@gmail.com</v>
      </c>
      <c r="AV195" s="44" t="str">
        <f t="shared" si="6"/>
        <v>小5－1</v>
      </c>
      <c r="AW195" s="44" t="b">
        <f t="shared" si="7"/>
        <v>1</v>
      </c>
      <c r="AX195" s="16"/>
      <c r="AY195" s="17"/>
      <c r="AZ195" s="15"/>
      <c r="BA195" s="15"/>
      <c r="BB195" s="15"/>
      <c r="BC195" s="15"/>
      <c r="BD195" s="15"/>
    </row>
    <row r="196" ht="12.75" customHeight="1">
      <c r="A196" s="33"/>
      <c r="B196" s="34">
        <f t="shared" si="8"/>
        <v>193</v>
      </c>
      <c r="C196" s="34" t="s">
        <v>50</v>
      </c>
      <c r="D196" s="34">
        <v>191.0</v>
      </c>
      <c r="E196" s="34" t="s">
        <v>1100</v>
      </c>
      <c r="F196" s="34" t="s">
        <v>1101</v>
      </c>
      <c r="G196" s="35" t="str">
        <f t="shared" ref="G196:H196" si="161">Z196</f>
        <v>(678)488-7692</v>
      </c>
      <c r="H196" s="35" t="str">
        <f t="shared" si="161"/>
        <v>kazumitamura@yahoo.com</v>
      </c>
      <c r="I196" s="34"/>
      <c r="J196" s="36"/>
      <c r="K196" s="36"/>
      <c r="L196" s="36"/>
      <c r="M196" s="36"/>
      <c r="N196" s="36"/>
      <c r="O196" s="37"/>
      <c r="P196" s="37"/>
      <c r="Q196" s="37"/>
      <c r="R196" s="34"/>
      <c r="S196" s="63">
        <v>45535.0</v>
      </c>
      <c r="T196" s="64" t="s">
        <v>220</v>
      </c>
      <c r="U196" s="34"/>
      <c r="V196" s="39"/>
      <c r="W196" s="39"/>
      <c r="X196" s="36"/>
      <c r="Y196" s="36"/>
      <c r="Z196" s="171" t="s">
        <v>1102</v>
      </c>
      <c r="AA196" s="41" t="s">
        <v>1103</v>
      </c>
      <c r="AB196" s="42" t="str">
        <f>VLOOKUP($Z196,'230420データ'!$A:$K,1,FALSE)</f>
        <v>(678)488-7692</v>
      </c>
      <c r="AC196" s="35" t="b">
        <f t="shared" si="159"/>
        <v>1</v>
      </c>
      <c r="AD196" s="35" t="str">
        <f>VLOOKUP($Z196,'230420データ'!$A:$K,2,FALSE)</f>
        <v>kazumitamura@yahoo.com</v>
      </c>
      <c r="AE196" s="35" t="b">
        <f t="shared" si="160"/>
        <v>1</v>
      </c>
      <c r="AF196" s="35" t="str">
        <f>VLOOKUP($Z196,'230420データ'!$A:$K,3,FALSE)</f>
        <v>小4－2</v>
      </c>
      <c r="AG196" s="35" t="str">
        <f>VLOOKUP($Z196,'230420データ'!$A:$K,4,FALSE)</f>
        <v>藤沢　　 怜生　　</v>
      </c>
      <c r="AH196" s="35" t="str">
        <f>VLOOKUP($Z196,'230420データ'!$A:$K,5,FALSE)</f>
        <v>達也</v>
      </c>
      <c r="AI196" s="35" t="str">
        <f>VLOOKUP($Z196,'230420データ'!$A:$K,6,FALSE)</f>
        <v/>
      </c>
      <c r="AJ196" s="35" t="str">
        <f>VLOOKUP($Z196,'230420データ'!$A:$K,7,FALSE)</f>
        <v/>
      </c>
      <c r="AK196" s="35" t="str">
        <f>VLOOKUP($Z196,'230420データ'!$A:$K,8,FALSE)</f>
        <v/>
      </c>
      <c r="AL196" s="35" t="str">
        <f>VLOOKUP($Z196,'230420データ'!$A:$K,9,FALSE)</f>
        <v/>
      </c>
      <c r="AM196" s="43" t="str">
        <f>VLOOKUP($Z196,'230420データ'!$A:$K,10,FALSE)</f>
        <v/>
      </c>
      <c r="AN196" s="43" t="str">
        <f>VLOOKUP($Z196,'230420データ'!$A:$K,11,FALSE)</f>
        <v/>
      </c>
      <c r="AO196" s="35" t="str">
        <f t="shared" si="5"/>
        <v>6784887692</v>
      </c>
      <c r="AP196" s="43" t="str">
        <f>IFERROR(VLOOKUP(AO196,'2024当番免除者リスト'!F:H,3,FALSE),"")</f>
        <v/>
      </c>
      <c r="AQ196" s="44"/>
      <c r="AR196" s="44"/>
      <c r="AS196" s="44" t="str">
        <f>VLOOKUP(AO196,'全学年'!$A$3:$N$1302,9,FALSE)</f>
        <v>藤沢 怜生</v>
      </c>
      <c r="AT196" s="44" t="str">
        <f>IFERROR(VLOOKUP(AO196,'クラス名簿からの当番確認リスト'!$A$4:$O$146,15,FALSE),"")</f>
        <v/>
      </c>
      <c r="AU196" s="45" t="str">
        <f>VLOOKUP(AO196,'全学年'!$A$3:$N$1301,14,FALSE)</f>
        <v>kazumitamura@yahoo.com</v>
      </c>
      <c r="AV196" s="44" t="str">
        <f t="shared" si="6"/>
        <v>小5－1</v>
      </c>
      <c r="AW196" s="44" t="b">
        <f t="shared" si="7"/>
        <v>1</v>
      </c>
      <c r="AX196" s="16"/>
      <c r="AY196" s="17"/>
      <c r="AZ196" s="15"/>
      <c r="BA196" s="15"/>
      <c r="BB196" s="15"/>
      <c r="BC196" s="15"/>
      <c r="BD196" s="15"/>
    </row>
    <row r="197" ht="12.75" customHeight="1">
      <c r="A197" s="33"/>
      <c r="B197" s="34">
        <f t="shared" si="8"/>
        <v>194</v>
      </c>
      <c r="C197" s="34" t="s">
        <v>50</v>
      </c>
      <c r="D197" s="34">
        <v>192.0</v>
      </c>
      <c r="E197" s="34" t="s">
        <v>1104</v>
      </c>
      <c r="F197" s="34" t="s">
        <v>1105</v>
      </c>
      <c r="G197" s="35" t="str">
        <f t="shared" ref="G197:H197" si="162">Z197</f>
        <v>(762)448-8329</v>
      </c>
      <c r="H197" s="35" t="str">
        <f t="shared" si="162"/>
        <v>sachiyanagawa@gmail.com</v>
      </c>
      <c r="I197" s="34"/>
      <c r="J197" s="36"/>
      <c r="K197" s="36"/>
      <c r="L197" s="36"/>
      <c r="M197" s="36"/>
      <c r="N197" s="36"/>
      <c r="O197" s="37"/>
      <c r="P197" s="37"/>
      <c r="Q197" s="37"/>
      <c r="R197" s="34"/>
      <c r="S197" s="37">
        <v>45395.0</v>
      </c>
      <c r="T197" s="34" t="s">
        <v>220</v>
      </c>
      <c r="U197" s="34"/>
      <c r="V197" s="39"/>
      <c r="W197" s="39"/>
      <c r="X197" s="36"/>
      <c r="Y197" s="36"/>
      <c r="Z197" s="171" t="s">
        <v>1106</v>
      </c>
      <c r="AA197" s="41" t="s">
        <v>1107</v>
      </c>
      <c r="AB197" s="42" t="str">
        <f>VLOOKUP($Z197,'230420データ'!$A:$K,1,FALSE)</f>
        <v>(762)448-8329</v>
      </c>
      <c r="AC197" s="35" t="b">
        <f t="shared" si="159"/>
        <v>1</v>
      </c>
      <c r="AD197" s="35" t="str">
        <f>VLOOKUP($Z197,'230420データ'!$A:$K,2,FALSE)</f>
        <v>sachiyanagawa@gmail.com</v>
      </c>
      <c r="AE197" s="35" t="b">
        <f t="shared" si="160"/>
        <v>1</v>
      </c>
      <c r="AF197" s="35" t="str">
        <f>VLOOKUP($Z197,'230420データ'!$A:$K,3,FALSE)</f>
        <v>小4－2</v>
      </c>
      <c r="AG197" s="35" t="str">
        <f>VLOOKUP($Z197,'230420データ'!$A:$K,4,FALSE)</f>
        <v>柳川　　 七愛　　</v>
      </c>
      <c r="AH197" s="35" t="str">
        <f>VLOOKUP($Z197,'230420データ'!$A:$K,5,FALSE)</f>
        <v>スケリー</v>
      </c>
      <c r="AI197" s="35" t="str">
        <f>VLOOKUP($Z197,'230420データ'!$A:$K,6,FALSE)</f>
        <v/>
      </c>
      <c r="AJ197" s="35" t="str">
        <f>VLOOKUP($Z197,'230420データ'!$A:$K,7,FALSE)</f>
        <v/>
      </c>
      <c r="AK197" s="35" t="str">
        <f>VLOOKUP($Z197,'230420データ'!$A:$K,8,FALSE)</f>
        <v/>
      </c>
      <c r="AL197" s="35" t="str">
        <f>VLOOKUP($Z197,'230420データ'!$A:$K,9,FALSE)</f>
        <v/>
      </c>
      <c r="AM197" s="43" t="str">
        <f>VLOOKUP($Z197,'230420データ'!$A:$K,10,FALSE)</f>
        <v/>
      </c>
      <c r="AN197" s="43" t="str">
        <f>VLOOKUP($Z197,'230420データ'!$A:$K,11,FALSE)</f>
        <v/>
      </c>
      <c r="AO197" s="35" t="str">
        <f t="shared" si="5"/>
        <v>7624488329</v>
      </c>
      <c r="AP197" s="43" t="str">
        <f>IFERROR(VLOOKUP(AO197,'2024当番免除者リスト'!F:H,3,FALSE),"")</f>
        <v/>
      </c>
      <c r="AQ197" s="44"/>
      <c r="AR197" s="44"/>
      <c r="AS197" s="44" t="str">
        <f>VLOOKUP(AO197,'全学年'!$A$3:$N$1302,9,FALSE)</f>
        <v>柳川 七愛</v>
      </c>
      <c r="AT197" s="44" t="str">
        <f>IFERROR(VLOOKUP(AO197,'クラス名簿からの当番確認リスト'!$A$4:$O$146,15,FALSE),"")</f>
        <v/>
      </c>
      <c r="AU197" s="45" t="str">
        <f>VLOOKUP(AO197,'全学年'!$A$3:$N$1301,14,FALSE)</f>
        <v>sachiyanagawa@gmail.com</v>
      </c>
      <c r="AV197" s="44" t="str">
        <f t="shared" si="6"/>
        <v>小5－1</v>
      </c>
      <c r="AW197" s="44" t="b">
        <f t="shared" si="7"/>
        <v>1</v>
      </c>
      <c r="AX197" s="16"/>
      <c r="AY197" s="17"/>
      <c r="AZ197" s="15"/>
      <c r="BA197" s="15"/>
      <c r="BB197" s="15"/>
      <c r="BC197" s="15"/>
      <c r="BD197" s="15"/>
    </row>
    <row r="198" ht="12.75" customHeight="1">
      <c r="A198" s="287"/>
      <c r="B198" s="143">
        <f t="shared" si="8"/>
        <v>195</v>
      </c>
      <c r="C198" s="143" t="s">
        <v>50</v>
      </c>
      <c r="D198" s="143">
        <v>193.0</v>
      </c>
      <c r="E198" s="143" t="s">
        <v>1108</v>
      </c>
      <c r="F198" s="143" t="s">
        <v>1109</v>
      </c>
      <c r="G198" s="145" t="str">
        <f t="shared" ref="G198:H198" si="163">Z198</f>
        <v>(404)545-7936</v>
      </c>
      <c r="H198" s="145" t="str">
        <f t="shared" si="163"/>
        <v>emichin2.1472@gmail.com</v>
      </c>
      <c r="I198" s="143" t="s">
        <v>172</v>
      </c>
      <c r="J198" s="143" t="s">
        <v>1110</v>
      </c>
      <c r="K198" s="144"/>
      <c r="L198" s="144"/>
      <c r="M198" s="351"/>
      <c r="N198" s="144"/>
      <c r="O198" s="147" t="s">
        <v>1111</v>
      </c>
      <c r="P198" s="147" t="s">
        <v>591</v>
      </c>
      <c r="Q198" s="54"/>
      <c r="R198" s="54"/>
      <c r="S198" s="52"/>
      <c r="T198" s="52"/>
      <c r="U198" s="143"/>
      <c r="V198" s="152"/>
      <c r="W198" s="152"/>
      <c r="X198" s="144" t="s">
        <v>136</v>
      </c>
      <c r="Y198" s="144"/>
      <c r="Z198" s="352" t="s">
        <v>1112</v>
      </c>
      <c r="AA198" s="258" t="s">
        <v>1113</v>
      </c>
      <c r="AB198" s="42" t="str">
        <f>VLOOKUP($Z198,'230420データ'!$A:$K,1,FALSE)</f>
        <v>#N/A</v>
      </c>
      <c r="AC198" s="35" t="b">
        <f t="shared" si="159"/>
        <v>1</v>
      </c>
      <c r="AD198" s="35" t="str">
        <f>VLOOKUP($Z198,'230420データ'!$A:$K,2,FALSE)</f>
        <v>#N/A</v>
      </c>
      <c r="AE198" s="35" t="str">
        <f t="shared" si="160"/>
        <v>#N/A</v>
      </c>
      <c r="AF198" s="35" t="str">
        <f>VLOOKUP($Z198,'230420データ'!$A:$K,3,FALSE)</f>
        <v>#N/A</v>
      </c>
      <c r="AG198" s="35" t="str">
        <f>VLOOKUP($Z198,'230420データ'!$A:$K,4,FALSE)</f>
        <v>#N/A</v>
      </c>
      <c r="AH198" s="35" t="str">
        <f>VLOOKUP($Z198,'230420データ'!$A:$K,5,FALSE)</f>
        <v>#N/A</v>
      </c>
      <c r="AI198" s="35" t="str">
        <f>VLOOKUP($Z198,'230420データ'!$A:$K,6,FALSE)</f>
        <v>#N/A</v>
      </c>
      <c r="AJ198" s="35" t="str">
        <f>VLOOKUP($Z198,'230420データ'!$A:$K,7,FALSE)</f>
        <v>#N/A</v>
      </c>
      <c r="AK198" s="35" t="str">
        <f>VLOOKUP($Z198,'230420データ'!$A:$K,8,FALSE)</f>
        <v>#N/A</v>
      </c>
      <c r="AL198" s="35" t="str">
        <f>VLOOKUP($Z198,'230420データ'!$A:$K,9,FALSE)</f>
        <v>#N/A</v>
      </c>
      <c r="AM198" s="43" t="str">
        <f>VLOOKUP($Z198,'230420データ'!$A:$K,10,FALSE)</f>
        <v>#N/A</v>
      </c>
      <c r="AN198" s="43" t="str">
        <f>VLOOKUP($Z198,'230420データ'!$A:$K,11,FALSE)</f>
        <v>#N/A</v>
      </c>
      <c r="AO198" s="145" t="str">
        <f t="shared" si="5"/>
        <v>4045457936</v>
      </c>
      <c r="AP198" s="159" t="str">
        <f>IFERROR(VLOOKUP(AO198,'2024当番免除者リスト'!F:H,3,FALSE),"")</f>
        <v>図書委員</v>
      </c>
      <c r="AQ198" s="206" t="s">
        <v>1114</v>
      </c>
      <c r="AR198" s="155"/>
      <c r="AS198" s="155" t="str">
        <f>VLOOKUP(AO198,'全学年'!$A$3:$N$1302,9,FALSE)</f>
        <v>#N/A</v>
      </c>
      <c r="AT198" s="155" t="str">
        <f>IFERROR(VLOOKUP(AO198,'クラス名簿からの当番確認リスト'!$A$4:$O$146,15,FALSE),"")</f>
        <v/>
      </c>
      <c r="AU198" s="155" t="str">
        <f>VLOOKUP(AO198,'全学年'!$A$3:$N$1301,14,FALSE)</f>
        <v>#N/A</v>
      </c>
      <c r="AV198" s="155" t="str">
        <f t="shared" si="6"/>
        <v>小5－1</v>
      </c>
      <c r="AW198" s="155" t="str">
        <f t="shared" si="7"/>
        <v>#N/A</v>
      </c>
      <c r="AX198" s="16" t="s">
        <v>1115</v>
      </c>
      <c r="AY198" s="17"/>
      <c r="AZ198" s="15"/>
      <c r="BA198" s="15"/>
      <c r="BB198" s="15"/>
      <c r="BC198" s="15"/>
      <c r="BD198" s="15"/>
    </row>
    <row r="199" ht="12.75" customHeight="1">
      <c r="A199" s="288"/>
      <c r="B199" s="131">
        <f t="shared" si="8"/>
        <v>196</v>
      </c>
      <c r="C199" s="131" t="s">
        <v>50</v>
      </c>
      <c r="D199" s="131">
        <v>194.0</v>
      </c>
      <c r="E199" s="131" t="s">
        <v>1116</v>
      </c>
      <c r="F199" s="131" t="s">
        <v>1117</v>
      </c>
      <c r="G199" s="221" t="s">
        <v>1118</v>
      </c>
      <c r="H199" s="231" t="s">
        <v>1119</v>
      </c>
      <c r="I199" s="131"/>
      <c r="J199" s="132"/>
      <c r="K199" s="132"/>
      <c r="L199" s="132"/>
      <c r="M199" s="317"/>
      <c r="N199" s="132"/>
      <c r="O199" s="52"/>
      <c r="P199" s="52"/>
      <c r="Q199" s="52"/>
      <c r="R199" s="52"/>
      <c r="S199" s="81"/>
      <c r="T199" s="81"/>
      <c r="U199" s="131"/>
      <c r="V199" s="136"/>
      <c r="W199" s="136"/>
      <c r="X199" s="131" t="s">
        <v>128</v>
      </c>
      <c r="Y199" s="132"/>
      <c r="Z199" s="233" t="s">
        <v>1118</v>
      </c>
      <c r="AA199" s="234" t="s">
        <v>1119</v>
      </c>
      <c r="AB199" s="42" t="str">
        <f>VLOOKUP($Z199,'230420データ'!$A:$K,1,FALSE)</f>
        <v>(347)366-1648</v>
      </c>
      <c r="AC199" s="35" t="b">
        <f t="shared" si="159"/>
        <v>1</v>
      </c>
      <c r="AD199" s="35" t="str">
        <f>VLOOKUP($Z199,'230420データ'!$A:$K,2,FALSE)</f>
        <v>sayuri3473661648@yahoo.co.jp</v>
      </c>
      <c r="AE199" s="35" t="b">
        <f t="shared" si="160"/>
        <v>1</v>
      </c>
      <c r="AF199" s="35" t="str">
        <f>VLOOKUP($Z199,'230420データ'!$A:$K,3,FALSE)</f>
        <v>小4－2</v>
      </c>
      <c r="AG199" s="35" t="str">
        <f>VLOOKUP($Z199,'230420データ'!$A:$K,4,FALSE)</f>
        <v>近藤　　 結衣　　</v>
      </c>
      <c r="AH199" s="35" t="str">
        <f>VLOOKUP($Z199,'230420データ'!$A:$K,5,FALSE)</f>
        <v>進一</v>
      </c>
      <c r="AI199" s="35" t="str">
        <f>VLOOKUP($Z199,'230420データ'!$A:$K,6,FALSE)</f>
        <v/>
      </c>
      <c r="AJ199" s="35" t="str">
        <f>VLOOKUP($Z199,'230420データ'!$A:$K,7,FALSE)</f>
        <v/>
      </c>
      <c r="AK199" s="35" t="str">
        <f>VLOOKUP($Z199,'230420データ'!$A:$K,8,FALSE)</f>
        <v/>
      </c>
      <c r="AL199" s="35" t="str">
        <f>VLOOKUP($Z199,'230420データ'!$A:$K,9,FALSE)</f>
        <v/>
      </c>
      <c r="AM199" s="43" t="str">
        <f>VLOOKUP($Z199,'230420データ'!$A:$K,10,FALSE)</f>
        <v/>
      </c>
      <c r="AN199" s="43" t="str">
        <f>VLOOKUP($Z199,'230420データ'!$A:$K,11,FALSE)</f>
        <v/>
      </c>
      <c r="AO199" s="140" t="str">
        <f t="shared" si="5"/>
        <v>3473661648</v>
      </c>
      <c r="AP199" s="221" t="str">
        <f>IFERROR(VLOOKUP(AO199,'2024当番免除者リスト'!F:H,3,FALSE),"")</f>
        <v>行事委員</v>
      </c>
      <c r="AQ199" s="139"/>
      <c r="AR199" s="139"/>
      <c r="AS199" s="139" t="str">
        <f>VLOOKUP(AO199,'全学年'!$A$3:$N$1302,9,FALSE)</f>
        <v>近藤 結衣</v>
      </c>
      <c r="AT199" s="139" t="str">
        <f>IFERROR(VLOOKUP(AO199,'クラス名簿からの当番確認リスト'!$A$4:$O$146,15,FALSE),"")</f>
        <v/>
      </c>
      <c r="AU199" s="142" t="str">
        <f>VLOOKUP(AO199,'全学年'!$A$3:$N$1301,14,FALSE)</f>
        <v>sayuri3473661648@yahoo.co.jp</v>
      </c>
      <c r="AV199" s="139" t="str">
        <f t="shared" si="6"/>
        <v>小5－1</v>
      </c>
      <c r="AW199" s="139" t="b">
        <f t="shared" si="7"/>
        <v>1</v>
      </c>
      <c r="AX199" s="16"/>
      <c r="AY199" s="17"/>
      <c r="AZ199" s="15"/>
      <c r="BA199" s="15"/>
      <c r="BB199" s="15"/>
      <c r="BC199" s="15"/>
      <c r="BD199" s="15"/>
    </row>
    <row r="200" ht="12.75" customHeight="1">
      <c r="A200" s="284"/>
      <c r="B200" s="34">
        <f t="shared" si="8"/>
        <v>197</v>
      </c>
      <c r="C200" s="34" t="s">
        <v>50</v>
      </c>
      <c r="D200" s="34">
        <v>195.0</v>
      </c>
      <c r="E200" s="34" t="s">
        <v>1120</v>
      </c>
      <c r="F200" s="34" t="s">
        <v>1121</v>
      </c>
      <c r="G200" s="35" t="str">
        <f t="shared" ref="G200:H200" si="164">Z200</f>
        <v>(310)650-1346</v>
      </c>
      <c r="H200" s="35" t="str">
        <f t="shared" si="164"/>
        <v>dingdongyuri@gmail.com</v>
      </c>
      <c r="I200" s="34" t="s">
        <v>158</v>
      </c>
      <c r="J200" s="36" t="s">
        <v>1122</v>
      </c>
      <c r="K200" s="36"/>
      <c r="L200" s="36"/>
      <c r="M200" s="353"/>
      <c r="N200" s="36"/>
      <c r="O200" s="252">
        <v>45402.0</v>
      </c>
      <c r="P200" s="253" t="s">
        <v>90</v>
      </c>
      <c r="Q200" s="253"/>
      <c r="R200" s="253"/>
      <c r="S200" s="252"/>
      <c r="T200" s="252"/>
      <c r="U200" s="36"/>
      <c r="V200" s="225">
        <v>44779.0</v>
      </c>
      <c r="W200" s="39">
        <v>45430.0</v>
      </c>
      <c r="X200" s="34"/>
      <c r="Y200" s="36"/>
      <c r="Z200" s="171" t="s">
        <v>1123</v>
      </c>
      <c r="AA200" s="157" t="s">
        <v>1124</v>
      </c>
      <c r="AB200" s="42" t="str">
        <f>VLOOKUP($Z200,'230420データ'!$A:$K,1,FALSE)</f>
        <v>(310)650-1346</v>
      </c>
      <c r="AC200" s="35" t="b">
        <f t="shared" si="159"/>
        <v>1</v>
      </c>
      <c r="AD200" s="35" t="str">
        <f>VLOOKUP($Z200,'230420データ'!$A:$K,2,FALSE)</f>
        <v>seiki4201@gmail.com</v>
      </c>
      <c r="AE200" s="35" t="b">
        <f t="shared" si="160"/>
        <v>0</v>
      </c>
      <c r="AF200" s="35" t="str">
        <f>VLOOKUP($Z200,'230420データ'!$A:$K,3,FALSE)</f>
        <v>小4－2</v>
      </c>
      <c r="AG200" s="35" t="str">
        <f>VLOOKUP($Z200,'230420データ'!$A:$K,4,FALSE)</f>
        <v>伊藤　　 瑛太　　</v>
      </c>
      <c r="AH200" s="35" t="str">
        <f>VLOOKUP($Z200,'230420データ'!$A:$K,5,FALSE)</f>
        <v>誠規</v>
      </c>
      <c r="AI200" s="35" t="str">
        <f>VLOOKUP($Z200,'230420データ'!$A:$K,6,FALSE)</f>
        <v>小6－2</v>
      </c>
      <c r="AJ200" s="35" t="str">
        <f>VLOOKUP($Z200,'230420データ'!$A:$K,7,FALSE)</f>
        <v>伊藤　　 心和</v>
      </c>
      <c r="AK200" s="35" t="str">
        <f>VLOOKUP($Z200,'230420データ'!$A:$K,8,FALSE)</f>
        <v/>
      </c>
      <c r="AL200" s="35" t="str">
        <f>VLOOKUP($Z200,'230420データ'!$A:$K,9,FALSE)</f>
        <v/>
      </c>
      <c r="AM200" s="43" t="str">
        <f>VLOOKUP($Z200,'230420データ'!$A:$K,10,FALSE)</f>
        <v/>
      </c>
      <c r="AN200" s="43" t="str">
        <f>VLOOKUP($Z200,'230420データ'!$A:$K,11,FALSE)</f>
        <v/>
      </c>
      <c r="AO200" s="35" t="str">
        <f t="shared" si="5"/>
        <v>3106501346</v>
      </c>
      <c r="AP200" s="43" t="str">
        <f>IFERROR(VLOOKUP(AO200,'2024当番免除者リスト'!F:H,3,FALSE),"")</f>
        <v/>
      </c>
      <c r="AQ200" s="44"/>
      <c r="AR200" s="157" t="s">
        <v>1125</v>
      </c>
      <c r="AS200" s="44" t="str">
        <f>VLOOKUP(AO200,'全学年'!$A$3:$N$1302,9,FALSE)</f>
        <v>伊藤 瑛太</v>
      </c>
      <c r="AT200" s="44" t="str">
        <f>IFERROR(VLOOKUP(AO200,'クラス名簿からの当番確認リスト'!$A$4:$O$146,15,FALSE),"")</f>
        <v/>
      </c>
      <c r="AU200" s="45" t="str">
        <f>VLOOKUP(AO200,'全学年'!$A$3:$N$1301,14,FALSE)</f>
        <v>dingdongyuri@gmail.com</v>
      </c>
      <c r="AV200" s="44" t="str">
        <f t="shared" si="6"/>
        <v>小5－1</v>
      </c>
      <c r="AW200" s="44" t="b">
        <f t="shared" si="7"/>
        <v>1</v>
      </c>
      <c r="AX200" s="16"/>
      <c r="AY200" s="17"/>
      <c r="AZ200" s="15"/>
      <c r="BA200" s="15"/>
      <c r="BB200" s="15"/>
      <c r="BC200" s="15"/>
      <c r="BD200" s="15"/>
    </row>
    <row r="201" ht="12.75" customHeight="1">
      <c r="A201" s="235"/>
      <c r="B201" s="77">
        <f t="shared" si="8"/>
        <v>198</v>
      </c>
      <c r="C201" s="77" t="s">
        <v>50</v>
      </c>
      <c r="D201" s="77">
        <v>196.0</v>
      </c>
      <c r="E201" s="77" t="s">
        <v>1126</v>
      </c>
      <c r="F201" s="78" t="s">
        <v>1127</v>
      </c>
      <c r="G201" s="79" t="s">
        <v>1128</v>
      </c>
      <c r="H201" s="354" t="s">
        <v>1129</v>
      </c>
      <c r="I201" s="77" t="s">
        <v>139</v>
      </c>
      <c r="J201" s="77" t="s">
        <v>1130</v>
      </c>
      <c r="K201" s="78"/>
      <c r="L201" s="78"/>
      <c r="M201" s="301"/>
      <c r="N201" s="78"/>
      <c r="O201" s="52"/>
      <c r="P201" s="53"/>
      <c r="Q201" s="52"/>
      <c r="R201" s="53"/>
      <c r="S201" s="54"/>
      <c r="T201" s="81"/>
      <c r="U201" s="78"/>
      <c r="V201" s="82"/>
      <c r="W201" s="82"/>
      <c r="X201" s="78" t="s">
        <v>76</v>
      </c>
      <c r="Y201" s="78"/>
      <c r="Z201" s="169" t="s">
        <v>1128</v>
      </c>
      <c r="AA201" s="84" t="s">
        <v>1129</v>
      </c>
      <c r="AB201" s="42" t="str">
        <f>VLOOKUP($Z201,'230420データ'!$A:$K,1,FALSE)</f>
        <v>(470)929-7204</v>
      </c>
      <c r="AC201" s="35" t="b">
        <f t="shared" si="159"/>
        <v>1</v>
      </c>
      <c r="AD201" s="35" t="str">
        <f>VLOOKUP($Z201,'230420データ'!$A:$K,2,FALSE)</f>
        <v>mayu3cocoon@gmail.com</v>
      </c>
      <c r="AE201" s="35" t="b">
        <f t="shared" si="160"/>
        <v>1</v>
      </c>
      <c r="AF201" s="35" t="str">
        <f>VLOOKUP($Z201,'230420データ'!$A:$K,3,FALSE)</f>
        <v>小4－2</v>
      </c>
      <c r="AG201" s="35" t="str">
        <f>VLOOKUP($Z201,'230420データ'!$A:$K,4,FALSE)</f>
        <v>サンチェス　夕陽</v>
      </c>
      <c r="AH201" s="35" t="str">
        <f>VLOOKUP($Z201,'230420データ'!$A:$K,5,FALSE)</f>
        <v>マシュー</v>
      </c>
      <c r="AI201" s="35" t="str">
        <f>VLOOKUP($Z201,'230420データ'!$A:$K,6,FALSE)</f>
        <v>小４-１</v>
      </c>
      <c r="AJ201" s="35" t="str">
        <f>VLOOKUP($Z201,'230420データ'!$A:$K,7,FALSE)</f>
        <v>サンチェス　朝陽</v>
      </c>
      <c r="AK201" s="35" t="str">
        <f>VLOOKUP($Z201,'230420データ'!$A:$K,8,FALSE)</f>
        <v/>
      </c>
      <c r="AL201" s="35" t="str">
        <f>VLOOKUP($Z201,'230420データ'!$A:$K,9,FALSE)</f>
        <v/>
      </c>
      <c r="AM201" s="43" t="str">
        <f>VLOOKUP($Z201,'230420データ'!$A:$K,10,FALSE)</f>
        <v/>
      </c>
      <c r="AN201" s="43" t="str">
        <f>VLOOKUP($Z201,'230420データ'!$A:$K,11,FALSE)</f>
        <v/>
      </c>
      <c r="AO201" s="85" t="str">
        <f t="shared" si="5"/>
        <v>4709297204</v>
      </c>
      <c r="AP201" s="86" t="str">
        <f>IFERROR(VLOOKUP(AO201,'2024当番免除者リスト'!F:H,3,FALSE),"")</f>
        <v>学級委員</v>
      </c>
      <c r="AQ201" s="87"/>
      <c r="AR201" s="87"/>
      <c r="AS201" s="87" t="str">
        <f>VLOOKUP(AO201,'全学年'!$A$3:$N$1302,9,FALSE)</f>
        <v>サンチェス 夕陽</v>
      </c>
      <c r="AT201" s="87" t="str">
        <f>IFERROR(VLOOKUP(AO201,'クラス名簿からの当番確認リスト'!$A$4:$O$146,15,FALSE),"")</f>
        <v>学級委員</v>
      </c>
      <c r="AU201" s="88" t="str">
        <f>VLOOKUP(AO201,'全学年'!$A$3:$N$1301,14,FALSE)</f>
        <v>mayu3cocoon@gmail.com</v>
      </c>
      <c r="AV201" s="87" t="str">
        <f t="shared" si="6"/>
        <v>小5－1</v>
      </c>
      <c r="AW201" s="87" t="b">
        <f t="shared" si="7"/>
        <v>1</v>
      </c>
      <c r="AX201" s="16"/>
      <c r="AY201" s="17"/>
      <c r="AZ201" s="15"/>
      <c r="BA201" s="15"/>
      <c r="BB201" s="15"/>
      <c r="BC201" s="15"/>
      <c r="BD201" s="15"/>
    </row>
    <row r="202" ht="12.75" customHeight="1">
      <c r="A202" s="175"/>
      <c r="B202" s="176">
        <f t="shared" si="8"/>
        <v>199</v>
      </c>
      <c r="C202" s="176" t="s">
        <v>50</v>
      </c>
      <c r="D202" s="176">
        <v>197.0</v>
      </c>
      <c r="E202" s="176" t="s">
        <v>1131</v>
      </c>
      <c r="F202" s="178" t="s">
        <v>1132</v>
      </c>
      <c r="G202" s="177" t="str">
        <f t="shared" ref="G202:H202" si="165">Z202</f>
        <v>470-717-0546</v>
      </c>
      <c r="H202" s="177" t="str">
        <f t="shared" si="165"/>
        <v>konakige06@gmail.com</v>
      </c>
      <c r="I202" s="176" t="s">
        <v>158</v>
      </c>
      <c r="J202" s="181" t="s">
        <v>1133</v>
      </c>
      <c r="K202" s="355"/>
      <c r="L202" s="356"/>
      <c r="M202" s="178"/>
      <c r="N202" s="357"/>
      <c r="O202" s="54"/>
      <c r="P202" s="81"/>
      <c r="Q202" s="81"/>
      <c r="R202" s="81"/>
      <c r="S202" s="147" t="s">
        <v>1134</v>
      </c>
      <c r="T202" s="148" t="s">
        <v>579</v>
      </c>
      <c r="U202" s="178"/>
      <c r="V202" s="271">
        <v>45150.0</v>
      </c>
      <c r="W202" s="182"/>
      <c r="X202" s="178" t="s">
        <v>177</v>
      </c>
      <c r="Y202" s="178"/>
      <c r="Z202" s="183" t="s">
        <v>1135</v>
      </c>
      <c r="AA202" s="358" t="s">
        <v>1136</v>
      </c>
      <c r="AB202" s="42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43"/>
      <c r="AN202" s="43"/>
      <c r="AO202" s="177" t="str">
        <f t="shared" si="5"/>
        <v>4707170546</v>
      </c>
      <c r="AP202" s="241" t="str">
        <f>IFERROR(VLOOKUP(AO202,'2024当番免除者リスト'!F:H,3,FALSE),"")</f>
        <v>安全対策委員</v>
      </c>
      <c r="AQ202" s="178" t="s">
        <v>1137</v>
      </c>
      <c r="AR202" s="185"/>
      <c r="AS202" s="185" t="str">
        <f>VLOOKUP(AO202,'全学年'!$A$3:$N$1302,9,FALSE)</f>
        <v>酒井 啓太郎</v>
      </c>
      <c r="AT202" s="185" t="str">
        <f>IFERROR(VLOOKUP(AO202,'クラス名簿からの当番確認リスト'!$A$4:$O$146,15,FALSE),"")</f>
        <v/>
      </c>
      <c r="AU202" s="186" t="str">
        <f>VLOOKUP(AO202,'全学年'!$A$3:$N$1301,14,FALSE)</f>
        <v>konakige06@gmail.com</v>
      </c>
      <c r="AV202" s="185" t="str">
        <f t="shared" si="6"/>
        <v>小5－1</v>
      </c>
      <c r="AW202" s="185" t="b">
        <f t="shared" si="7"/>
        <v>1</v>
      </c>
      <c r="AX202" s="16"/>
      <c r="AY202" s="17"/>
      <c r="AZ202" s="15"/>
      <c r="BA202" s="15"/>
      <c r="BB202" s="15"/>
      <c r="BC202" s="15"/>
      <c r="BD202" s="15"/>
    </row>
    <row r="203" ht="12.75" customHeight="1">
      <c r="A203" s="33"/>
      <c r="B203" s="34">
        <f t="shared" si="8"/>
        <v>200</v>
      </c>
      <c r="C203" s="34" t="s">
        <v>50</v>
      </c>
      <c r="D203" s="34">
        <v>198.0</v>
      </c>
      <c r="E203" s="34" t="s">
        <v>1138</v>
      </c>
      <c r="F203" s="34" t="s">
        <v>1139</v>
      </c>
      <c r="G203" s="35" t="str">
        <f t="shared" ref="G203:H203" si="166">Z203</f>
        <v>770-652-3012</v>
      </c>
      <c r="H203" s="35" t="str">
        <f t="shared" si="166"/>
        <v>majumoju@gmail.com</v>
      </c>
      <c r="I203" s="34" t="s">
        <v>139</v>
      </c>
      <c r="J203" s="34" t="s">
        <v>1140</v>
      </c>
      <c r="K203" s="34" t="s">
        <v>181</v>
      </c>
      <c r="L203" s="34" t="s">
        <v>1141</v>
      </c>
      <c r="M203" s="316"/>
      <c r="N203" s="36"/>
      <c r="O203" s="37"/>
      <c r="P203" s="34"/>
      <c r="Q203" s="37"/>
      <c r="R203" s="34"/>
      <c r="S203" s="37">
        <v>45416.0</v>
      </c>
      <c r="T203" s="34" t="s">
        <v>90</v>
      </c>
      <c r="U203" s="34"/>
      <c r="V203" s="39"/>
      <c r="W203" s="39"/>
      <c r="X203" s="36"/>
      <c r="Y203" s="36"/>
      <c r="Z203" s="171" t="s">
        <v>1142</v>
      </c>
      <c r="AA203" s="41" t="s">
        <v>1143</v>
      </c>
      <c r="AB203" s="42" t="str">
        <f>VLOOKUP($Z203,'230420データ'!$A:$K,1,FALSE)</f>
        <v>#N/A</v>
      </c>
      <c r="AC203" s="35" t="b">
        <f>EXACT(G203,Z203)</f>
        <v>1</v>
      </c>
      <c r="AD203" s="35" t="str">
        <f>VLOOKUP($Z203,'230420データ'!$A:$K,2,FALSE)</f>
        <v>#N/A</v>
      </c>
      <c r="AE203" s="35" t="str">
        <f>EXACT(H203,AD203)</f>
        <v>#N/A</v>
      </c>
      <c r="AF203" s="35" t="str">
        <f>VLOOKUP($Z203,'230420データ'!$A:$K,3,FALSE)</f>
        <v>#N/A</v>
      </c>
      <c r="AG203" s="35" t="str">
        <f>VLOOKUP($Z203,'230420データ'!$A:$K,4,FALSE)</f>
        <v>#N/A</v>
      </c>
      <c r="AH203" s="35" t="str">
        <f>VLOOKUP($Z203,'230420データ'!$A:$K,5,FALSE)</f>
        <v>#N/A</v>
      </c>
      <c r="AI203" s="35" t="str">
        <f>VLOOKUP($Z203,'230420データ'!$A:$K,6,FALSE)</f>
        <v>#N/A</v>
      </c>
      <c r="AJ203" s="35" t="str">
        <f>VLOOKUP($Z203,'230420データ'!$A:$K,7,FALSE)</f>
        <v>#N/A</v>
      </c>
      <c r="AK203" s="35" t="str">
        <f>VLOOKUP($Z203,'230420データ'!$A:$K,8,FALSE)</f>
        <v>#N/A</v>
      </c>
      <c r="AL203" s="35" t="str">
        <f>VLOOKUP($Z203,'230420データ'!$A:$K,9,FALSE)</f>
        <v>#N/A</v>
      </c>
      <c r="AM203" s="43" t="str">
        <f>VLOOKUP($Z203,'230420データ'!$A:$K,10,FALSE)</f>
        <v>#N/A</v>
      </c>
      <c r="AN203" s="43" t="str">
        <f>VLOOKUP($Z203,'230420データ'!$A:$K,11,FALSE)</f>
        <v>#N/A</v>
      </c>
      <c r="AO203" s="35" t="str">
        <f t="shared" si="5"/>
        <v>7706523012</v>
      </c>
      <c r="AP203" s="43" t="str">
        <f>IFERROR(VLOOKUP(AO203,'2024当番免除者リスト'!F:H,3,FALSE),"")</f>
        <v/>
      </c>
      <c r="AQ203" s="34" t="s">
        <v>1144</v>
      </c>
      <c r="AR203" s="44"/>
      <c r="AS203" s="44" t="str">
        <f>VLOOKUP(AO203,'全学年'!$A$3:$N$1302,9,FALSE)</f>
        <v>髙田 さくら</v>
      </c>
      <c r="AT203" s="44" t="str">
        <f>IFERROR(VLOOKUP(AO203,'クラス名簿からの当番確認リスト'!$A$4:$O$146,15,FALSE),"")</f>
        <v/>
      </c>
      <c r="AU203" s="45" t="str">
        <f>VLOOKUP(AO203,'全学年'!$A$3:$N$1301,14,FALSE)</f>
        <v>majumoju@gmail.com</v>
      </c>
      <c r="AV203" s="44" t="str">
        <f t="shared" si="6"/>
        <v>小5－1</v>
      </c>
      <c r="AW203" s="44" t="b">
        <f t="shared" si="7"/>
        <v>1</v>
      </c>
      <c r="AX203" s="16"/>
      <c r="AY203" s="17"/>
      <c r="AZ203" s="15"/>
      <c r="BA203" s="15"/>
      <c r="BB203" s="15"/>
      <c r="BC203" s="15"/>
      <c r="BD203" s="15"/>
    </row>
    <row r="204" ht="12.75" customHeight="1">
      <c r="A204" s="33"/>
      <c r="B204" s="34">
        <f t="shared" si="8"/>
        <v>201</v>
      </c>
      <c r="C204" s="34" t="s">
        <v>50</v>
      </c>
      <c r="D204" s="34">
        <v>199.0</v>
      </c>
      <c r="E204" s="96" t="s">
        <v>1145</v>
      </c>
      <c r="F204" s="96" t="s">
        <v>1146</v>
      </c>
      <c r="G204" s="35" t="str">
        <f t="shared" ref="G204:H204" si="167">Z204</f>
        <v>706-983-1580</v>
      </c>
      <c r="H204" s="35" t="str">
        <f t="shared" si="167"/>
        <v>takuo.ota@tica.toyota-industries.com</v>
      </c>
      <c r="I204" s="34" t="s">
        <v>164</v>
      </c>
      <c r="J204" s="96" t="s">
        <v>1147</v>
      </c>
      <c r="K204" s="44"/>
      <c r="L204" s="44"/>
      <c r="M204" s="96"/>
      <c r="N204" s="96"/>
      <c r="O204" s="243"/>
      <c r="P204" s="96"/>
      <c r="Q204" s="243"/>
      <c r="R204" s="96"/>
      <c r="S204" s="110">
        <v>45514.0</v>
      </c>
      <c r="T204" s="111" t="s">
        <v>42</v>
      </c>
      <c r="U204" s="96"/>
      <c r="V204" s="39">
        <v>45395.0</v>
      </c>
      <c r="W204" s="244"/>
      <c r="X204" s="96"/>
      <c r="Y204" s="96"/>
      <c r="Z204" s="245" t="s">
        <v>1148</v>
      </c>
      <c r="AA204" s="44" t="s">
        <v>1149</v>
      </c>
      <c r="AB204" s="103"/>
      <c r="AC204" s="96"/>
      <c r="AD204" s="96"/>
      <c r="AE204" s="96"/>
      <c r="AF204" s="246"/>
      <c r="AG204" s="246"/>
      <c r="AH204" s="246"/>
      <c r="AI204" s="246"/>
      <c r="AJ204" s="246"/>
      <c r="AK204" s="246"/>
      <c r="AL204" s="246"/>
      <c r="AM204" s="247"/>
      <c r="AN204" s="247"/>
      <c r="AO204" s="35" t="str">
        <f t="shared" si="5"/>
        <v>7069831580</v>
      </c>
      <c r="AP204" s="106" t="str">
        <f>IFERROR(VLOOKUP(AO204,'2024当番免除者リスト'!F:H,3,FALSE),"")</f>
        <v/>
      </c>
      <c r="AQ204" s="44"/>
      <c r="AR204" s="44"/>
      <c r="AS204" s="44" t="str">
        <f>VLOOKUP(AO204,'全学年'!$A$3:$N$1302,9,FALSE)</f>
        <v>太田 椋介</v>
      </c>
      <c r="AT204" s="44" t="str">
        <f>IFERROR(VLOOKUP(AO204,'クラス名簿からの当番確認リスト'!$A$4:$O$146,15,FALSE),"")</f>
        <v/>
      </c>
      <c r="AU204" s="45" t="str">
        <f>VLOOKUP(AO204,'全学年'!$A$3:$N$1301,14,FALSE)</f>
        <v>takuo.ota@tica.toyota-industries.com</v>
      </c>
      <c r="AV204" s="44" t="str">
        <f t="shared" si="6"/>
        <v>小5－1</v>
      </c>
      <c r="AW204" s="44" t="b">
        <f t="shared" si="7"/>
        <v>1</v>
      </c>
      <c r="AX204" s="16"/>
      <c r="AY204" s="17"/>
      <c r="AZ204" s="15"/>
      <c r="BA204" s="15"/>
      <c r="BB204" s="15"/>
      <c r="BC204" s="15"/>
      <c r="BD204" s="15"/>
    </row>
    <row r="205" ht="12.75" customHeight="1">
      <c r="A205" s="226"/>
      <c r="B205" s="143">
        <f t="shared" si="8"/>
        <v>202</v>
      </c>
      <c r="C205" s="143" t="s">
        <v>139</v>
      </c>
      <c r="D205" s="143">
        <v>200.0</v>
      </c>
      <c r="E205" s="143" t="s">
        <v>1150</v>
      </c>
      <c r="F205" s="143" t="s">
        <v>1151</v>
      </c>
      <c r="G205" s="145" t="str">
        <f t="shared" ref="G205:H205" si="168">Z205</f>
        <v>(404)797-1975</v>
      </c>
      <c r="H205" s="145" t="str">
        <f t="shared" si="168"/>
        <v>kiyoka05@gmail.com</v>
      </c>
      <c r="I205" s="143" t="s">
        <v>158</v>
      </c>
      <c r="J205" s="143" t="s">
        <v>1152</v>
      </c>
      <c r="K205" s="144"/>
      <c r="L205" s="144"/>
      <c r="M205" s="144"/>
      <c r="N205" s="144"/>
      <c r="O205" s="147" t="s">
        <v>1153</v>
      </c>
      <c r="P205" s="148" t="s">
        <v>471</v>
      </c>
      <c r="Q205" s="54"/>
      <c r="R205" s="54"/>
      <c r="S205" s="52"/>
      <c r="T205" s="52"/>
      <c r="U205" s="143"/>
      <c r="V205" s="152"/>
      <c r="W205" s="152"/>
      <c r="X205" s="144" t="s">
        <v>136</v>
      </c>
      <c r="Y205" s="144"/>
      <c r="Z205" s="206" t="s">
        <v>1154</v>
      </c>
      <c r="AA205" s="258" t="s">
        <v>1155</v>
      </c>
      <c r="AB205" s="42" t="str">
        <f>VLOOKUP($Z205,'230420データ'!$A:$K,1,FALSE)</f>
        <v>(404)797-1975</v>
      </c>
      <c r="AC205" s="35" t="b">
        <f t="shared" ref="AC205:AC213" si="169">EXACT(G205,Z205)</f>
        <v>1</v>
      </c>
      <c r="AD205" s="35" t="str">
        <f>VLOOKUP($Z205,'230420データ'!$A:$K,2,FALSE)</f>
        <v>kiyoka05@gmail.com</v>
      </c>
      <c r="AE205" s="35" t="b">
        <f t="shared" ref="AE205:AE213" si="170">EXACT(H205,AD205)</f>
        <v>1</v>
      </c>
      <c r="AF205" s="35" t="str">
        <f>VLOOKUP($Z205,'230420データ'!$A:$K,3,FALSE)</f>
        <v>小4－1</v>
      </c>
      <c r="AG205" s="35" t="str">
        <f>VLOOKUP($Z205,'230420データ'!$A:$K,4,FALSE)</f>
        <v>パニシバタナ 憲汰　　</v>
      </c>
      <c r="AH205" s="35" t="str">
        <f>VLOOKUP($Z205,'230420データ'!$A:$K,5,FALSE)</f>
        <v>AEK</v>
      </c>
      <c r="AI205" s="35" t="str">
        <f>VLOOKUP($Z205,'230420データ'!$A:$K,6,FALSE)</f>
        <v>小6－1</v>
      </c>
      <c r="AJ205" s="35" t="str">
        <f>VLOOKUP($Z205,'230420データ'!$A:$K,7,FALSE)</f>
        <v>パニシバタナ 果憐</v>
      </c>
      <c r="AK205" s="35" t="str">
        <f>VLOOKUP($Z205,'230420データ'!$A:$K,8,FALSE)</f>
        <v/>
      </c>
      <c r="AL205" s="35" t="str">
        <f>VLOOKUP($Z205,'230420データ'!$A:$K,9,FALSE)</f>
        <v/>
      </c>
      <c r="AM205" s="43" t="str">
        <f>VLOOKUP($Z205,'230420データ'!$A:$K,10,FALSE)</f>
        <v/>
      </c>
      <c r="AN205" s="43" t="str">
        <f>VLOOKUP($Z205,'230420データ'!$A:$K,11,FALSE)</f>
        <v/>
      </c>
      <c r="AO205" s="145" t="str">
        <f t="shared" si="5"/>
        <v>4047971975</v>
      </c>
      <c r="AP205" s="159" t="str">
        <f>IFERROR(VLOOKUP(AO205,'2024当番免除者リスト'!F:H,3,FALSE),"")</f>
        <v>図書委員</v>
      </c>
      <c r="AQ205" s="155"/>
      <c r="AR205" s="155"/>
      <c r="AS205" s="155" t="str">
        <f>VLOOKUP(AO205,'全学年'!$A$3:$N$1302,9,FALSE)</f>
        <v>パニシバタナ 憲汰</v>
      </c>
      <c r="AT205" s="155" t="str">
        <f>IFERROR(VLOOKUP(AO205,'クラス名簿からの当番確認リスト'!$A$4:$O$146,15,FALSE),"")</f>
        <v>図書委員</v>
      </c>
      <c r="AU205" s="161" t="str">
        <f>VLOOKUP(AO205,'全学年'!$A$3:$N$1301,14,FALSE)</f>
        <v>kiyoka05@gmail.com</v>
      </c>
      <c r="AV205" s="155" t="str">
        <f t="shared" si="6"/>
        <v>小5－2</v>
      </c>
      <c r="AW205" s="155" t="b">
        <f t="shared" si="7"/>
        <v>1</v>
      </c>
      <c r="AX205" s="16"/>
      <c r="AY205" s="17"/>
      <c r="AZ205" s="15"/>
      <c r="BA205" s="15"/>
      <c r="BB205" s="15"/>
      <c r="BC205" s="15"/>
      <c r="BD205" s="15"/>
    </row>
    <row r="206" ht="12.75" customHeight="1">
      <c r="A206" s="65"/>
      <c r="B206" s="66">
        <f t="shared" si="8"/>
        <v>203</v>
      </c>
      <c r="C206" s="66" t="s">
        <v>139</v>
      </c>
      <c r="D206" s="66">
        <v>201.0</v>
      </c>
      <c r="E206" s="66" t="s">
        <v>1156</v>
      </c>
      <c r="F206" s="66" t="s">
        <v>1157</v>
      </c>
      <c r="G206" s="67" t="s">
        <v>1158</v>
      </c>
      <c r="H206" s="359" t="s">
        <v>1159</v>
      </c>
      <c r="I206" s="66"/>
      <c r="J206" s="66"/>
      <c r="K206" s="66"/>
      <c r="L206" s="66"/>
      <c r="M206" s="66"/>
      <c r="N206" s="66"/>
      <c r="O206" s="54"/>
      <c r="P206" s="81"/>
      <c r="Q206" s="54"/>
      <c r="R206" s="54"/>
      <c r="S206" s="54"/>
      <c r="T206" s="54"/>
      <c r="U206" s="66"/>
      <c r="V206" s="71"/>
      <c r="W206" s="71"/>
      <c r="X206" s="66" t="s">
        <v>68</v>
      </c>
      <c r="Y206" s="66"/>
      <c r="Z206" s="72" t="s">
        <v>1160</v>
      </c>
      <c r="AA206" s="73" t="s">
        <v>1159</v>
      </c>
      <c r="AB206" s="42" t="str">
        <f>VLOOKUP($Z206,'230420データ'!$A:$K,1,FALSE)</f>
        <v>#N/A</v>
      </c>
      <c r="AC206" s="35" t="b">
        <f t="shared" si="169"/>
        <v>0</v>
      </c>
      <c r="AD206" s="35" t="str">
        <f>VLOOKUP($Z206,'230420データ'!$A:$K,2,FALSE)</f>
        <v>#N/A</v>
      </c>
      <c r="AE206" s="35" t="str">
        <f t="shared" si="170"/>
        <v>#N/A</v>
      </c>
      <c r="AF206" s="35" t="str">
        <f>VLOOKUP($Z206,'230420データ'!$A:$K,3,FALSE)</f>
        <v>#N/A</v>
      </c>
      <c r="AG206" s="35" t="str">
        <f>VLOOKUP($Z206,'230420データ'!$A:$K,4,FALSE)</f>
        <v>#N/A</v>
      </c>
      <c r="AH206" s="35" t="str">
        <f>VLOOKUP($Z206,'230420データ'!$A:$K,5,FALSE)</f>
        <v>#N/A</v>
      </c>
      <c r="AI206" s="35" t="str">
        <f>VLOOKUP($Z206,'230420データ'!$A:$K,6,FALSE)</f>
        <v>#N/A</v>
      </c>
      <c r="AJ206" s="35" t="str">
        <f>VLOOKUP($Z206,'230420データ'!$A:$K,7,FALSE)</f>
        <v>#N/A</v>
      </c>
      <c r="AK206" s="35" t="str">
        <f>VLOOKUP($Z206,'230420データ'!$A:$K,8,FALSE)</f>
        <v>#N/A</v>
      </c>
      <c r="AL206" s="35" t="str">
        <f>VLOOKUP($Z206,'230420データ'!$A:$K,9,FALSE)</f>
        <v>#N/A</v>
      </c>
      <c r="AM206" s="43" t="str">
        <f>VLOOKUP($Z206,'230420データ'!$A:$K,10,FALSE)</f>
        <v>#N/A</v>
      </c>
      <c r="AN206" s="43" t="str">
        <f>VLOOKUP($Z206,'230420データ'!$A:$K,11,FALSE)</f>
        <v>#N/A</v>
      </c>
      <c r="AO206" s="67" t="str">
        <f t="shared" si="5"/>
        <v>4702267003</v>
      </c>
      <c r="AP206" s="94" t="str">
        <f>IFERROR(VLOOKUP(AO206,'2024当番免除者リスト'!F:H,3,FALSE),"")</f>
        <v>運営関係者</v>
      </c>
      <c r="AQ206" s="66" t="s">
        <v>1158</v>
      </c>
      <c r="AR206" s="74"/>
      <c r="AS206" s="74" t="str">
        <f>VLOOKUP(AO206,'全学年'!$A$3:$N$1302,9,FALSE)</f>
        <v>菊地 正光</v>
      </c>
      <c r="AT206" s="74" t="str">
        <f>IFERROR(VLOOKUP(AO206,'クラス名簿からの当番確認リスト'!$A$4:$O$146,15,FALSE),"")</f>
        <v/>
      </c>
      <c r="AU206" s="75" t="str">
        <f>VLOOKUP(AO206,'全学年'!$A$3:$N$1301,14,FALSE)</f>
        <v>jkikuchi1122@gmail.com</v>
      </c>
      <c r="AV206" s="74" t="str">
        <f t="shared" si="6"/>
        <v>小5－2</v>
      </c>
      <c r="AW206" s="74" t="b">
        <f t="shared" si="7"/>
        <v>1</v>
      </c>
      <c r="AX206" s="16"/>
      <c r="AY206" s="17"/>
      <c r="AZ206" s="15"/>
      <c r="BA206" s="15"/>
      <c r="BB206" s="15"/>
      <c r="BC206" s="15"/>
      <c r="BD206" s="15"/>
    </row>
    <row r="207" ht="12.75" customHeight="1">
      <c r="A207" s="284"/>
      <c r="B207" s="34">
        <f t="shared" si="8"/>
        <v>204</v>
      </c>
      <c r="C207" s="34" t="s">
        <v>139</v>
      </c>
      <c r="D207" s="34">
        <v>202.0</v>
      </c>
      <c r="E207" s="34" t="s">
        <v>1161</v>
      </c>
      <c r="F207" s="34" t="s">
        <v>1162</v>
      </c>
      <c r="G207" s="35" t="str">
        <f t="shared" ref="G207:H207" si="171">Z207</f>
        <v>(757)753-2303</v>
      </c>
      <c r="H207" s="35" t="str">
        <f t="shared" si="171"/>
        <v>nekko_ey@hotmail.com</v>
      </c>
      <c r="I207" s="34" t="s">
        <v>181</v>
      </c>
      <c r="J207" s="34" t="s">
        <v>1163</v>
      </c>
      <c r="K207" s="34"/>
      <c r="L207" s="34"/>
      <c r="M207" s="34"/>
      <c r="N207" s="34"/>
      <c r="O207" s="37"/>
      <c r="P207" s="37"/>
      <c r="Q207" s="37"/>
      <c r="R207" s="37"/>
      <c r="S207" s="37">
        <v>45402.0</v>
      </c>
      <c r="T207" s="37" t="s">
        <v>42</v>
      </c>
      <c r="U207" s="34"/>
      <c r="V207" s="225"/>
      <c r="W207" s="225"/>
      <c r="X207" s="34"/>
      <c r="Y207" s="34"/>
      <c r="Z207" s="171" t="s">
        <v>1164</v>
      </c>
      <c r="AA207" s="41" t="s">
        <v>1165</v>
      </c>
      <c r="AB207" s="42" t="str">
        <f>VLOOKUP($Z207,'230420データ'!$A:$K,1,FALSE)</f>
        <v>(757)753-2303</v>
      </c>
      <c r="AC207" s="35" t="b">
        <f t="shared" si="169"/>
        <v>1</v>
      </c>
      <c r="AD207" s="35" t="str">
        <f>VLOOKUP($Z207,'230420データ'!$A:$K,2,FALSE)</f>
        <v>nekko_ey@hotmail.com</v>
      </c>
      <c r="AE207" s="35" t="b">
        <f t="shared" si="170"/>
        <v>1</v>
      </c>
      <c r="AF207" s="35" t="str">
        <f>VLOOKUP($Z207,'230420データ'!$A:$K,3,FALSE)</f>
        <v>小4－1</v>
      </c>
      <c r="AG207" s="35" t="str">
        <f>VLOOKUP($Z207,'230420データ'!$A:$K,4,FALSE)</f>
        <v>矢島　　 敬士　　</v>
      </c>
      <c r="AH207" s="35" t="str">
        <f>VLOOKUP($Z207,'230420データ'!$A:$K,5,FALSE)</f>
        <v>敬朗</v>
      </c>
      <c r="AI207" s="35" t="str">
        <f>VLOOKUP($Z207,'230420データ'!$A:$K,6,FALSE)</f>
        <v>中3－1</v>
      </c>
      <c r="AJ207" s="35" t="str">
        <f>VLOOKUP($Z207,'230420データ'!$A:$K,7,FALSE)</f>
        <v>矢島　　 真理恵</v>
      </c>
      <c r="AK207" s="35" t="str">
        <f>VLOOKUP($Z207,'230420データ'!$A:$K,8,FALSE)</f>
        <v/>
      </c>
      <c r="AL207" s="35" t="str">
        <f>VLOOKUP($Z207,'230420データ'!$A:$K,9,FALSE)</f>
        <v/>
      </c>
      <c r="AM207" s="43" t="str">
        <f>VLOOKUP($Z207,'230420データ'!$A:$K,10,FALSE)</f>
        <v/>
      </c>
      <c r="AN207" s="43" t="str">
        <f>VLOOKUP($Z207,'230420データ'!$A:$K,11,FALSE)</f>
        <v/>
      </c>
      <c r="AO207" s="35" t="str">
        <f t="shared" si="5"/>
        <v>7577532303</v>
      </c>
      <c r="AP207" s="43" t="str">
        <f>IFERROR(VLOOKUP(AO207,'2024当番免除者リスト'!F:H,3,FALSE),"")</f>
        <v/>
      </c>
      <c r="AQ207" s="44"/>
      <c r="AR207" s="44"/>
      <c r="AS207" s="44" t="str">
        <f>VLOOKUP(AO207,'全学年'!$A$3:$N$1302,9,FALSE)</f>
        <v>矢島 敬士</v>
      </c>
      <c r="AT207" s="44" t="str">
        <f>IFERROR(VLOOKUP(AO207,'クラス名簿からの当番確認リスト'!$A$4:$O$146,15,FALSE),"")</f>
        <v/>
      </c>
      <c r="AU207" s="45" t="str">
        <f>VLOOKUP(AO207,'全学年'!$A$3:$N$1301,14,FALSE)</f>
        <v>nekko_ey@hotmail.com</v>
      </c>
      <c r="AV207" s="44" t="str">
        <f t="shared" si="6"/>
        <v>小5－2</v>
      </c>
      <c r="AW207" s="44" t="b">
        <f t="shared" si="7"/>
        <v>1</v>
      </c>
      <c r="AX207" s="16"/>
      <c r="AY207" s="17"/>
      <c r="AZ207" s="15"/>
      <c r="BA207" s="15"/>
      <c r="BB207" s="15"/>
      <c r="BC207" s="15"/>
      <c r="BD207" s="15"/>
    </row>
    <row r="208" ht="12.75" customHeight="1">
      <c r="A208" s="65"/>
      <c r="B208" s="66">
        <f t="shared" si="8"/>
        <v>205</v>
      </c>
      <c r="C208" s="66" t="s">
        <v>139</v>
      </c>
      <c r="D208" s="66">
        <v>203.0</v>
      </c>
      <c r="E208" s="66" t="s">
        <v>1166</v>
      </c>
      <c r="F208" s="66" t="s">
        <v>1167</v>
      </c>
      <c r="G208" s="67" t="s">
        <v>1168</v>
      </c>
      <c r="H208" s="290" t="s">
        <v>1169</v>
      </c>
      <c r="I208" s="66"/>
      <c r="J208" s="89"/>
      <c r="K208" s="89"/>
      <c r="L208" s="89"/>
      <c r="M208" s="89"/>
      <c r="N208" s="89"/>
      <c r="O208" s="54"/>
      <c r="P208" s="54"/>
      <c r="Q208" s="54"/>
      <c r="R208" s="81"/>
      <c r="S208" s="54"/>
      <c r="T208" s="54"/>
      <c r="U208" s="66"/>
      <c r="V208" s="92"/>
      <c r="W208" s="92"/>
      <c r="X208" s="66" t="s">
        <v>68</v>
      </c>
      <c r="Y208" s="89"/>
      <c r="Z208" s="72" t="s">
        <v>1168</v>
      </c>
      <c r="AA208" s="73" t="s">
        <v>1169</v>
      </c>
      <c r="AB208" s="42" t="str">
        <f>VLOOKUP($Z208,'230420データ'!$A:$K,1,FALSE)</f>
        <v>(470)580-3403</v>
      </c>
      <c r="AC208" s="35" t="b">
        <f t="shared" si="169"/>
        <v>1</v>
      </c>
      <c r="AD208" s="35" t="str">
        <f>VLOOKUP($Z208,'230420データ'!$A:$K,2,FALSE)</f>
        <v>kaorinishimurazhang@gmail.com</v>
      </c>
      <c r="AE208" s="35" t="b">
        <f t="shared" si="170"/>
        <v>1</v>
      </c>
      <c r="AF208" s="35" t="str">
        <f>VLOOKUP($Z208,'230420データ'!$A:$K,3,FALSE)</f>
        <v>小4－1</v>
      </c>
      <c r="AG208" s="35" t="str">
        <f>VLOOKUP($Z208,'230420データ'!$A:$K,4,FALSE)</f>
        <v>張　　　 友和　　</v>
      </c>
      <c r="AH208" s="35" t="str">
        <f>VLOOKUP($Z208,'230420データ'!$A:$K,5,FALSE)</f>
        <v>チーチェン</v>
      </c>
      <c r="AI208" s="35" t="str">
        <f>VLOOKUP($Z208,'230420データ'!$A:$K,6,FALSE)</f>
        <v/>
      </c>
      <c r="AJ208" s="35" t="str">
        <f>VLOOKUP($Z208,'230420データ'!$A:$K,7,FALSE)</f>
        <v/>
      </c>
      <c r="AK208" s="35" t="str">
        <f>VLOOKUP($Z208,'230420データ'!$A:$K,8,FALSE)</f>
        <v/>
      </c>
      <c r="AL208" s="35" t="str">
        <f>VLOOKUP($Z208,'230420データ'!$A:$K,9,FALSE)</f>
        <v/>
      </c>
      <c r="AM208" s="43" t="str">
        <f>VLOOKUP($Z208,'230420データ'!$A:$K,10,FALSE)</f>
        <v/>
      </c>
      <c r="AN208" s="43" t="str">
        <f>VLOOKUP($Z208,'230420データ'!$A:$K,11,FALSE)</f>
        <v/>
      </c>
      <c r="AO208" s="67" t="str">
        <f t="shared" si="5"/>
        <v>4705803403</v>
      </c>
      <c r="AP208" s="94" t="str">
        <f>IFERROR(VLOOKUP(AO208,'2024当番免除者リスト'!F:H,3,FALSE),"")</f>
        <v>運営関係者</v>
      </c>
      <c r="AQ208" s="74"/>
      <c r="AR208" s="74"/>
      <c r="AS208" s="74" t="str">
        <f>VLOOKUP(AO208,'全学年'!$A$3:$N$1302,9,FALSE)</f>
        <v>張 友和</v>
      </c>
      <c r="AT208" s="74" t="str">
        <f>IFERROR(VLOOKUP(AO208,'クラス名簿からの当番確認リスト'!$A$4:$O$146,15,FALSE),"")</f>
        <v>運営委員</v>
      </c>
      <c r="AU208" s="75" t="str">
        <f>VLOOKUP(AO208,'全学年'!$A$3:$N$1301,14,FALSE)</f>
        <v>kaorinishimurazhang@gmail.com</v>
      </c>
      <c r="AV208" s="74" t="str">
        <f t="shared" si="6"/>
        <v>小5－2</v>
      </c>
      <c r="AW208" s="74" t="b">
        <f t="shared" si="7"/>
        <v>1</v>
      </c>
      <c r="AX208" s="16"/>
      <c r="AY208" s="17"/>
      <c r="AZ208" s="15"/>
      <c r="BA208" s="15"/>
      <c r="BB208" s="15"/>
      <c r="BC208" s="15"/>
      <c r="BD208" s="15"/>
    </row>
    <row r="209" ht="12.75" customHeight="1">
      <c r="A209" s="46"/>
      <c r="B209" s="47">
        <f t="shared" si="8"/>
        <v>206</v>
      </c>
      <c r="C209" s="47" t="s">
        <v>139</v>
      </c>
      <c r="D209" s="47">
        <v>204.0</v>
      </c>
      <c r="E209" s="47" t="s">
        <v>1170</v>
      </c>
      <c r="F209" s="47" t="s">
        <v>1171</v>
      </c>
      <c r="G209" s="49" t="s">
        <v>1172</v>
      </c>
      <c r="H209" s="50" t="s">
        <v>1173</v>
      </c>
      <c r="I209" s="47" t="s">
        <v>158</v>
      </c>
      <c r="J209" s="47" t="s">
        <v>1174</v>
      </c>
      <c r="K209" s="51"/>
      <c r="L209" s="51"/>
      <c r="M209" s="51"/>
      <c r="N209" s="51"/>
      <c r="O209" s="52"/>
      <c r="P209" s="53"/>
      <c r="Q209" s="52"/>
      <c r="R209" s="52"/>
      <c r="S209" s="54"/>
      <c r="T209" s="81"/>
      <c r="U209" s="47"/>
      <c r="V209" s="56"/>
      <c r="W209" s="56"/>
      <c r="X209" s="51" t="s">
        <v>52</v>
      </c>
      <c r="Y209" s="51"/>
      <c r="Z209" s="57" t="s">
        <v>1175</v>
      </c>
      <c r="AA209" s="204" t="s">
        <v>1173</v>
      </c>
      <c r="AB209" s="42" t="str">
        <f>VLOOKUP($Z209,'230420データ'!$A:$K,1,FALSE)</f>
        <v>#N/A</v>
      </c>
      <c r="AC209" s="35" t="b">
        <f t="shared" si="169"/>
        <v>0</v>
      </c>
      <c r="AD209" s="35" t="str">
        <f>VLOOKUP($Z209,'230420データ'!$A:$K,2,FALSE)</f>
        <v>#N/A</v>
      </c>
      <c r="AE209" s="35" t="str">
        <f t="shared" si="170"/>
        <v>#N/A</v>
      </c>
      <c r="AF209" s="35" t="str">
        <f>VLOOKUP($Z209,'230420データ'!$A:$K,3,FALSE)</f>
        <v>#N/A</v>
      </c>
      <c r="AG209" s="35" t="str">
        <f>VLOOKUP($Z209,'230420データ'!$A:$K,4,FALSE)</f>
        <v>#N/A</v>
      </c>
      <c r="AH209" s="35" t="str">
        <f>VLOOKUP($Z209,'230420データ'!$A:$K,5,FALSE)</f>
        <v>#N/A</v>
      </c>
      <c r="AI209" s="35" t="str">
        <f>VLOOKUP($Z209,'230420データ'!$A:$K,6,FALSE)</f>
        <v>#N/A</v>
      </c>
      <c r="AJ209" s="35" t="str">
        <f>VLOOKUP($Z209,'230420データ'!$A:$K,7,FALSE)</f>
        <v>#N/A</v>
      </c>
      <c r="AK209" s="35" t="str">
        <f>VLOOKUP($Z209,'230420データ'!$A:$K,8,FALSE)</f>
        <v>#N/A</v>
      </c>
      <c r="AL209" s="35" t="str">
        <f>VLOOKUP($Z209,'230420データ'!$A:$K,9,FALSE)</f>
        <v>#N/A</v>
      </c>
      <c r="AM209" s="43" t="str">
        <f>VLOOKUP($Z209,'230420データ'!$A:$K,10,FALSE)</f>
        <v>#N/A</v>
      </c>
      <c r="AN209" s="43" t="str">
        <f>VLOOKUP($Z209,'230420データ'!$A:$K,11,FALSE)</f>
        <v>#N/A</v>
      </c>
      <c r="AO209" s="49" t="str">
        <f t="shared" si="5"/>
        <v>7703106125</v>
      </c>
      <c r="AP209" s="59" t="str">
        <f>IFERROR(VLOOKUP(AO209,'2024当番免除者リスト'!F:H,3,FALSE),"")</f>
        <v>運動会委員</v>
      </c>
      <c r="AQ209" s="47" t="s">
        <v>1172</v>
      </c>
      <c r="AR209" s="60"/>
      <c r="AS209" s="60" t="str">
        <f>VLOOKUP(AO209,'全学年'!$A$3:$N$1302,9,FALSE)</f>
        <v>武藤 寛太朗</v>
      </c>
      <c r="AT209" s="60" t="str">
        <f>IFERROR(VLOOKUP(AO209,'クラス名簿からの当番確認リスト'!$A$4:$O$146,15,FALSE),"")</f>
        <v>運動会委員</v>
      </c>
      <c r="AU209" s="61" t="str">
        <f>VLOOKUP(AO209,'全学年'!$A$3:$N$1301,14,FALSE)</f>
        <v>taro.m.akane@icloud.com</v>
      </c>
      <c r="AV209" s="60" t="str">
        <f t="shared" si="6"/>
        <v>小5－2</v>
      </c>
      <c r="AW209" s="60" t="b">
        <f t="shared" si="7"/>
        <v>1</v>
      </c>
      <c r="AX209" s="16"/>
      <c r="AY209" s="17"/>
      <c r="AZ209" s="15"/>
      <c r="BA209" s="15"/>
      <c r="BB209" s="15"/>
      <c r="BC209" s="15"/>
      <c r="BD209" s="15"/>
    </row>
    <row r="210" ht="12.75" customHeight="1">
      <c r="A210" s="33"/>
      <c r="B210" s="34">
        <f t="shared" si="8"/>
        <v>207</v>
      </c>
      <c r="C210" s="34" t="s">
        <v>139</v>
      </c>
      <c r="D210" s="34">
        <v>205.0</v>
      </c>
      <c r="E210" s="34" t="s">
        <v>1176</v>
      </c>
      <c r="F210" s="34" t="s">
        <v>1177</v>
      </c>
      <c r="G210" s="35" t="str">
        <f t="shared" ref="G210:H210" si="172">Z210</f>
        <v>(646)345-2262</v>
      </c>
      <c r="H210" s="35" t="str">
        <f t="shared" si="172"/>
        <v>chihomatsudaira@gmail.com</v>
      </c>
      <c r="I210" s="34"/>
      <c r="J210" s="36"/>
      <c r="K210" s="36"/>
      <c r="L210" s="36"/>
      <c r="M210" s="36"/>
      <c r="N210" s="36"/>
      <c r="O210" s="37"/>
      <c r="P210" s="37"/>
      <c r="Q210" s="63">
        <v>45514.0</v>
      </c>
      <c r="R210" s="63" t="s">
        <v>176</v>
      </c>
      <c r="S210" s="37"/>
      <c r="T210" s="34"/>
      <c r="U210" s="34"/>
      <c r="V210" s="39"/>
      <c r="W210" s="39"/>
      <c r="X210" s="36"/>
      <c r="Y210" s="36"/>
      <c r="Z210" s="171" t="s">
        <v>1178</v>
      </c>
      <c r="AA210" s="41" t="s">
        <v>1179</v>
      </c>
      <c r="AB210" s="42" t="str">
        <f>VLOOKUP($Z210,'230420データ'!$A:$K,1,FALSE)</f>
        <v>(646)345-2262</v>
      </c>
      <c r="AC210" s="35" t="b">
        <f t="shared" si="169"/>
        <v>1</v>
      </c>
      <c r="AD210" s="35" t="str">
        <f>VLOOKUP($Z210,'230420データ'!$A:$K,2,FALSE)</f>
        <v>chihomatsudaira@gmail.com</v>
      </c>
      <c r="AE210" s="35" t="b">
        <f t="shared" si="170"/>
        <v>1</v>
      </c>
      <c r="AF210" s="35" t="str">
        <f>VLOOKUP($Z210,'230420データ'!$A:$K,3,FALSE)</f>
        <v>小4－1</v>
      </c>
      <c r="AG210" s="35" t="str">
        <f>VLOOKUP($Z210,'230420データ'!$A:$K,4,FALSE)</f>
        <v>シューベルト ケン　　</v>
      </c>
      <c r="AH210" s="35" t="str">
        <f>VLOOKUP($Z210,'230420データ'!$A:$K,5,FALSE)</f>
        <v>スコット</v>
      </c>
      <c r="AI210" s="35" t="str">
        <f>VLOOKUP($Z210,'230420データ'!$A:$K,6,FALSE)</f>
        <v/>
      </c>
      <c r="AJ210" s="35" t="str">
        <f>VLOOKUP($Z210,'230420データ'!$A:$K,7,FALSE)</f>
        <v/>
      </c>
      <c r="AK210" s="35" t="str">
        <f>VLOOKUP($Z210,'230420データ'!$A:$K,8,FALSE)</f>
        <v/>
      </c>
      <c r="AL210" s="35" t="str">
        <f>VLOOKUP($Z210,'230420データ'!$A:$K,9,FALSE)</f>
        <v/>
      </c>
      <c r="AM210" s="43" t="str">
        <f>VLOOKUP($Z210,'230420データ'!$A:$K,10,FALSE)</f>
        <v/>
      </c>
      <c r="AN210" s="43" t="str">
        <f>VLOOKUP($Z210,'230420データ'!$A:$K,11,FALSE)</f>
        <v/>
      </c>
      <c r="AO210" s="35" t="str">
        <f t="shared" si="5"/>
        <v>6463452262</v>
      </c>
      <c r="AP210" s="43" t="str">
        <f>IFERROR(VLOOKUP(AO210,'2024当番免除者リスト'!F:H,3,FALSE),"")</f>
        <v/>
      </c>
      <c r="AQ210" s="44"/>
      <c r="AR210" s="44"/>
      <c r="AS210" s="44" t="str">
        <f>VLOOKUP(AO210,'全学年'!$A$3:$N$1302,9,FALSE)</f>
        <v>シューベルト ケン</v>
      </c>
      <c r="AT210" s="44" t="str">
        <f>IFERROR(VLOOKUP(AO210,'クラス名簿からの当番確認リスト'!$A$4:$O$146,15,FALSE),"")</f>
        <v/>
      </c>
      <c r="AU210" s="45" t="str">
        <f>VLOOKUP(AO210,'全学年'!$A$3:$N$1301,14,FALSE)</f>
        <v>chihomatsudaira@gmail.com</v>
      </c>
      <c r="AV210" s="44" t="str">
        <f t="shared" si="6"/>
        <v>小5－2</v>
      </c>
      <c r="AW210" s="44" t="b">
        <f t="shared" si="7"/>
        <v>1</v>
      </c>
      <c r="AX210" s="16"/>
      <c r="AY210" s="17"/>
      <c r="AZ210" s="15"/>
      <c r="BA210" s="15"/>
      <c r="BB210" s="15"/>
      <c r="BC210" s="15"/>
      <c r="BD210" s="15"/>
    </row>
    <row r="211" ht="12.75" customHeight="1">
      <c r="A211" s="230"/>
      <c r="B211" s="131">
        <f t="shared" si="8"/>
        <v>208</v>
      </c>
      <c r="C211" s="131" t="s">
        <v>139</v>
      </c>
      <c r="D211" s="131">
        <v>206.0</v>
      </c>
      <c r="E211" s="131" t="s">
        <v>1180</v>
      </c>
      <c r="F211" s="131" t="s">
        <v>1181</v>
      </c>
      <c r="G211" s="140" t="s">
        <v>1182</v>
      </c>
      <c r="H211" s="231" t="s">
        <v>1183</v>
      </c>
      <c r="I211" s="131" t="s">
        <v>172</v>
      </c>
      <c r="J211" s="131" t="s">
        <v>1184</v>
      </c>
      <c r="K211" s="131"/>
      <c r="L211" s="131"/>
      <c r="M211" s="131"/>
      <c r="N211" s="131"/>
      <c r="O211" s="52"/>
      <c r="P211" s="53"/>
      <c r="Q211" s="52"/>
      <c r="R211" s="53"/>
      <c r="S211" s="54"/>
      <c r="T211" s="81"/>
      <c r="U211" s="131"/>
      <c r="V211" s="360"/>
      <c r="W211" s="360"/>
      <c r="X211" s="131" t="s">
        <v>128</v>
      </c>
      <c r="Y211" s="131"/>
      <c r="Z211" s="233" t="s">
        <v>1182</v>
      </c>
      <c r="AA211" s="234" t="s">
        <v>1185</v>
      </c>
      <c r="AB211" s="42" t="str">
        <f>VLOOKUP($Z211,'230420データ'!$A:$K,1,FALSE)</f>
        <v>(614)369-6126</v>
      </c>
      <c r="AC211" s="35" t="b">
        <f t="shared" si="169"/>
        <v>1</v>
      </c>
      <c r="AD211" s="35" t="str">
        <f>VLOOKUP($Z211,'230420データ'!$A:$K,2,FALSE)</f>
        <v>y.h.nakajima@gmail.com</v>
      </c>
      <c r="AE211" s="35" t="b">
        <f t="shared" si="170"/>
        <v>1</v>
      </c>
      <c r="AF211" s="35" t="str">
        <f>VLOOKUP($Z211,'230420データ'!$A:$K,3,FALSE)</f>
        <v>小4－1</v>
      </c>
      <c r="AG211" s="35" t="str">
        <f>VLOOKUP($Z211,'230420データ'!$A:$K,4,FALSE)</f>
        <v>中島　　 小春　　</v>
      </c>
      <c r="AH211" s="35" t="str">
        <f>VLOOKUP($Z211,'230420データ'!$A:$K,5,FALSE)</f>
        <v>克</v>
      </c>
      <c r="AI211" s="35" t="str">
        <f>VLOOKUP($Z211,'230420データ'!$A:$K,6,FALSE)</f>
        <v>中2－1</v>
      </c>
      <c r="AJ211" s="35" t="str">
        <f>VLOOKUP($Z211,'230420データ'!$A:$K,7,FALSE)</f>
        <v>中島　　 陽向</v>
      </c>
      <c r="AK211" s="35" t="str">
        <f>VLOOKUP($Z211,'230420データ'!$A:$K,8,FALSE)</f>
        <v/>
      </c>
      <c r="AL211" s="35" t="str">
        <f>VLOOKUP($Z211,'230420データ'!$A:$K,9,FALSE)</f>
        <v/>
      </c>
      <c r="AM211" s="43" t="str">
        <f>VLOOKUP($Z211,'230420データ'!$A:$K,10,FALSE)</f>
        <v/>
      </c>
      <c r="AN211" s="43" t="str">
        <f>VLOOKUP($Z211,'230420データ'!$A:$K,11,FALSE)</f>
        <v/>
      </c>
      <c r="AO211" s="140" t="str">
        <f t="shared" si="5"/>
        <v>6143696126</v>
      </c>
      <c r="AP211" s="221" t="str">
        <f>IFERROR(VLOOKUP(AO211,'2024当番免除者リスト'!F:H,3,FALSE),"")</f>
        <v>行事委員</v>
      </c>
      <c r="AQ211" s="139"/>
      <c r="AR211" s="234" t="s">
        <v>1183</v>
      </c>
      <c r="AS211" s="139" t="str">
        <f>VLOOKUP(AO211,'全学年'!$A$3:$N$1302,9,FALSE)</f>
        <v>中島 小春</v>
      </c>
      <c r="AT211" s="139" t="str">
        <f>IFERROR(VLOOKUP(AO211,'クラス名簿からの当番確認リスト'!$A$4:$O$146,15,FALSE),"")</f>
        <v>行事委員</v>
      </c>
      <c r="AU211" s="142" t="str">
        <f>VLOOKUP(AO211,'全学年'!$A$3:$N$1301,14,FALSE)</f>
        <v>y.h.nakajima@gmajl.com</v>
      </c>
      <c r="AV211" s="139" t="str">
        <f t="shared" si="6"/>
        <v>小5－2</v>
      </c>
      <c r="AW211" s="139" t="b">
        <f t="shared" si="7"/>
        <v>1</v>
      </c>
      <c r="AX211" s="16"/>
      <c r="AY211" s="17"/>
      <c r="AZ211" s="15"/>
      <c r="BA211" s="15"/>
      <c r="BB211" s="15"/>
      <c r="BC211" s="15"/>
      <c r="BD211" s="15"/>
    </row>
    <row r="212" ht="12.75" customHeight="1">
      <c r="A212" s="65"/>
      <c r="B212" s="66">
        <f t="shared" si="8"/>
        <v>209</v>
      </c>
      <c r="C212" s="361" t="s">
        <v>139</v>
      </c>
      <c r="D212" s="66">
        <v>207.0</v>
      </c>
      <c r="E212" s="66" t="s">
        <v>1186</v>
      </c>
      <c r="F212" s="66" t="s">
        <v>612</v>
      </c>
      <c r="G212" s="67" t="s">
        <v>1187</v>
      </c>
      <c r="H212" s="68" t="s">
        <v>1188</v>
      </c>
      <c r="I212" s="361"/>
      <c r="J212" s="66"/>
      <c r="K212" s="66"/>
      <c r="L212" s="66"/>
      <c r="M212" s="66"/>
      <c r="N212" s="66"/>
      <c r="O212" s="54"/>
      <c r="P212" s="54"/>
      <c r="Q212" s="54"/>
      <c r="R212" s="54"/>
      <c r="S212" s="54"/>
      <c r="T212" s="54"/>
      <c r="U212" s="66"/>
      <c r="V212" s="71"/>
      <c r="W212" s="71"/>
      <c r="X212" s="66" t="s">
        <v>68</v>
      </c>
      <c r="Y212" s="66"/>
      <c r="Z212" s="72" t="s">
        <v>1189</v>
      </c>
      <c r="AA212" s="73" t="s">
        <v>1188</v>
      </c>
      <c r="AB212" s="42" t="str">
        <f>VLOOKUP($Z212,'230420データ'!$A:$K,1,FALSE)</f>
        <v>#N/A</v>
      </c>
      <c r="AC212" s="35" t="b">
        <f t="shared" si="169"/>
        <v>0</v>
      </c>
      <c r="AD212" s="35" t="str">
        <f>VLOOKUP($Z212,'230420データ'!$A:$K,2,FALSE)</f>
        <v>#N/A</v>
      </c>
      <c r="AE212" s="35" t="str">
        <f t="shared" si="170"/>
        <v>#N/A</v>
      </c>
      <c r="AF212" s="35" t="str">
        <f>VLOOKUP($Z212,'230420データ'!$A:$K,3,FALSE)</f>
        <v>#N/A</v>
      </c>
      <c r="AG212" s="35" t="str">
        <f>VLOOKUP($Z212,'230420データ'!$A:$K,4,FALSE)</f>
        <v>#N/A</v>
      </c>
      <c r="AH212" s="35" t="str">
        <f>VLOOKUP($Z212,'230420データ'!$A:$K,5,FALSE)</f>
        <v>#N/A</v>
      </c>
      <c r="AI212" s="35" t="str">
        <f>VLOOKUP($Z212,'230420データ'!$A:$K,6,FALSE)</f>
        <v>#N/A</v>
      </c>
      <c r="AJ212" s="35" t="str">
        <f>VLOOKUP($Z212,'230420データ'!$A:$K,7,FALSE)</f>
        <v>#N/A</v>
      </c>
      <c r="AK212" s="35" t="str">
        <f>VLOOKUP($Z212,'230420データ'!$A:$K,8,FALSE)</f>
        <v>#N/A</v>
      </c>
      <c r="AL212" s="35" t="str">
        <f>VLOOKUP($Z212,'230420データ'!$A:$K,9,FALSE)</f>
        <v>#N/A</v>
      </c>
      <c r="AM212" s="43" t="str">
        <f>VLOOKUP($Z212,'230420データ'!$A:$K,10,FALSE)</f>
        <v>#N/A</v>
      </c>
      <c r="AN212" s="43" t="str">
        <f>VLOOKUP($Z212,'230420データ'!$A:$K,11,FALSE)</f>
        <v>#N/A</v>
      </c>
      <c r="AO212" s="67" t="str">
        <f t="shared" si="5"/>
        <v>7207371536</v>
      </c>
      <c r="AP212" s="94" t="str">
        <f>IFERROR(VLOOKUP(AO212,'2024当番免除者リスト'!F:H,3,FALSE),"")</f>
        <v>運営関係者</v>
      </c>
      <c r="AQ212" s="66" t="s">
        <v>1187</v>
      </c>
      <c r="AR212" s="74"/>
      <c r="AS212" s="74" t="str">
        <f>VLOOKUP(AO212,'全学年'!$A$3:$N$1302,9,FALSE)</f>
        <v>紙谷 桜</v>
      </c>
      <c r="AT212" s="74" t="str">
        <f>IFERROR(VLOOKUP(AO212,'クラス名簿からの当番確認リスト'!$A$4:$O$146,15,FALSE),"")</f>
        <v>校医</v>
      </c>
      <c r="AU212" s="75" t="str">
        <f>VLOOKUP(AO212,'全学年'!$A$3:$N$1301,14,FALSE)</f>
        <v>m.kamidani@gmail.com</v>
      </c>
      <c r="AV212" s="74" t="str">
        <f t="shared" si="6"/>
        <v>小5－2</v>
      </c>
      <c r="AW212" s="74" t="b">
        <f t="shared" si="7"/>
        <v>1</v>
      </c>
      <c r="AX212" s="16"/>
      <c r="AY212" s="17"/>
      <c r="AZ212" s="15"/>
      <c r="BA212" s="15"/>
      <c r="BB212" s="15"/>
      <c r="BC212" s="15"/>
      <c r="BD212" s="15"/>
    </row>
    <row r="213" ht="12.75" customHeight="1">
      <c r="A213" s="226"/>
      <c r="B213" s="143">
        <f t="shared" si="8"/>
        <v>210</v>
      </c>
      <c r="C213" s="143" t="s">
        <v>139</v>
      </c>
      <c r="D213" s="143">
        <v>209.0</v>
      </c>
      <c r="E213" s="362" t="s">
        <v>1190</v>
      </c>
      <c r="F213" s="144" t="s">
        <v>1191</v>
      </c>
      <c r="G213" s="145" t="str">
        <f t="shared" ref="G213:H213" si="173">Z213</f>
        <v>470-925-5681</v>
      </c>
      <c r="H213" s="145" t="str">
        <f t="shared" si="173"/>
        <v>yamakumi109@hotmail.com</v>
      </c>
      <c r="I213" s="143"/>
      <c r="J213" s="143"/>
      <c r="K213" s="144"/>
      <c r="L213" s="144"/>
      <c r="M213" s="144"/>
      <c r="N213" s="144"/>
      <c r="O213" s="147" t="s">
        <v>1192</v>
      </c>
      <c r="P213" s="148" t="s">
        <v>471</v>
      </c>
      <c r="Q213" s="54"/>
      <c r="R213" s="81"/>
      <c r="S213" s="52"/>
      <c r="T213" s="53"/>
      <c r="U213" s="144"/>
      <c r="V213" s="152"/>
      <c r="W213" s="152"/>
      <c r="X213" s="144" t="s">
        <v>136</v>
      </c>
      <c r="Y213" s="144"/>
      <c r="Z213" s="228" t="s">
        <v>1193</v>
      </c>
      <c r="AA213" s="229" t="s">
        <v>1194</v>
      </c>
      <c r="AB213" s="42" t="str">
        <f>VLOOKUP($Z213,'230420データ'!$A:$K,1,FALSE)</f>
        <v>#N/A</v>
      </c>
      <c r="AC213" s="35" t="b">
        <f t="shared" si="169"/>
        <v>1</v>
      </c>
      <c r="AD213" s="35" t="str">
        <f>VLOOKUP($Z213,'230420データ'!$A:$K,2,FALSE)</f>
        <v>#N/A</v>
      </c>
      <c r="AE213" s="35" t="str">
        <f t="shared" si="170"/>
        <v>#N/A</v>
      </c>
      <c r="AF213" s="35" t="str">
        <f>VLOOKUP($Z213,'230420データ'!$A:$K,3,FALSE)</f>
        <v>#N/A</v>
      </c>
      <c r="AG213" s="35" t="str">
        <f>VLOOKUP($Z213,'230420データ'!$A:$K,4,FALSE)</f>
        <v>#N/A</v>
      </c>
      <c r="AH213" s="35" t="str">
        <f>VLOOKUP($Z213,'230420データ'!$A:$K,5,FALSE)</f>
        <v>#N/A</v>
      </c>
      <c r="AI213" s="35" t="str">
        <f>VLOOKUP($Z213,'230420データ'!$A:$K,6,FALSE)</f>
        <v>#N/A</v>
      </c>
      <c r="AJ213" s="35" t="str">
        <f>VLOOKUP($Z213,'230420データ'!$A:$K,7,FALSE)</f>
        <v>#N/A</v>
      </c>
      <c r="AK213" s="35" t="str">
        <f>VLOOKUP($Z213,'230420データ'!$A:$K,8,FALSE)</f>
        <v>#N/A</v>
      </c>
      <c r="AL213" s="35" t="str">
        <f>VLOOKUP($Z213,'230420データ'!$A:$K,9,FALSE)</f>
        <v>#N/A</v>
      </c>
      <c r="AM213" s="43" t="str">
        <f>VLOOKUP($Z213,'230420データ'!$A:$K,10,FALSE)</f>
        <v>#N/A</v>
      </c>
      <c r="AN213" s="43" t="str">
        <f>VLOOKUP($Z213,'230420データ'!$A:$K,11,FALSE)</f>
        <v>#N/A</v>
      </c>
      <c r="AO213" s="145" t="str">
        <f t="shared" si="5"/>
        <v>4709255681</v>
      </c>
      <c r="AP213" s="159" t="str">
        <f>IFERROR(VLOOKUP(AO213,'2024当番免除者リスト'!F:H,3,FALSE),"")</f>
        <v>図書委員</v>
      </c>
      <c r="AQ213" s="144" t="s">
        <v>1195</v>
      </c>
      <c r="AR213" s="155"/>
      <c r="AS213" s="155" t="str">
        <f>VLOOKUP(AO213,'全学年'!$A$3:$N$1302,9,FALSE)</f>
        <v>大橋 幸亮</v>
      </c>
      <c r="AT213" s="155" t="str">
        <f>IFERROR(VLOOKUP(AO213,'クラス名簿からの当番確認リスト'!$A$4:$O$146,15,FALSE),"")</f>
        <v/>
      </c>
      <c r="AU213" s="161" t="str">
        <f>VLOOKUP(AO213,'全学年'!$A$3:$N$1301,14,FALSE)</f>
        <v>yamakumi109@hotmail.com</v>
      </c>
      <c r="AV213" s="155" t="str">
        <f t="shared" si="6"/>
        <v>小5－2</v>
      </c>
      <c r="AW213" s="155" t="b">
        <f t="shared" si="7"/>
        <v>1</v>
      </c>
      <c r="AX213" s="16"/>
      <c r="AY213" s="17"/>
      <c r="AZ213" s="363"/>
      <c r="BA213" s="363"/>
      <c r="BB213" s="363"/>
      <c r="BC213" s="363"/>
      <c r="BD213" s="363"/>
    </row>
    <row r="214" ht="12.75" customHeight="1">
      <c r="A214" s="226"/>
      <c r="B214" s="143">
        <f t="shared" si="8"/>
        <v>211</v>
      </c>
      <c r="C214" s="143" t="s">
        <v>139</v>
      </c>
      <c r="D214" s="143">
        <v>210.0</v>
      </c>
      <c r="E214" s="143" t="s">
        <v>1196</v>
      </c>
      <c r="F214" s="144" t="s">
        <v>1197</v>
      </c>
      <c r="G214" s="145" t="str">
        <f t="shared" ref="G214:H214" si="174">Z214</f>
        <v>(470)265-9966</v>
      </c>
      <c r="H214" s="145" t="str">
        <f t="shared" si="174"/>
        <v>mizuho8214@icloud.com</v>
      </c>
      <c r="I214" s="143" t="s">
        <v>172</v>
      </c>
      <c r="J214" s="257" t="s">
        <v>1198</v>
      </c>
      <c r="K214" s="364" t="s">
        <v>187</v>
      </c>
      <c r="L214" s="227" t="s">
        <v>1199</v>
      </c>
      <c r="M214" s="144"/>
      <c r="N214" s="144"/>
      <c r="O214" s="147" t="s">
        <v>1200</v>
      </c>
      <c r="P214" s="148" t="s">
        <v>1201</v>
      </c>
      <c r="Q214" s="81"/>
      <c r="R214" s="81"/>
      <c r="S214" s="52"/>
      <c r="T214" s="53"/>
      <c r="U214" s="144"/>
      <c r="V214" s="282">
        <v>45150.0</v>
      </c>
      <c r="W214" s="152"/>
      <c r="X214" s="144" t="s">
        <v>136</v>
      </c>
      <c r="Y214" s="144"/>
      <c r="Z214" s="228" t="s">
        <v>1202</v>
      </c>
      <c r="AA214" s="160" t="s">
        <v>1203</v>
      </c>
      <c r="AB214" s="42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3"/>
      <c r="AN214" s="43"/>
      <c r="AO214" s="145" t="str">
        <f t="shared" si="5"/>
        <v>4702659966</v>
      </c>
      <c r="AP214" s="159" t="str">
        <f>IFERROR(VLOOKUP(AO214,'2024当番免除者リスト'!F:H,3,FALSE),"")</f>
        <v>図書委員</v>
      </c>
      <c r="AQ214" s="155"/>
      <c r="AR214" s="160" t="s">
        <v>1204</v>
      </c>
      <c r="AS214" s="155" t="str">
        <f>VLOOKUP(AO214,'全学年'!$A$3:$N$1302,9,FALSE)</f>
        <v>雨宮 響叶</v>
      </c>
      <c r="AT214" s="155" t="str">
        <f>IFERROR(VLOOKUP(AO214,'クラス名簿からの当番確認リスト'!$A$4:$O$146,15,FALSE),"")</f>
        <v>図書委員</v>
      </c>
      <c r="AU214" s="161" t="str">
        <f>VLOOKUP(AO214,'全学年'!$A$3:$N$1301,14,FALSE)</f>
        <v>mizuho8214@icloud.com</v>
      </c>
      <c r="AV214" s="155" t="str">
        <f t="shared" si="6"/>
        <v>小5－2</v>
      </c>
      <c r="AW214" s="155" t="b">
        <f t="shared" si="7"/>
        <v>1</v>
      </c>
      <c r="AX214" s="16"/>
      <c r="AY214" s="17"/>
      <c r="AZ214" s="15"/>
      <c r="BA214" s="15"/>
      <c r="BB214" s="15"/>
      <c r="BC214" s="15"/>
      <c r="BD214" s="15"/>
    </row>
    <row r="215" ht="12.75" customHeight="1">
      <c r="A215" s="33"/>
      <c r="B215" s="34">
        <f t="shared" si="8"/>
        <v>212</v>
      </c>
      <c r="C215" s="34" t="s">
        <v>139</v>
      </c>
      <c r="D215" s="34">
        <v>211.0</v>
      </c>
      <c r="E215" s="96" t="s">
        <v>1205</v>
      </c>
      <c r="F215" s="96" t="s">
        <v>1206</v>
      </c>
      <c r="G215" s="35" t="str">
        <f t="shared" ref="G215:H215" si="175">Z215</f>
        <v>678-331-0865</v>
      </c>
      <c r="H215" s="35" t="str">
        <f t="shared" si="175"/>
        <v>yuichi_yamada@rei.ricoh.com</v>
      </c>
      <c r="I215" s="34" t="s">
        <v>164</v>
      </c>
      <c r="J215" s="96" t="s">
        <v>1207</v>
      </c>
      <c r="K215" s="44"/>
      <c r="L215" s="44"/>
      <c r="M215" s="96"/>
      <c r="N215" s="96"/>
      <c r="O215" s="243"/>
      <c r="P215" s="96"/>
      <c r="Q215" s="243"/>
      <c r="R215" s="96"/>
      <c r="S215" s="110">
        <v>45507.0</v>
      </c>
      <c r="T215" s="111" t="s">
        <v>220</v>
      </c>
      <c r="U215" s="96"/>
      <c r="V215" s="39">
        <v>45395.0</v>
      </c>
      <c r="W215" s="244"/>
      <c r="X215" s="96"/>
      <c r="Y215" s="96"/>
      <c r="Z215" s="245" t="s">
        <v>1208</v>
      </c>
      <c r="AA215" s="44" t="s">
        <v>1209</v>
      </c>
      <c r="AB215" s="103"/>
      <c r="AC215" s="96"/>
      <c r="AD215" s="96"/>
      <c r="AE215" s="96"/>
      <c r="AF215" s="246"/>
      <c r="AG215" s="246"/>
      <c r="AH215" s="246"/>
      <c r="AI215" s="246"/>
      <c r="AJ215" s="246"/>
      <c r="AK215" s="246"/>
      <c r="AL215" s="246"/>
      <c r="AM215" s="247"/>
      <c r="AN215" s="247"/>
      <c r="AO215" s="35" t="str">
        <f t="shared" si="5"/>
        <v>6783310865</v>
      </c>
      <c r="AP215" s="106" t="str">
        <f>IFERROR(VLOOKUP(AO215,'2024当番免除者リスト'!F:H,3,FALSE),"")</f>
        <v/>
      </c>
      <c r="AQ215" s="44"/>
      <c r="AR215" s="44"/>
      <c r="AS215" s="44" t="str">
        <f>VLOOKUP(AO215,'全学年'!$A$3:$N$1302,9,FALSE)</f>
        <v>山田 莉緒</v>
      </c>
      <c r="AT215" s="44" t="str">
        <f>IFERROR(VLOOKUP(AO215,'クラス名簿からの当番確認リスト'!$A$4:$O$146,15,FALSE),"")</f>
        <v/>
      </c>
      <c r="AU215" s="45" t="str">
        <f>VLOOKUP(AO215,'全学年'!$A$3:$N$1301,14,FALSE)</f>
        <v>yuichi_yamada@rei.ricoh.com</v>
      </c>
      <c r="AV215" s="44" t="str">
        <f t="shared" si="6"/>
        <v>小5－2</v>
      </c>
      <c r="AW215" s="44" t="b">
        <f t="shared" si="7"/>
        <v>1</v>
      </c>
      <c r="AX215" s="16"/>
      <c r="AY215" s="17"/>
      <c r="AZ215" s="15"/>
      <c r="BA215" s="15"/>
      <c r="BB215" s="15"/>
      <c r="BC215" s="15"/>
      <c r="BD215" s="15"/>
    </row>
    <row r="216" ht="12.75" customHeight="1">
      <c r="A216" s="33"/>
      <c r="B216" s="34">
        <f t="shared" si="8"/>
        <v>213</v>
      </c>
      <c r="C216" s="34" t="s">
        <v>144</v>
      </c>
      <c r="D216" s="34">
        <v>212.0</v>
      </c>
      <c r="E216" s="34" t="s">
        <v>1210</v>
      </c>
      <c r="F216" s="34" t="s">
        <v>1211</v>
      </c>
      <c r="G216" s="35" t="str">
        <f t="shared" ref="G216:H216" si="176">Z216</f>
        <v>(478)290-2406</v>
      </c>
      <c r="H216" s="35" t="str">
        <f t="shared" si="176"/>
        <v>ma_kanzume@hotmail.com</v>
      </c>
      <c r="I216" s="34" t="s">
        <v>164</v>
      </c>
      <c r="J216" s="34" t="s">
        <v>1212</v>
      </c>
      <c r="K216" s="36"/>
      <c r="L216" s="36"/>
      <c r="M216" s="36"/>
      <c r="N216" s="36"/>
      <c r="O216" s="37"/>
      <c r="P216" s="34"/>
      <c r="Q216" s="37"/>
      <c r="R216" s="37"/>
      <c r="S216" s="37">
        <v>45416.0</v>
      </c>
      <c r="T216" s="34" t="s">
        <v>42</v>
      </c>
      <c r="U216" s="34"/>
      <c r="V216" s="39"/>
      <c r="W216" s="39"/>
      <c r="X216" s="36"/>
      <c r="Y216" s="36"/>
      <c r="Z216" s="171" t="s">
        <v>1213</v>
      </c>
      <c r="AA216" s="41" t="s">
        <v>1214</v>
      </c>
      <c r="AB216" s="42" t="str">
        <f>VLOOKUP($Z216,'230420データ'!$A:$K,1,FALSE)</f>
        <v>(478)290-2406</v>
      </c>
      <c r="AC216" s="35" t="b">
        <f t="shared" ref="AC216:AC217" si="177">EXACT(G216,Z216)</f>
        <v>1</v>
      </c>
      <c r="AD216" s="35" t="str">
        <f>VLOOKUP($Z216,'230420データ'!$A:$K,2,FALSE)</f>
        <v>ma_kanzume@hotmail.com</v>
      </c>
      <c r="AE216" s="35" t="b">
        <f t="shared" ref="AE216:AE217" si="178">EXACT(H216,AD216)</f>
        <v>1</v>
      </c>
      <c r="AF216" s="35" t="str">
        <f>VLOOKUP($Z216,'230420データ'!$A:$K,3,FALSE)</f>
        <v>小5－1</v>
      </c>
      <c r="AG216" s="35" t="str">
        <f>VLOOKUP($Z216,'230420データ'!$A:$K,4,FALSE)</f>
        <v>大久保　 結月　　</v>
      </c>
      <c r="AH216" s="35" t="str">
        <f>VLOOKUP($Z216,'230420データ'!$A:$K,5,FALSE)</f>
        <v>佳結</v>
      </c>
      <c r="AI216" s="35" t="str">
        <f>VLOOKUP($Z216,'230420データ'!$A:$K,6,FALSE)</f>
        <v>中1－1</v>
      </c>
      <c r="AJ216" s="35" t="str">
        <f>VLOOKUP($Z216,'230420データ'!$A:$K,7,FALSE)</f>
        <v>大久保　 湊音</v>
      </c>
      <c r="AK216" s="35" t="str">
        <f>VLOOKUP($Z216,'230420データ'!$A:$K,8,FALSE)</f>
        <v/>
      </c>
      <c r="AL216" s="35" t="str">
        <f>VLOOKUP($Z216,'230420データ'!$A:$K,9,FALSE)</f>
        <v/>
      </c>
      <c r="AM216" s="43" t="str">
        <f>VLOOKUP($Z216,'230420データ'!$A:$K,10,FALSE)</f>
        <v/>
      </c>
      <c r="AN216" s="43" t="str">
        <f>VLOOKUP($Z216,'230420データ'!$A:$K,11,FALSE)</f>
        <v/>
      </c>
      <c r="AO216" s="35" t="str">
        <f t="shared" si="5"/>
        <v>4782902406</v>
      </c>
      <c r="AP216" s="43" t="str">
        <f>IFERROR(VLOOKUP(AO216,'2024当番免除者リスト'!F:H,3,FALSE),"")</f>
        <v/>
      </c>
      <c r="AQ216" s="44"/>
      <c r="AR216" s="44"/>
      <c r="AS216" s="44" t="str">
        <f>VLOOKUP(AO216,'全学年'!$A$3:$N$1302,9,FALSE)</f>
        <v>大久保 結月</v>
      </c>
      <c r="AT216" s="44" t="str">
        <f>IFERROR(VLOOKUP(AO216,'クラス名簿からの当番確認リスト'!$A$4:$O$146,15,FALSE),"")</f>
        <v/>
      </c>
      <c r="AU216" s="45" t="str">
        <f>VLOOKUP(AO216,'全学年'!$A$3:$N$1301,14,FALSE)</f>
        <v>ma_kanzume@hotmail.com</v>
      </c>
      <c r="AV216" s="44" t="str">
        <f t="shared" si="6"/>
        <v>小6－1</v>
      </c>
      <c r="AW216" s="44" t="b">
        <f t="shared" si="7"/>
        <v>1</v>
      </c>
      <c r="AX216" s="365"/>
      <c r="AY216" s="366"/>
      <c r="AZ216" s="367"/>
      <c r="BA216" s="367"/>
      <c r="BB216" s="367"/>
      <c r="BC216" s="367"/>
      <c r="BD216" s="367"/>
    </row>
    <row r="217" ht="12.75" customHeight="1">
      <c r="A217" s="46"/>
      <c r="B217" s="47">
        <f t="shared" si="8"/>
        <v>214</v>
      </c>
      <c r="C217" s="47" t="s">
        <v>144</v>
      </c>
      <c r="D217" s="47">
        <v>213.0</v>
      </c>
      <c r="E217" s="47" t="s">
        <v>1215</v>
      </c>
      <c r="F217" s="47" t="s">
        <v>1216</v>
      </c>
      <c r="G217" s="49" t="s">
        <v>1217</v>
      </c>
      <c r="H217" s="50" t="s">
        <v>1218</v>
      </c>
      <c r="I217" s="47" t="s">
        <v>172</v>
      </c>
      <c r="J217" s="47" t="s">
        <v>1219</v>
      </c>
      <c r="K217" s="47"/>
      <c r="L217" s="47"/>
      <c r="M217" s="47"/>
      <c r="N217" s="47"/>
      <c r="O217" s="52"/>
      <c r="P217" s="52"/>
      <c r="Q217" s="52"/>
      <c r="R217" s="52"/>
      <c r="S217" s="54"/>
      <c r="T217" s="54"/>
      <c r="U217" s="49"/>
      <c r="V217" s="191"/>
      <c r="W217" s="191"/>
      <c r="X217" s="51" t="s">
        <v>52</v>
      </c>
      <c r="Y217" s="47"/>
      <c r="Z217" s="57" t="s">
        <v>1217</v>
      </c>
      <c r="AA217" s="204" t="s">
        <v>1218</v>
      </c>
      <c r="AB217" s="42" t="str">
        <f>VLOOKUP($Z217,'230420データ'!$A:$K,1,FALSE)</f>
        <v>(731)499-2288</v>
      </c>
      <c r="AC217" s="35" t="b">
        <f t="shared" si="177"/>
        <v>1</v>
      </c>
      <c r="AD217" s="35" t="str">
        <f>VLOOKUP($Z217,'230420データ'!$A:$K,2,FALSE)</f>
        <v>yumifukami1024@gmail.com</v>
      </c>
      <c r="AE217" s="35" t="b">
        <f t="shared" si="178"/>
        <v>1</v>
      </c>
      <c r="AF217" s="35" t="str">
        <f>VLOOKUP($Z217,'230420データ'!$A:$K,3,FALSE)</f>
        <v>小5－1</v>
      </c>
      <c r="AG217" s="35" t="str">
        <f>VLOOKUP($Z217,'230420データ'!$A:$K,4,FALSE)</f>
        <v>富賀見　 芽依　　</v>
      </c>
      <c r="AH217" s="35" t="str">
        <f>VLOOKUP($Z217,'230420データ'!$A:$K,5,FALSE)</f>
        <v>竜</v>
      </c>
      <c r="AI217" s="35" t="str">
        <f>VLOOKUP($Z217,'230420データ'!$A:$K,6,FALSE)</f>
        <v>中2－1</v>
      </c>
      <c r="AJ217" s="35" t="str">
        <f>VLOOKUP($Z217,'230420データ'!$A:$K,7,FALSE)</f>
        <v>富賀見　 佳</v>
      </c>
      <c r="AK217" s="35" t="str">
        <f>VLOOKUP($Z217,'230420データ'!$A:$K,8,FALSE)</f>
        <v/>
      </c>
      <c r="AL217" s="35" t="str">
        <f>VLOOKUP($Z217,'230420データ'!$A:$K,9,FALSE)</f>
        <v/>
      </c>
      <c r="AM217" s="43" t="str">
        <f>VLOOKUP($Z217,'230420データ'!$A:$K,10,FALSE)</f>
        <v/>
      </c>
      <c r="AN217" s="43" t="str">
        <f>VLOOKUP($Z217,'230420データ'!$A:$K,11,FALSE)</f>
        <v/>
      </c>
      <c r="AO217" s="49" t="str">
        <f t="shared" si="5"/>
        <v>7314992288</v>
      </c>
      <c r="AP217" s="59" t="str">
        <f>IFERROR(VLOOKUP(AO217,'2024当番免除者リスト'!F:H,3,FALSE),"")</f>
        <v>運動会委員</v>
      </c>
      <c r="AQ217" s="60"/>
      <c r="AR217" s="60"/>
      <c r="AS217" s="60" t="str">
        <f>VLOOKUP(AO217,'全学年'!$A$3:$N$1302,9,FALSE)</f>
        <v>富賀見 芽依</v>
      </c>
      <c r="AT217" s="60" t="str">
        <f>IFERROR(VLOOKUP(AO217,'クラス名簿からの当番確認リスト'!$A$4:$O$146,15,FALSE),"")</f>
        <v>運動会委員</v>
      </c>
      <c r="AU217" s="61" t="str">
        <f>VLOOKUP(AO217,'全学年'!$A$3:$N$1301,14,FALSE)</f>
        <v>yumifukami1024@gmail.com</v>
      </c>
      <c r="AV217" s="60" t="str">
        <f t="shared" si="6"/>
        <v>小6－1</v>
      </c>
      <c r="AW217" s="60" t="b">
        <f t="shared" si="7"/>
        <v>1</v>
      </c>
      <c r="AX217" s="16"/>
      <c r="AY217" s="17"/>
      <c r="AZ217" s="15"/>
      <c r="BA217" s="15"/>
      <c r="BB217" s="15"/>
      <c r="BC217" s="15"/>
      <c r="BD217" s="15"/>
    </row>
    <row r="218" ht="12.75" customHeight="1">
      <c r="A218" s="192"/>
      <c r="B218" s="193">
        <f t="shared" si="8"/>
        <v>215</v>
      </c>
      <c r="C218" s="194" t="s">
        <v>144</v>
      </c>
      <c r="D218" s="193">
        <v>214.0</v>
      </c>
      <c r="E218" s="193" t="s">
        <v>1220</v>
      </c>
      <c r="F218" s="194" t="s">
        <v>1221</v>
      </c>
      <c r="G218" s="368" t="s">
        <v>1222</v>
      </c>
      <c r="H218" s="369" t="s">
        <v>1223</v>
      </c>
      <c r="I218" s="194" t="s">
        <v>181</v>
      </c>
      <c r="J218" s="197" t="s">
        <v>1224</v>
      </c>
      <c r="K218" s="194"/>
      <c r="L218" s="335"/>
      <c r="M218" s="194"/>
      <c r="N218" s="194"/>
      <c r="O218" s="54"/>
      <c r="P218" s="81"/>
      <c r="Q218" s="54"/>
      <c r="R218" s="81"/>
      <c r="S218" s="54"/>
      <c r="T218" s="81"/>
      <c r="U218" s="194"/>
      <c r="V218" s="198">
        <v>45246.0</v>
      </c>
      <c r="W218" s="336"/>
      <c r="X218" s="194" t="s">
        <v>199</v>
      </c>
      <c r="Y218" s="194"/>
      <c r="Z218" s="370" t="s">
        <v>1222</v>
      </c>
      <c r="AA218" s="200" t="s">
        <v>1223</v>
      </c>
      <c r="AB218" s="42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3"/>
      <c r="AN218" s="43"/>
      <c r="AO218" s="195" t="str">
        <f t="shared" si="5"/>
        <v>4705914503</v>
      </c>
      <c r="AP218" s="201" t="str">
        <f>IFERROR(VLOOKUP(AO218,'2024当番免除者リスト'!F:H,3,FALSE),"")</f>
        <v>当番作成委員</v>
      </c>
      <c r="AQ218" s="202"/>
      <c r="AR218" s="202"/>
      <c r="AS218" s="202" t="str">
        <f>VLOOKUP(AO218,'全学年'!$A$3:$N$1302,9,FALSE)</f>
        <v>世登 陽莉</v>
      </c>
      <c r="AT218" s="202" t="str">
        <f>IFERROR(VLOOKUP(AO218,'クラス名簿からの当番確認リスト'!$A$4:$O$146,15,FALSE),"")</f>
        <v>当番作成委員</v>
      </c>
      <c r="AU218" s="203" t="str">
        <f>VLOOKUP(AO218,'全学年'!$A$3:$N$1301,14,FALSE)</f>
        <v>s.miyabin@gmail.com</v>
      </c>
      <c r="AV218" s="202" t="str">
        <f t="shared" si="6"/>
        <v>小6－1</v>
      </c>
      <c r="AW218" s="202" t="b">
        <f t="shared" si="7"/>
        <v>1</v>
      </c>
      <c r="AX218" s="16"/>
      <c r="AY218" s="17"/>
      <c r="AZ218" s="15"/>
      <c r="BA218" s="15"/>
      <c r="BB218" s="15"/>
      <c r="BC218" s="15"/>
      <c r="BD218" s="15"/>
    </row>
    <row r="219" ht="12.75" customHeight="1">
      <c r="A219" s="46"/>
      <c r="B219" s="47">
        <f t="shared" si="8"/>
        <v>216</v>
      </c>
      <c r="C219" s="47" t="s">
        <v>144</v>
      </c>
      <c r="D219" s="47">
        <v>215.0</v>
      </c>
      <c r="E219" s="47" t="s">
        <v>1225</v>
      </c>
      <c r="F219" s="47" t="s">
        <v>1226</v>
      </c>
      <c r="G219" s="49" t="s">
        <v>1227</v>
      </c>
      <c r="H219" s="50" t="s">
        <v>1228</v>
      </c>
      <c r="I219" s="47"/>
      <c r="J219" s="47"/>
      <c r="K219" s="47"/>
      <c r="L219" s="47"/>
      <c r="M219" s="47"/>
      <c r="N219" s="47"/>
      <c r="O219" s="52"/>
      <c r="P219" s="52"/>
      <c r="Q219" s="52"/>
      <c r="R219" s="52"/>
      <c r="S219" s="54"/>
      <c r="T219" s="54"/>
      <c r="U219" s="47"/>
      <c r="V219" s="191"/>
      <c r="W219" s="191"/>
      <c r="X219" s="51" t="s">
        <v>52</v>
      </c>
      <c r="Y219" s="47"/>
      <c r="Z219" s="57" t="s">
        <v>1227</v>
      </c>
      <c r="AA219" s="204" t="s">
        <v>1228</v>
      </c>
      <c r="AB219" s="42" t="str">
        <f>VLOOKUP($Z219,'230420データ'!$A:$K,1,FALSE)</f>
        <v>(470)349-9060</v>
      </c>
      <c r="AC219" s="35" t="b">
        <f t="shared" ref="AC219:AC221" si="180">EXACT(G219,Z219)</f>
        <v>1</v>
      </c>
      <c r="AD219" s="35" t="str">
        <f>VLOOKUP($Z219,'230420データ'!$A:$K,2,FALSE)</f>
        <v>gunchan4612@gmail.com</v>
      </c>
      <c r="AE219" s="35" t="b">
        <f t="shared" ref="AE219:AE221" si="181">EXACT(H219,AD219)</f>
        <v>1</v>
      </c>
      <c r="AF219" s="35" t="str">
        <f>VLOOKUP($Z219,'230420データ'!$A:$K,3,FALSE)</f>
        <v>小5－2</v>
      </c>
      <c r="AG219" s="35" t="str">
        <f>VLOOKUP($Z219,'230420データ'!$A:$K,4,FALSE)</f>
        <v>岩村　　 遼　　　</v>
      </c>
      <c r="AH219" s="35" t="str">
        <f>VLOOKUP($Z219,'230420データ'!$A:$K,5,FALSE)</f>
        <v>朗</v>
      </c>
      <c r="AI219" s="35" t="str">
        <f>VLOOKUP($Z219,'230420データ'!$A:$K,6,FALSE)</f>
        <v>中3－1</v>
      </c>
      <c r="AJ219" s="35" t="str">
        <f>VLOOKUP($Z219,'230420データ'!$A:$K,7,FALSE)</f>
        <v>岩村　　 杏</v>
      </c>
      <c r="AK219" s="35" t="str">
        <f>VLOOKUP($Z219,'230420データ'!$A:$K,8,FALSE)</f>
        <v/>
      </c>
      <c r="AL219" s="35" t="str">
        <f>VLOOKUP($Z219,'230420データ'!$A:$K,9,FALSE)</f>
        <v/>
      </c>
      <c r="AM219" s="43" t="str">
        <f>VLOOKUP($Z219,'230420データ'!$A:$K,10,FALSE)</f>
        <v/>
      </c>
      <c r="AN219" s="43" t="str">
        <f>VLOOKUP($Z219,'230420データ'!$A:$K,11,FALSE)</f>
        <v/>
      </c>
      <c r="AO219" s="49" t="str">
        <f t="shared" si="5"/>
        <v>4703499060</v>
      </c>
      <c r="AP219" s="59" t="str">
        <f>IFERROR(VLOOKUP(AO219,'2024当番免除者リスト'!F:H,3,FALSE),"")</f>
        <v>運動会委員</v>
      </c>
      <c r="AQ219" s="60"/>
      <c r="AR219" s="60"/>
      <c r="AS219" s="60" t="str">
        <f>VLOOKUP(AO219,'全学年'!$A$3:$N$1302,9,FALSE)</f>
        <v>岩村 遼</v>
      </c>
      <c r="AT219" s="60" t="str">
        <f>IFERROR(VLOOKUP(AO219,'クラス名簿からの当番確認リスト'!$A$4:$O$146,15,FALSE),"")</f>
        <v>運動会委員</v>
      </c>
      <c r="AU219" s="61" t="str">
        <f>VLOOKUP(AO219,'全学年'!$A$3:$N$1301,14,FALSE)</f>
        <v>gunchan4612@gmail.com</v>
      </c>
      <c r="AV219" s="60" t="str">
        <f t="shared" si="6"/>
        <v>小6－1</v>
      </c>
      <c r="AW219" s="60" t="b">
        <f t="shared" si="7"/>
        <v>1</v>
      </c>
      <c r="AX219" s="16"/>
      <c r="AY219" s="17"/>
      <c r="AZ219" s="15"/>
      <c r="BA219" s="15"/>
      <c r="BB219" s="15"/>
      <c r="BC219" s="15"/>
      <c r="BD219" s="15"/>
    </row>
    <row r="220" ht="12.75" customHeight="1">
      <c r="A220" s="33"/>
      <c r="B220" s="34">
        <f t="shared" si="8"/>
        <v>217</v>
      </c>
      <c r="C220" s="34" t="s">
        <v>144</v>
      </c>
      <c r="D220" s="34">
        <v>216.0</v>
      </c>
      <c r="E220" s="34" t="s">
        <v>1229</v>
      </c>
      <c r="F220" s="34" t="s">
        <v>1230</v>
      </c>
      <c r="G220" s="35" t="str">
        <f t="shared" ref="G220:H220" si="179">Z220</f>
        <v>(470)215-9994</v>
      </c>
      <c r="H220" s="35" t="str">
        <f t="shared" si="179"/>
        <v>nyanjira7265@gmail.com</v>
      </c>
      <c r="I220" s="34" t="s">
        <v>181</v>
      </c>
      <c r="J220" s="34" t="s">
        <v>1231</v>
      </c>
      <c r="K220" s="34"/>
      <c r="L220" s="34"/>
      <c r="M220" s="34"/>
      <c r="N220" s="34"/>
      <c r="O220" s="37"/>
      <c r="P220" s="37"/>
      <c r="Q220" s="37"/>
      <c r="R220" s="37"/>
      <c r="S220" s="63">
        <v>45444.0</v>
      </c>
      <c r="T220" s="64" t="s">
        <v>90</v>
      </c>
      <c r="U220" s="34"/>
      <c r="V220" s="225"/>
      <c r="W220" s="225"/>
      <c r="X220" s="35"/>
      <c r="Y220" s="34"/>
      <c r="Z220" s="171" t="s">
        <v>1232</v>
      </c>
      <c r="AA220" s="41" t="s">
        <v>1233</v>
      </c>
      <c r="AB220" s="42" t="str">
        <f>VLOOKUP($Z220,'230420データ'!$A:$K,1,FALSE)</f>
        <v>(470)215-9994</v>
      </c>
      <c r="AC220" s="35" t="b">
        <f t="shared" si="180"/>
        <v>1</v>
      </c>
      <c r="AD220" s="35" t="str">
        <f>VLOOKUP($Z220,'230420データ'!$A:$K,2,FALSE)</f>
        <v>nyanjira7265@gmail.com</v>
      </c>
      <c r="AE220" s="35" t="b">
        <f t="shared" si="181"/>
        <v>1</v>
      </c>
      <c r="AF220" s="35" t="str">
        <f>VLOOKUP($Z220,'230420データ'!$A:$K,3,FALSE)</f>
        <v>小5－2</v>
      </c>
      <c r="AG220" s="35" t="str">
        <f>VLOOKUP($Z220,'230420データ'!$A:$K,4,FALSE)</f>
        <v>久保田　 圭織　　</v>
      </c>
      <c r="AH220" s="35" t="str">
        <f>VLOOKUP($Z220,'230420データ'!$A:$K,5,FALSE)</f>
        <v>佳宏</v>
      </c>
      <c r="AI220" s="35" t="str">
        <f>VLOOKUP($Z220,'230420データ'!$A:$K,6,FALSE)</f>
        <v>中3－1</v>
      </c>
      <c r="AJ220" s="35" t="str">
        <f>VLOOKUP($Z220,'230420データ'!$A:$K,7,FALSE)</f>
        <v>久保田　 詩織</v>
      </c>
      <c r="AK220" s="35" t="str">
        <f>VLOOKUP($Z220,'230420データ'!$A:$K,8,FALSE)</f>
        <v/>
      </c>
      <c r="AL220" s="35" t="str">
        <f>VLOOKUP($Z220,'230420データ'!$A:$K,9,FALSE)</f>
        <v/>
      </c>
      <c r="AM220" s="43" t="str">
        <f>VLOOKUP($Z220,'230420データ'!$A:$K,10,FALSE)</f>
        <v/>
      </c>
      <c r="AN220" s="43" t="str">
        <f>VLOOKUP($Z220,'230420データ'!$A:$K,11,FALSE)</f>
        <v/>
      </c>
      <c r="AO220" s="35" t="str">
        <f t="shared" si="5"/>
        <v>4702159994</v>
      </c>
      <c r="AP220" s="43" t="str">
        <f>IFERROR(VLOOKUP(AO220,'2024当番免除者リスト'!F:H,3,FALSE),"")</f>
        <v/>
      </c>
      <c r="AQ220" s="44"/>
      <c r="AR220" s="44"/>
      <c r="AS220" s="44" t="str">
        <f>VLOOKUP(AO220,'全学年'!$A$3:$N$1302,9,FALSE)</f>
        <v>久保田 圭織</v>
      </c>
      <c r="AT220" s="44" t="str">
        <f>IFERROR(VLOOKUP(AO220,'クラス名簿からの当番確認リスト'!$A$4:$O$146,15,FALSE),"")</f>
        <v/>
      </c>
      <c r="AU220" s="45" t="str">
        <f>VLOOKUP(AO220,'全学年'!$A$3:$N$1301,14,FALSE)</f>
        <v>nyanjira7265@gmail.com</v>
      </c>
      <c r="AV220" s="44" t="str">
        <f t="shared" si="6"/>
        <v>小6－1</v>
      </c>
      <c r="AW220" s="44" t="b">
        <f t="shared" si="7"/>
        <v>1</v>
      </c>
      <c r="AX220" s="16"/>
      <c r="AY220" s="17"/>
      <c r="AZ220" s="15"/>
      <c r="BA220" s="15"/>
      <c r="BB220" s="15"/>
      <c r="BC220" s="15"/>
      <c r="BD220" s="15"/>
    </row>
    <row r="221" ht="12.75" customHeight="1">
      <c r="A221" s="33"/>
      <c r="B221" s="34">
        <f t="shared" si="8"/>
        <v>218</v>
      </c>
      <c r="C221" s="36" t="s">
        <v>144</v>
      </c>
      <c r="D221" s="34">
        <v>217.0</v>
      </c>
      <c r="E221" s="36" t="s">
        <v>1234</v>
      </c>
      <c r="F221" s="36" t="s">
        <v>1235</v>
      </c>
      <c r="G221" s="35" t="str">
        <f t="shared" ref="G221:H221" si="182">Z221</f>
        <v>(470)479-1628</v>
      </c>
      <c r="H221" s="35" t="str">
        <f t="shared" si="182"/>
        <v>misuzu.hitomi1@gmail.com</v>
      </c>
      <c r="I221" s="36" t="s">
        <v>164</v>
      </c>
      <c r="J221" s="36" t="s">
        <v>1236</v>
      </c>
      <c r="K221" s="36"/>
      <c r="L221" s="36"/>
      <c r="M221" s="36"/>
      <c r="N221" s="36"/>
      <c r="O221" s="37">
        <v>45402.0</v>
      </c>
      <c r="P221" s="34" t="s">
        <v>90</v>
      </c>
      <c r="Q221" s="37"/>
      <c r="R221" s="34"/>
      <c r="S221" s="37"/>
      <c r="T221" s="34"/>
      <c r="U221" s="36"/>
      <c r="V221" s="39">
        <v>44835.0</v>
      </c>
      <c r="W221" s="39"/>
      <c r="X221" s="36"/>
      <c r="Y221" s="36"/>
      <c r="Z221" s="40" t="s">
        <v>1237</v>
      </c>
      <c r="AA221" s="157" t="s">
        <v>1238</v>
      </c>
      <c r="AB221" s="42" t="str">
        <f>VLOOKUP($Z221,'230420データ'!$A:$K,1,FALSE)</f>
        <v>(470)479-1628</v>
      </c>
      <c r="AC221" s="35" t="b">
        <f t="shared" si="180"/>
        <v>1</v>
      </c>
      <c r="AD221" s="35" t="str">
        <f>VLOOKUP($Z221,'230420データ'!$A:$K,2,FALSE)</f>
        <v>misuzu.hitomi1@gmail.com</v>
      </c>
      <c r="AE221" s="35" t="b">
        <f t="shared" si="181"/>
        <v>1</v>
      </c>
      <c r="AF221" s="35" t="str">
        <f>VLOOKUP($Z221,'230420データ'!$A:$K,3,FALSE)</f>
        <v>小5－2</v>
      </c>
      <c r="AG221" s="35" t="str">
        <f>VLOOKUP($Z221,'230420データ'!$A:$K,4,FALSE)</f>
        <v>人見　　 梨里衣　</v>
      </c>
      <c r="AH221" s="35" t="str">
        <f>VLOOKUP($Z221,'230420データ'!$A:$K,5,FALSE)</f>
        <v>亮平</v>
      </c>
      <c r="AI221" s="35" t="str">
        <f>VLOOKUP($Z221,'230420データ'!$A:$K,6,FALSE)</f>
        <v>中1－1</v>
      </c>
      <c r="AJ221" s="35" t="str">
        <f>VLOOKUP($Z221,'230420データ'!$A:$K,7,FALSE)</f>
        <v>人見　　 龍芯</v>
      </c>
      <c r="AK221" s="35" t="str">
        <f>VLOOKUP($Z221,'230420データ'!$A:$K,8,FALSE)</f>
        <v/>
      </c>
      <c r="AL221" s="35" t="str">
        <f>VLOOKUP($Z221,'230420データ'!$A:$K,9,FALSE)</f>
        <v/>
      </c>
      <c r="AM221" s="43" t="str">
        <f>VLOOKUP($Z221,'230420データ'!$A:$K,10,FALSE)</f>
        <v/>
      </c>
      <c r="AN221" s="43" t="str">
        <f>VLOOKUP($Z221,'230420データ'!$A:$K,11,FALSE)</f>
        <v/>
      </c>
      <c r="AO221" s="35" t="str">
        <f t="shared" si="5"/>
        <v>4704791628</v>
      </c>
      <c r="AP221" s="43" t="str">
        <f>IFERROR(VLOOKUP(AO221,'2024当番免除者リスト'!F:H,3,FALSE),"")</f>
        <v/>
      </c>
      <c r="AQ221" s="44"/>
      <c r="AR221" s="44"/>
      <c r="AS221" s="44" t="str">
        <f>VLOOKUP(AO221,'全学年'!$A$3:$N$1302,9,FALSE)</f>
        <v>人見 梨里衣</v>
      </c>
      <c r="AT221" s="44" t="str">
        <f>IFERROR(VLOOKUP(AO221,'クラス名簿からの当番確認リスト'!$A$4:$O$146,15,FALSE),"")</f>
        <v/>
      </c>
      <c r="AU221" s="45" t="str">
        <f>VLOOKUP(AO221,'全学年'!$A$3:$N$1301,14,FALSE)</f>
        <v>misuzu.hitomi1@gmail.com</v>
      </c>
      <c r="AV221" s="44" t="str">
        <f t="shared" si="6"/>
        <v>小6－1</v>
      </c>
      <c r="AW221" s="44" t="b">
        <f t="shared" si="7"/>
        <v>1</v>
      </c>
      <c r="AX221" s="16"/>
      <c r="AY221" s="17"/>
      <c r="AZ221" s="15"/>
      <c r="BA221" s="15"/>
      <c r="BB221" s="15"/>
      <c r="BC221" s="15"/>
      <c r="BD221" s="15"/>
    </row>
    <row r="222" ht="12.75" customHeight="1">
      <c r="A222" s="33"/>
      <c r="B222" s="34">
        <f t="shared" si="8"/>
        <v>219</v>
      </c>
      <c r="C222" s="36" t="s">
        <v>144</v>
      </c>
      <c r="D222" s="34"/>
      <c r="E222" s="36" t="s">
        <v>1239</v>
      </c>
      <c r="F222" s="36" t="s">
        <v>1240</v>
      </c>
      <c r="G222" s="35" t="str">
        <f t="shared" ref="G222:H222" si="183">Z222</f>
        <v>770-820-9801</v>
      </c>
      <c r="H222" s="35" t="str">
        <f t="shared" si="183"/>
        <v>keitora0203@gmail.com</v>
      </c>
      <c r="I222" s="36"/>
      <c r="J222" s="36"/>
      <c r="K222" s="36"/>
      <c r="L222" s="36"/>
      <c r="M222" s="36"/>
      <c r="N222" s="36"/>
      <c r="O222" s="37"/>
      <c r="P222" s="34"/>
      <c r="Q222" s="37"/>
      <c r="R222" s="34"/>
      <c r="S222" s="37"/>
      <c r="T222" s="34"/>
      <c r="U222" s="36"/>
      <c r="V222" s="39"/>
      <c r="W222" s="39"/>
      <c r="X222" s="36"/>
      <c r="Y222" s="36"/>
      <c r="Z222" s="40" t="s">
        <v>1241</v>
      </c>
      <c r="AA222" s="157" t="s">
        <v>1242</v>
      </c>
      <c r="AB222" s="42" t="str">
        <f>VLOOKUP($Z222,'230420データ'!$A:$K,1,FALSE)</f>
        <v>#N/A</v>
      </c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3"/>
      <c r="AN222" s="43"/>
      <c r="AO222" s="35" t="str">
        <f t="shared" si="5"/>
        <v>7708209801</v>
      </c>
      <c r="AP222" s="43"/>
      <c r="AQ222" s="44"/>
      <c r="AR222" s="44"/>
      <c r="AS222" s="44" t="str">
        <f>VLOOKUP(AO222,'全学年'!$A$3:$N$1302,9,FALSE)</f>
        <v>#N/A</v>
      </c>
      <c r="AT222" s="44"/>
      <c r="AU222" s="44" t="str">
        <f>VLOOKUP(AO222,'全学年'!$A$3:$N$1301,14,FALSE)</f>
        <v>#N/A</v>
      </c>
      <c r="AV222" s="44" t="str">
        <f t="shared" si="6"/>
        <v>小6－1</v>
      </c>
      <c r="AW222" s="44" t="str">
        <f t="shared" si="7"/>
        <v>#N/A</v>
      </c>
      <c r="AX222" s="16"/>
      <c r="AY222" s="17"/>
      <c r="AZ222" s="15" t="s">
        <v>1243</v>
      </c>
      <c r="BA222" s="15"/>
      <c r="BB222" s="15"/>
      <c r="BC222" s="15"/>
      <c r="BD222" s="15"/>
    </row>
    <row r="223" ht="12.75" customHeight="1">
      <c r="A223" s="230"/>
      <c r="B223" s="131">
        <f t="shared" si="8"/>
        <v>220</v>
      </c>
      <c r="C223" s="131" t="s">
        <v>151</v>
      </c>
      <c r="D223" s="131">
        <v>218.0</v>
      </c>
      <c r="E223" s="131" t="s">
        <v>1244</v>
      </c>
      <c r="F223" s="131" t="s">
        <v>1245</v>
      </c>
      <c r="G223" s="140" t="s">
        <v>1246</v>
      </c>
      <c r="H223" s="255" t="s">
        <v>1247</v>
      </c>
      <c r="I223" s="131" t="s">
        <v>164</v>
      </c>
      <c r="J223" s="131" t="s">
        <v>1248</v>
      </c>
      <c r="K223" s="131"/>
      <c r="L223" s="131"/>
      <c r="M223" s="131"/>
      <c r="N223" s="131"/>
      <c r="O223" s="52"/>
      <c r="P223" s="53"/>
      <c r="Q223" s="52"/>
      <c r="R223" s="52"/>
      <c r="S223" s="54"/>
      <c r="T223" s="54"/>
      <c r="U223" s="131"/>
      <c r="V223" s="239"/>
      <c r="W223" s="239"/>
      <c r="X223" s="131" t="s">
        <v>128</v>
      </c>
      <c r="Y223" s="131"/>
      <c r="Z223" s="233" t="s">
        <v>1246</v>
      </c>
      <c r="AA223" s="234" t="s">
        <v>1247</v>
      </c>
      <c r="AB223" s="42" t="str">
        <f>VLOOKUP($Z223,'230420データ'!$A:$K,1,FALSE)</f>
        <v>(516)776-6037</v>
      </c>
      <c r="AC223" s="35" t="b">
        <f t="shared" ref="AC223:AC226" si="185">EXACT(G223,Z223)</f>
        <v>1</v>
      </c>
      <c r="AD223" s="35" t="str">
        <f>VLOOKUP($Z223,'230420データ'!$A:$K,2,FALSE)</f>
        <v>tomomiaozono@gmail.com</v>
      </c>
      <c r="AE223" s="35" t="b">
        <f t="shared" ref="AE223:AE226" si="186">EXACT(H223,AD223)</f>
        <v>1</v>
      </c>
      <c r="AF223" s="35" t="str">
        <f>VLOOKUP($Z223,'230420データ'!$A:$K,3,FALSE)</f>
        <v>小5－1</v>
      </c>
      <c r="AG223" s="35" t="str">
        <f>VLOOKUP($Z223,'230420データ'!$A:$K,4,FALSE)</f>
        <v>青園　　 炎三　　</v>
      </c>
      <c r="AH223" s="35" t="str">
        <f>VLOOKUP($Z223,'230420データ'!$A:$K,5,FALSE)</f>
        <v>アレサンドロ</v>
      </c>
      <c r="AI223" s="35" t="str">
        <f>VLOOKUP($Z223,'230420データ'!$A:$K,6,FALSE)</f>
        <v>中1－1</v>
      </c>
      <c r="AJ223" s="35" t="str">
        <f>VLOOKUP($Z223,'230420データ'!$A:$K,7,FALSE)</f>
        <v>青園　　 毬愛</v>
      </c>
      <c r="AK223" s="35" t="str">
        <f>VLOOKUP($Z223,'230420データ'!$A:$K,8,FALSE)</f>
        <v/>
      </c>
      <c r="AL223" s="35" t="str">
        <f>VLOOKUP($Z223,'230420データ'!$A:$K,9,FALSE)</f>
        <v/>
      </c>
      <c r="AM223" s="43" t="str">
        <f>VLOOKUP($Z223,'230420データ'!$A:$K,10,FALSE)</f>
        <v/>
      </c>
      <c r="AN223" s="43" t="str">
        <f>VLOOKUP($Z223,'230420データ'!$A:$K,11,FALSE)</f>
        <v/>
      </c>
      <c r="AO223" s="140" t="str">
        <f t="shared" si="5"/>
        <v>5167766037</v>
      </c>
      <c r="AP223" s="221" t="str">
        <f>IFERROR(VLOOKUP(AO223,'2024当番免除者リスト'!F:H,3,FALSE),"")</f>
        <v>行事委員</v>
      </c>
      <c r="AQ223" s="139"/>
      <c r="AR223" s="139"/>
      <c r="AS223" s="139" t="str">
        <f>VLOOKUP(AO223,'全学年'!$A$3:$N$1302,9,FALSE)</f>
        <v>青園 炎三</v>
      </c>
      <c r="AT223" s="139" t="str">
        <f>IFERROR(VLOOKUP(AO223,'クラス名簿からの当番確認リスト'!$A$4:$O$146,15,FALSE),"")</f>
        <v>行事委員</v>
      </c>
      <c r="AU223" s="142" t="str">
        <f>VLOOKUP(AO223,'全学年'!$A$3:$N$1301,14,FALSE)</f>
        <v>tomomiaozono@gmail.com</v>
      </c>
      <c r="AV223" s="139" t="str">
        <f t="shared" si="6"/>
        <v>小6－2</v>
      </c>
      <c r="AW223" s="139" t="b">
        <f t="shared" si="7"/>
        <v>1</v>
      </c>
      <c r="AX223" s="16"/>
      <c r="AY223" s="17"/>
      <c r="AZ223" s="15"/>
      <c r="BA223" s="15"/>
      <c r="BB223" s="15"/>
      <c r="BC223" s="15"/>
      <c r="BD223" s="15"/>
    </row>
    <row r="224" ht="12.75" customHeight="1">
      <c r="A224" s="33"/>
      <c r="B224" s="34">
        <f t="shared" si="8"/>
        <v>221</v>
      </c>
      <c r="C224" s="34" t="s">
        <v>151</v>
      </c>
      <c r="D224" s="34">
        <v>219.0</v>
      </c>
      <c r="E224" s="34" t="s">
        <v>1249</v>
      </c>
      <c r="F224" s="34" t="s">
        <v>1250</v>
      </c>
      <c r="G224" s="35" t="str">
        <f t="shared" ref="G224:H224" si="184">Z224</f>
        <v>(646)525-4066</v>
      </c>
      <c r="H224" s="35" t="str">
        <f t="shared" si="184"/>
        <v>t.natsu0730428.t@gmail.com</v>
      </c>
      <c r="I224" s="34" t="s">
        <v>164</v>
      </c>
      <c r="J224" s="34" t="s">
        <v>1251</v>
      </c>
      <c r="K224" s="34"/>
      <c r="L224" s="34"/>
      <c r="M224" s="34"/>
      <c r="N224" s="34"/>
      <c r="O224" s="37"/>
      <c r="P224" s="37"/>
      <c r="Q224" s="37">
        <v>45416.0</v>
      </c>
      <c r="R224" s="37" t="s">
        <v>176</v>
      </c>
      <c r="S224" s="37"/>
      <c r="T224" s="34"/>
      <c r="U224" s="35"/>
      <c r="V224" s="225"/>
      <c r="W224" s="225"/>
      <c r="X224" s="34"/>
      <c r="Y224" s="34"/>
      <c r="Z224" s="171" t="s">
        <v>1252</v>
      </c>
      <c r="AA224" s="41" t="s">
        <v>1253</v>
      </c>
      <c r="AB224" s="42" t="str">
        <f>VLOOKUP($Z224,'230420データ'!$A:$K,1,FALSE)</f>
        <v>(646)525-4066</v>
      </c>
      <c r="AC224" s="35" t="b">
        <f t="shared" si="185"/>
        <v>1</v>
      </c>
      <c r="AD224" s="35" t="str">
        <f>VLOOKUP($Z224,'230420データ'!$A:$K,2,FALSE)</f>
        <v>t.natsu0730428.t@gmail.com</v>
      </c>
      <c r="AE224" s="35" t="b">
        <f t="shared" si="186"/>
        <v>1</v>
      </c>
      <c r="AF224" s="35" t="str">
        <f>VLOOKUP($Z224,'230420データ'!$A:$K,3,FALSE)</f>
        <v>小5－1</v>
      </c>
      <c r="AG224" s="35" t="str">
        <f>VLOOKUP($Z224,'230420データ'!$A:$K,4,FALSE)</f>
        <v>竹嶋　　 柚稀　　</v>
      </c>
      <c r="AH224" s="35" t="str">
        <f>VLOOKUP($Z224,'230420データ'!$A:$K,5,FALSE)</f>
        <v>孝則</v>
      </c>
      <c r="AI224" s="35" t="str">
        <f>VLOOKUP($Z224,'230420データ'!$A:$K,6,FALSE)</f>
        <v>中1－1</v>
      </c>
      <c r="AJ224" s="35" t="str">
        <f>VLOOKUP($Z224,'230420データ'!$A:$K,7,FALSE)</f>
        <v>竹嶋　　 夏希</v>
      </c>
      <c r="AK224" s="35" t="str">
        <f>VLOOKUP($Z224,'230420データ'!$A:$K,8,FALSE)</f>
        <v/>
      </c>
      <c r="AL224" s="35" t="str">
        <f>VLOOKUP($Z224,'230420データ'!$A:$K,9,FALSE)</f>
        <v/>
      </c>
      <c r="AM224" s="43" t="str">
        <f>VLOOKUP($Z224,'230420データ'!$A:$K,10,FALSE)</f>
        <v/>
      </c>
      <c r="AN224" s="43" t="str">
        <f>VLOOKUP($Z224,'230420データ'!$A:$K,11,FALSE)</f>
        <v/>
      </c>
      <c r="AO224" s="35" t="str">
        <f t="shared" si="5"/>
        <v>6465254066</v>
      </c>
      <c r="AP224" s="43" t="str">
        <f>IFERROR(VLOOKUP(AO224,'2024当番免除者リスト'!F:H,3,FALSE),"")</f>
        <v/>
      </c>
      <c r="AQ224" s="44"/>
      <c r="AR224" s="44"/>
      <c r="AS224" s="44" t="str">
        <f>VLOOKUP(AO224,'全学年'!$A$3:$N$1302,9,FALSE)</f>
        <v>竹嶋 柚稀</v>
      </c>
      <c r="AT224" s="44" t="str">
        <f>IFERROR(VLOOKUP(AO224,'クラス名簿からの当番確認リスト'!$A$4:$O$146,15,FALSE),"")</f>
        <v/>
      </c>
      <c r="AU224" s="45" t="str">
        <f>VLOOKUP(AO224,'全学年'!$A$3:$N$1301,14,FALSE)</f>
        <v>t.natsu0730428.t@gmail.com</v>
      </c>
      <c r="AV224" s="44" t="str">
        <f t="shared" si="6"/>
        <v>小6－2</v>
      </c>
      <c r="AW224" s="44" t="b">
        <f t="shared" si="7"/>
        <v>1</v>
      </c>
      <c r="AX224" s="16"/>
      <c r="AY224" s="17"/>
      <c r="AZ224" s="15"/>
      <c r="BA224" s="15"/>
      <c r="BB224" s="15"/>
      <c r="BC224" s="15"/>
      <c r="BD224" s="15"/>
    </row>
    <row r="225" ht="12.75" customHeight="1">
      <c r="A225" s="33"/>
      <c r="B225" s="34">
        <f t="shared" si="8"/>
        <v>222</v>
      </c>
      <c r="C225" s="34" t="s">
        <v>151</v>
      </c>
      <c r="D225" s="34">
        <v>220.0</v>
      </c>
      <c r="E225" s="34" t="s">
        <v>1254</v>
      </c>
      <c r="F225" s="34" t="s">
        <v>1255</v>
      </c>
      <c r="G225" s="35" t="str">
        <f t="shared" ref="G225:H225" si="187">Z225</f>
        <v>(678)709-1965</v>
      </c>
      <c r="H225" s="35" t="str">
        <f t="shared" si="187"/>
        <v>38ryotaro@gmail.com</v>
      </c>
      <c r="I225" s="34"/>
      <c r="J225" s="36"/>
      <c r="K225" s="36"/>
      <c r="L225" s="36"/>
      <c r="M225" s="36"/>
      <c r="N225" s="36"/>
      <c r="O225" s="37"/>
      <c r="P225" s="37"/>
      <c r="Q225" s="37"/>
      <c r="R225" s="34"/>
      <c r="S225" s="37">
        <v>45416.0</v>
      </c>
      <c r="T225" s="34" t="s">
        <v>220</v>
      </c>
      <c r="U225" s="34"/>
      <c r="V225" s="39"/>
      <c r="W225" s="39"/>
      <c r="X225" s="35"/>
      <c r="Y225" s="36"/>
      <c r="Z225" s="171" t="s">
        <v>1256</v>
      </c>
      <c r="AA225" s="41" t="s">
        <v>1257</v>
      </c>
      <c r="AB225" s="42" t="str">
        <f>VLOOKUP($Z225,'230420データ'!$A:$K,1,FALSE)</f>
        <v>(678)709-1965</v>
      </c>
      <c r="AC225" s="35" t="b">
        <f t="shared" si="185"/>
        <v>1</v>
      </c>
      <c r="AD225" s="35" t="str">
        <f>VLOOKUP($Z225,'230420データ'!$A:$K,2,FALSE)</f>
        <v>38ryotaro@gmail.com</v>
      </c>
      <c r="AE225" s="35" t="b">
        <f t="shared" si="186"/>
        <v>1</v>
      </c>
      <c r="AF225" s="35" t="str">
        <f>VLOOKUP($Z225,'230420データ'!$A:$K,3,FALSE)</f>
        <v>小5－1</v>
      </c>
      <c r="AG225" s="35" t="str">
        <f>VLOOKUP($Z225,'230420データ'!$A:$K,4,FALSE)</f>
        <v>藤田　　 涼太郎　</v>
      </c>
      <c r="AH225" s="35" t="str">
        <f>VLOOKUP($Z225,'230420データ'!$A:$K,5,FALSE)</f>
        <v>耕治</v>
      </c>
      <c r="AI225" s="35" t="str">
        <f>VLOOKUP($Z225,'230420データ'!$A:$K,6,FALSE)</f>
        <v/>
      </c>
      <c r="AJ225" s="35" t="str">
        <f>VLOOKUP($Z225,'230420データ'!$A:$K,7,FALSE)</f>
        <v/>
      </c>
      <c r="AK225" s="35" t="str">
        <f>VLOOKUP($Z225,'230420データ'!$A:$K,8,FALSE)</f>
        <v/>
      </c>
      <c r="AL225" s="35" t="str">
        <f>VLOOKUP($Z225,'230420データ'!$A:$K,9,FALSE)</f>
        <v/>
      </c>
      <c r="AM225" s="43" t="str">
        <f>VLOOKUP($Z225,'230420データ'!$A:$K,10,FALSE)</f>
        <v/>
      </c>
      <c r="AN225" s="43" t="str">
        <f>VLOOKUP($Z225,'230420データ'!$A:$K,11,FALSE)</f>
        <v/>
      </c>
      <c r="AO225" s="35" t="str">
        <f t="shared" si="5"/>
        <v>6787091965</v>
      </c>
      <c r="AP225" s="43" t="str">
        <f>IFERROR(VLOOKUP(AO225,'2024当番免除者リスト'!F:H,3,FALSE),"")</f>
        <v/>
      </c>
      <c r="AQ225" s="44"/>
      <c r="AR225" s="44"/>
      <c r="AS225" s="44" t="str">
        <f>VLOOKUP(AO225,'全学年'!$A$3:$N$1302,9,FALSE)</f>
        <v>藤田 涼太郎</v>
      </c>
      <c r="AT225" s="44" t="str">
        <f>IFERROR(VLOOKUP(AO225,'クラス名簿からの当番確認リスト'!$A$4:$O$146,15,FALSE),"")</f>
        <v/>
      </c>
      <c r="AU225" s="45" t="str">
        <f>VLOOKUP(AO225,'全学年'!$A$3:$N$1301,14,FALSE)</f>
        <v>38ryotaro@gmail.com</v>
      </c>
      <c r="AV225" s="44" t="str">
        <f t="shared" si="6"/>
        <v>小6－2</v>
      </c>
      <c r="AW225" s="44" t="b">
        <f t="shared" si="7"/>
        <v>1</v>
      </c>
      <c r="AX225" s="16"/>
      <c r="AY225" s="17"/>
      <c r="AZ225" s="15"/>
      <c r="BA225" s="15"/>
      <c r="BB225" s="15"/>
      <c r="BC225" s="15"/>
      <c r="BD225" s="15"/>
    </row>
    <row r="226" ht="12.75" customHeight="1">
      <c r="A226" s="235"/>
      <c r="B226" s="77">
        <f t="shared" si="8"/>
        <v>223</v>
      </c>
      <c r="C226" s="78" t="s">
        <v>151</v>
      </c>
      <c r="D226" s="77">
        <v>221.0</v>
      </c>
      <c r="E226" s="77" t="s">
        <v>1258</v>
      </c>
      <c r="F226" s="78" t="s">
        <v>1259</v>
      </c>
      <c r="G226" s="79" t="s">
        <v>1260</v>
      </c>
      <c r="H226" s="80" t="s">
        <v>1261</v>
      </c>
      <c r="I226" s="78" t="s">
        <v>164</v>
      </c>
      <c r="J226" s="77" t="s">
        <v>1262</v>
      </c>
      <c r="K226" s="78"/>
      <c r="L226" s="78"/>
      <c r="M226" s="78"/>
      <c r="N226" s="78"/>
      <c r="O226" s="52"/>
      <c r="P226" s="53"/>
      <c r="Q226" s="52"/>
      <c r="R226" s="53"/>
      <c r="S226" s="54"/>
      <c r="T226" s="81"/>
      <c r="U226" s="168"/>
      <c r="V226" s="82"/>
      <c r="W226" s="82"/>
      <c r="X226" s="78" t="s">
        <v>76</v>
      </c>
      <c r="Y226" s="78"/>
      <c r="Z226" s="169" t="s">
        <v>1260</v>
      </c>
      <c r="AA226" s="84" t="s">
        <v>1263</v>
      </c>
      <c r="AB226" s="42" t="str">
        <f>VLOOKUP($Z226,'230420データ'!$A:$K,1,FALSE)</f>
        <v>(404)528-3601</v>
      </c>
      <c r="AC226" s="35" t="b">
        <f t="shared" si="185"/>
        <v>1</v>
      </c>
      <c r="AD226" s="35" t="str">
        <f>VLOOKUP($Z226,'230420データ'!$A:$K,2,FALSE)</f>
        <v>rindarin0218@gmail.com</v>
      </c>
      <c r="AE226" s="35" t="b">
        <f t="shared" si="186"/>
        <v>1</v>
      </c>
      <c r="AF226" s="35" t="str">
        <f>VLOOKUP($Z226,'230420データ'!$A:$K,3,FALSE)</f>
        <v>小5－1</v>
      </c>
      <c r="AG226" s="35" t="str">
        <f>VLOOKUP($Z226,'230420データ'!$A:$K,4,FALSE)</f>
        <v>泉谷　　 悠以　　</v>
      </c>
      <c r="AH226" s="35" t="str">
        <f>VLOOKUP($Z226,'230420データ'!$A:$K,5,FALSE)</f>
        <v>昌也</v>
      </c>
      <c r="AI226" s="35" t="str">
        <f>VLOOKUP($Z226,'230420データ'!$A:$K,6,FALSE)</f>
        <v>中1－1</v>
      </c>
      <c r="AJ226" s="35" t="str">
        <f>VLOOKUP($Z226,'230420データ'!$A:$K,7,FALSE)</f>
        <v>泉谷　　 凜大</v>
      </c>
      <c r="AK226" s="35" t="str">
        <f>VLOOKUP($Z226,'230420データ'!$A:$K,8,FALSE)</f>
        <v/>
      </c>
      <c r="AL226" s="35" t="str">
        <f>VLOOKUP($Z226,'230420データ'!$A:$K,9,FALSE)</f>
        <v/>
      </c>
      <c r="AM226" s="43" t="str">
        <f>VLOOKUP($Z226,'230420データ'!$A:$K,10,FALSE)</f>
        <v/>
      </c>
      <c r="AN226" s="43" t="str">
        <f>VLOOKUP($Z226,'230420データ'!$A:$K,11,FALSE)</f>
        <v/>
      </c>
      <c r="AO226" s="85" t="str">
        <f t="shared" si="5"/>
        <v>4045283601</v>
      </c>
      <c r="AP226" s="86" t="str">
        <f>IFERROR(VLOOKUP(AO226,'2024当番免除者リスト'!F:H,3,FALSE),"")</f>
        <v>学級委員</v>
      </c>
      <c r="AQ226" s="87"/>
      <c r="AR226" s="84" t="s">
        <v>1261</v>
      </c>
      <c r="AS226" s="87" t="str">
        <f>VLOOKUP(AO226,'全学年'!$A$3:$N$1302,9,FALSE)</f>
        <v>泉谷 悠以</v>
      </c>
      <c r="AT226" s="87" t="str">
        <f>IFERROR(VLOOKUP(AO226,'クラス名簿からの当番確認リスト'!$A$4:$O$146,15,FALSE),"")</f>
        <v>学級委員</v>
      </c>
      <c r="AU226" s="88" t="str">
        <f>VLOOKUP(AO226,'全学年'!$A$3:$N$1301,14,FALSE)</f>
        <v>izumimasaya@gmail.com</v>
      </c>
      <c r="AV226" s="87" t="str">
        <f t="shared" si="6"/>
        <v>小6－2</v>
      </c>
      <c r="AW226" s="87" t="b">
        <f t="shared" si="7"/>
        <v>1</v>
      </c>
      <c r="AX226" s="16"/>
      <c r="AY226" s="17"/>
      <c r="AZ226" s="15"/>
      <c r="BA226" s="15"/>
      <c r="BB226" s="15"/>
      <c r="BC226" s="15"/>
      <c r="BD226" s="15"/>
    </row>
    <row r="227" ht="12.75" customHeight="1">
      <c r="A227" s="277"/>
      <c r="B227" s="176">
        <f t="shared" si="8"/>
        <v>224</v>
      </c>
      <c r="C227" s="178" t="s">
        <v>151</v>
      </c>
      <c r="D227" s="176">
        <v>222.0</v>
      </c>
      <c r="E227" s="176" t="s">
        <v>1264</v>
      </c>
      <c r="F227" s="178" t="s">
        <v>1265</v>
      </c>
      <c r="G227" s="177" t="str">
        <f t="shared" ref="G227:H227" si="188">Z227</f>
        <v>470-295-7836</v>
      </c>
      <c r="H227" s="177" t="str">
        <f t="shared" si="188"/>
        <v>iwaki7575@gmail.com</v>
      </c>
      <c r="I227" s="178"/>
      <c r="J227" s="181"/>
      <c r="K227" s="178"/>
      <c r="L227" s="371"/>
      <c r="M227" s="178"/>
      <c r="N227" s="178"/>
      <c r="O227" s="54"/>
      <c r="P227" s="81"/>
      <c r="Q227" s="81"/>
      <c r="R227" s="81"/>
      <c r="S227" s="147" t="s">
        <v>1266</v>
      </c>
      <c r="T227" s="148" t="s">
        <v>579</v>
      </c>
      <c r="U227" s="178"/>
      <c r="V227" s="271">
        <v>45150.0</v>
      </c>
      <c r="W227" s="182"/>
      <c r="X227" s="178" t="s">
        <v>177</v>
      </c>
      <c r="Y227" s="178"/>
      <c r="Z227" s="183" t="s">
        <v>1267</v>
      </c>
      <c r="AA227" s="358" t="s">
        <v>1268</v>
      </c>
      <c r="AB227" s="42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3"/>
      <c r="AN227" s="43"/>
      <c r="AO227" s="177" t="str">
        <f t="shared" si="5"/>
        <v>4702957836</v>
      </c>
      <c r="AP227" s="241" t="str">
        <f>IFERROR(VLOOKUP(AO227,'2024当番免除者リスト'!F:H,3,FALSE),"")</f>
        <v>安全対策委員</v>
      </c>
      <c r="AQ227" s="178" t="s">
        <v>1269</v>
      </c>
      <c r="AR227" s="358" t="s">
        <v>1270</v>
      </c>
      <c r="AS227" s="185" t="str">
        <f>VLOOKUP(AO227,'全学年'!$A$3:$N$1302,9,FALSE)</f>
        <v>岩城 葵</v>
      </c>
      <c r="AT227" s="185" t="str">
        <f>IFERROR(VLOOKUP(AO227,'クラス名簿からの当番確認リスト'!$A$4:$O$146,15,FALSE),"")</f>
        <v>安全対策委員</v>
      </c>
      <c r="AU227" s="186" t="str">
        <f>VLOOKUP(AO227,'全学年'!$A$3:$N$1301,14,FALSE)</f>
        <v>iwaki7575@gmail.com</v>
      </c>
      <c r="AV227" s="185" t="str">
        <f t="shared" si="6"/>
        <v>小6－2</v>
      </c>
      <c r="AW227" s="185" t="b">
        <f t="shared" si="7"/>
        <v>1</v>
      </c>
      <c r="AX227" s="16"/>
      <c r="AY227" s="17"/>
      <c r="AZ227" s="15"/>
      <c r="BA227" s="15"/>
      <c r="BB227" s="15"/>
      <c r="BC227" s="15"/>
      <c r="BD227" s="15"/>
    </row>
    <row r="228" ht="12.75" customHeight="1">
      <c r="A228" s="33"/>
      <c r="B228" s="34">
        <f t="shared" si="8"/>
        <v>225</v>
      </c>
      <c r="C228" s="34" t="s">
        <v>151</v>
      </c>
      <c r="D228" s="34">
        <v>223.0</v>
      </c>
      <c r="E228" s="34" t="s">
        <v>1271</v>
      </c>
      <c r="F228" s="34" t="s">
        <v>1272</v>
      </c>
      <c r="G228" s="35" t="str">
        <f t="shared" ref="G228:H228" si="189">Z228</f>
        <v>(706)983-9752</v>
      </c>
      <c r="H228" s="35" t="str">
        <f t="shared" si="189"/>
        <v>tamocchi4@gmail.com</v>
      </c>
      <c r="I228" s="34" t="s">
        <v>164</v>
      </c>
      <c r="J228" s="34" t="s">
        <v>1273</v>
      </c>
      <c r="K228" s="34" t="s">
        <v>187</v>
      </c>
      <c r="L228" s="34" t="s">
        <v>1274</v>
      </c>
      <c r="M228" s="36"/>
      <c r="N228" s="36"/>
      <c r="O228" s="37"/>
      <c r="P228" s="37"/>
      <c r="Q228" s="37"/>
      <c r="R228" s="34"/>
      <c r="S228" s="37">
        <v>45395.0</v>
      </c>
      <c r="T228" s="34" t="s">
        <v>42</v>
      </c>
      <c r="U228" s="34"/>
      <c r="V228" s="39"/>
      <c r="W228" s="39" t="s">
        <v>1275</v>
      </c>
      <c r="X228" s="36"/>
      <c r="Y228" s="36"/>
      <c r="Z228" s="171" t="s">
        <v>1276</v>
      </c>
      <c r="AA228" s="41" t="s">
        <v>1277</v>
      </c>
      <c r="AB228" s="42" t="str">
        <f>VLOOKUP($Z228,'230420データ'!$A:$K,1,FALSE)</f>
        <v>(706)983-9752</v>
      </c>
      <c r="AC228" s="35" t="b">
        <f t="shared" ref="AC228:AC230" si="190">EXACT(G228,Z228)</f>
        <v>1</v>
      </c>
      <c r="AD228" s="35" t="str">
        <f>VLOOKUP($Z228,'230420データ'!$A:$K,2,FALSE)</f>
        <v>motussy@gmail.com</v>
      </c>
      <c r="AE228" s="35" t="b">
        <f t="shared" ref="AE228:AE230" si="191">EXACT(H228,AD228)</f>
        <v>0</v>
      </c>
      <c r="AF228" s="35" t="str">
        <f>VLOOKUP($Z228,'230420データ'!$A:$K,3,FALSE)</f>
        <v>小5－2</v>
      </c>
      <c r="AG228" s="35" t="str">
        <f>VLOOKUP($Z228,'230420データ'!$A:$K,4,FALSE)</f>
        <v>田中　　 萌彩　　</v>
      </c>
      <c r="AH228" s="35" t="str">
        <f>VLOOKUP($Z228,'230420データ'!$A:$K,5,FALSE)</f>
        <v>元樹</v>
      </c>
      <c r="AI228" s="35" t="str">
        <f>VLOOKUP($Z228,'230420データ'!$A:$K,6,FALSE)</f>
        <v>中1－1</v>
      </c>
      <c r="AJ228" s="35" t="str">
        <f>VLOOKUP($Z228,'230420データ'!$A:$K,7,FALSE)</f>
        <v>田中　　 陽翔</v>
      </c>
      <c r="AK228" s="35" t="str">
        <f>VLOOKUP($Z228,'230420データ'!$A:$K,8,FALSE)</f>
        <v>高1</v>
      </c>
      <c r="AL228" s="35" t="str">
        <f>VLOOKUP($Z228,'230420データ'!$A:$K,9,FALSE)</f>
        <v>田中　　 翔真</v>
      </c>
      <c r="AM228" s="43" t="str">
        <f>VLOOKUP($Z228,'230420データ'!$A:$K,10,FALSE)</f>
        <v/>
      </c>
      <c r="AN228" s="43" t="str">
        <f>VLOOKUP($Z228,'230420データ'!$A:$K,11,FALSE)</f>
        <v/>
      </c>
      <c r="AO228" s="35" t="str">
        <f t="shared" si="5"/>
        <v>7069839752</v>
      </c>
      <c r="AP228" s="43" t="str">
        <f>IFERROR(VLOOKUP(AO228,'2024当番免除者リスト'!F:H,3,FALSE),"")</f>
        <v/>
      </c>
      <c r="AQ228" s="44"/>
      <c r="AR228" s="41" t="s">
        <v>1278</v>
      </c>
      <c r="AS228" s="44" t="str">
        <f>VLOOKUP(AO228,'全学年'!$A$3:$N$1302,9,FALSE)</f>
        <v>田中 萌彩</v>
      </c>
      <c r="AT228" s="44" t="str">
        <f>IFERROR(VLOOKUP(AO228,'クラス名簿からの当番確認リスト'!$A$4:$O$146,15,FALSE),"")</f>
        <v/>
      </c>
      <c r="AU228" s="45" t="str">
        <f>VLOOKUP(AO228,'全学年'!$A$3:$N$1301,14,FALSE)</f>
        <v>tamocchi4@gmail.com</v>
      </c>
      <c r="AV228" s="44" t="str">
        <f t="shared" si="6"/>
        <v>小6－2</v>
      </c>
      <c r="AW228" s="44" t="b">
        <f t="shared" si="7"/>
        <v>1</v>
      </c>
      <c r="AX228" s="308"/>
      <c r="AY228" s="17" t="s">
        <v>1279</v>
      </c>
      <c r="AZ228" s="15"/>
      <c r="BA228" s="15"/>
      <c r="BB228" s="15"/>
      <c r="BC228" s="15"/>
      <c r="BD228" s="15"/>
    </row>
    <row r="229" ht="12.75" customHeight="1">
      <c r="A229" s="46"/>
      <c r="B229" s="47">
        <f t="shared" si="8"/>
        <v>226</v>
      </c>
      <c r="C229" s="47" t="s">
        <v>151</v>
      </c>
      <c r="D229" s="47">
        <v>224.0</v>
      </c>
      <c r="E229" s="47" t="s">
        <v>1280</v>
      </c>
      <c r="F229" s="47" t="s">
        <v>1281</v>
      </c>
      <c r="G229" s="49" t="s">
        <v>1282</v>
      </c>
      <c r="H229" s="50" t="s">
        <v>1283</v>
      </c>
      <c r="I229" s="47"/>
      <c r="J229" s="47"/>
      <c r="K229" s="372"/>
      <c r="L229" s="372"/>
      <c r="M229" s="51"/>
      <c r="N229" s="51"/>
      <c r="O229" s="52"/>
      <c r="P229" s="53"/>
      <c r="Q229" s="52"/>
      <c r="R229" s="52"/>
      <c r="S229" s="54"/>
      <c r="T229" s="373"/>
      <c r="U229" s="47"/>
      <c r="V229" s="56">
        <v>44779.0</v>
      </c>
      <c r="W229" s="56"/>
      <c r="X229" s="51" t="s">
        <v>52</v>
      </c>
      <c r="Y229" s="51"/>
      <c r="Z229" s="57" t="s">
        <v>1282</v>
      </c>
      <c r="AA229" s="204" t="s">
        <v>1283</v>
      </c>
      <c r="AB229" s="42" t="str">
        <f>VLOOKUP($Z229,'230420データ'!$A:$K,1,FALSE)</f>
        <v>(478)233-7684</v>
      </c>
      <c r="AC229" s="35" t="b">
        <f t="shared" si="190"/>
        <v>1</v>
      </c>
      <c r="AD229" s="35" t="str">
        <f>VLOOKUP($Z229,'230420データ'!$A:$K,2,FALSE)</f>
        <v>yusuke.nishimiya@ykk.com</v>
      </c>
      <c r="AE229" s="35" t="b">
        <f t="shared" si="191"/>
        <v>1</v>
      </c>
      <c r="AF229" s="35" t="str">
        <f>VLOOKUP($Z229,'230420データ'!$A:$K,3,FALSE)</f>
        <v>小5－2</v>
      </c>
      <c r="AG229" s="35" t="str">
        <f>VLOOKUP($Z229,'230420データ'!$A:$K,4,FALSE)</f>
        <v>西宮　　 壮亮　　</v>
      </c>
      <c r="AH229" s="35" t="str">
        <f>VLOOKUP($Z229,'230420データ'!$A:$K,5,FALSE)</f>
        <v>雄亮</v>
      </c>
      <c r="AI229" s="35" t="str">
        <f>VLOOKUP($Z229,'230420データ'!$A:$K,6,FALSE)</f>
        <v/>
      </c>
      <c r="AJ229" s="35" t="str">
        <f>VLOOKUP($Z229,'230420データ'!$A:$K,7,FALSE)</f>
        <v/>
      </c>
      <c r="AK229" s="35" t="str">
        <f>VLOOKUP($Z229,'230420データ'!$A:$K,8,FALSE)</f>
        <v/>
      </c>
      <c r="AL229" s="35" t="str">
        <f>VLOOKUP($Z229,'230420データ'!$A:$K,9,FALSE)</f>
        <v/>
      </c>
      <c r="AM229" s="43" t="str">
        <f>VLOOKUP($Z229,'230420データ'!$A:$K,10,FALSE)</f>
        <v/>
      </c>
      <c r="AN229" s="43" t="str">
        <f>VLOOKUP($Z229,'230420データ'!$A:$K,11,FALSE)</f>
        <v/>
      </c>
      <c r="AO229" s="49" t="str">
        <f t="shared" si="5"/>
        <v>4782337684</v>
      </c>
      <c r="AP229" s="59" t="str">
        <f>IFERROR(VLOOKUP(AO229,'2024当番免除者リスト'!F:H,3,FALSE),"")</f>
        <v>運動会委員</v>
      </c>
      <c r="AQ229" s="60"/>
      <c r="AR229" s="60"/>
      <c r="AS229" s="60" t="str">
        <f>VLOOKUP(AO229,'全学年'!$A$3:$N$1302,9,FALSE)</f>
        <v>西宮 壮亮</v>
      </c>
      <c r="AT229" s="60" t="str">
        <f>IFERROR(VLOOKUP(AO229,'クラス名簿からの当番確認リスト'!$A$4:$O$146,15,FALSE),"")</f>
        <v>運動会委員</v>
      </c>
      <c r="AU229" s="61" t="str">
        <f>VLOOKUP(AO229,'全学年'!$A$3:$N$1301,14,FALSE)</f>
        <v>yusuke.nishimiya@ykk.com</v>
      </c>
      <c r="AV229" s="60" t="str">
        <f t="shared" si="6"/>
        <v>小6－2</v>
      </c>
      <c r="AW229" s="60" t="b">
        <f t="shared" si="7"/>
        <v>1</v>
      </c>
      <c r="AX229" s="16"/>
      <c r="AY229" s="17"/>
      <c r="AZ229" s="15"/>
      <c r="BA229" s="15"/>
      <c r="BB229" s="15"/>
      <c r="BC229" s="15"/>
      <c r="BD229" s="15"/>
    </row>
    <row r="230" ht="12.75" customHeight="1">
      <c r="A230" s="65"/>
      <c r="B230" s="66">
        <f t="shared" si="8"/>
        <v>227</v>
      </c>
      <c r="C230" s="66" t="s">
        <v>151</v>
      </c>
      <c r="D230" s="66">
        <v>225.0</v>
      </c>
      <c r="E230" s="66" t="s">
        <v>1284</v>
      </c>
      <c r="F230" s="66" t="s">
        <v>1285</v>
      </c>
      <c r="G230" s="67" t="s">
        <v>1286</v>
      </c>
      <c r="H230" s="68" t="s">
        <v>1287</v>
      </c>
      <c r="I230" s="66" t="s">
        <v>172</v>
      </c>
      <c r="J230" s="66" t="s">
        <v>1288</v>
      </c>
      <c r="K230" s="374"/>
      <c r="L230" s="374"/>
      <c r="M230" s="89"/>
      <c r="N230" s="89"/>
      <c r="O230" s="54"/>
      <c r="P230" s="54"/>
      <c r="Q230" s="54"/>
      <c r="R230" s="54"/>
      <c r="S230" s="81"/>
      <c r="T230" s="54"/>
      <c r="U230" s="66"/>
      <c r="V230" s="71"/>
      <c r="W230" s="71">
        <v>45451.0</v>
      </c>
      <c r="X230" s="66" t="s">
        <v>68</v>
      </c>
      <c r="Y230" s="66"/>
      <c r="Z230" s="93" t="s">
        <v>1286</v>
      </c>
      <c r="AA230" s="73" t="s">
        <v>1289</v>
      </c>
      <c r="AB230" s="42" t="str">
        <f>VLOOKUP($Z230,'230420データ'!$A:$K,1,FALSE)</f>
        <v>(770)876-5852</v>
      </c>
      <c r="AC230" s="35" t="b">
        <f t="shared" si="190"/>
        <v>1</v>
      </c>
      <c r="AD230" s="35" t="str">
        <f>VLOOKUP($Z230,'230420データ'!$A:$K,2,FALSE)</f>
        <v>yoshitaka-nakajiima@outlook.jp</v>
      </c>
      <c r="AE230" s="35" t="b">
        <f t="shared" si="191"/>
        <v>1</v>
      </c>
      <c r="AF230" s="35" t="str">
        <f>VLOOKUP($Z230,'230420データ'!$A:$K,3,FALSE)</f>
        <v>小5－2</v>
      </c>
      <c r="AG230" s="35" t="str">
        <f>VLOOKUP($Z230,'230420データ'!$A:$K,4,FALSE)</f>
        <v>中島　　 実玲　　</v>
      </c>
      <c r="AH230" s="35" t="str">
        <f>VLOOKUP($Z230,'230420データ'!$A:$K,5,FALSE)</f>
        <v>良大</v>
      </c>
      <c r="AI230" s="35" t="str">
        <f>VLOOKUP($Z230,'230420データ'!$A:$K,6,FALSE)</f>
        <v>中2－1</v>
      </c>
      <c r="AJ230" s="35" t="str">
        <f>VLOOKUP($Z230,'230420データ'!$A:$K,7,FALSE)</f>
        <v>中島　　 玲耶</v>
      </c>
      <c r="AK230" s="35" t="str">
        <f>VLOOKUP($Z230,'230420データ'!$A:$K,8,FALSE)</f>
        <v/>
      </c>
      <c r="AL230" s="35" t="str">
        <f>VLOOKUP($Z230,'230420データ'!$A:$K,9,FALSE)</f>
        <v/>
      </c>
      <c r="AM230" s="43" t="str">
        <f>VLOOKUP($Z230,'230420データ'!$A:$K,10,FALSE)</f>
        <v/>
      </c>
      <c r="AN230" s="43" t="str">
        <f>VLOOKUP($Z230,'230420データ'!$A:$K,11,FALSE)</f>
        <v/>
      </c>
      <c r="AO230" s="67" t="str">
        <f t="shared" si="5"/>
        <v>7708765852</v>
      </c>
      <c r="AP230" s="94" t="str">
        <f>IFERROR(VLOOKUP(AO230,'2024当番免除者リスト'!F:H,3,FALSE),"")</f>
        <v>運営関係者</v>
      </c>
      <c r="AQ230" s="74"/>
      <c r="AR230" s="73" t="s">
        <v>1287</v>
      </c>
      <c r="AS230" s="74" t="str">
        <f>VLOOKUP(AO230,'全学年'!$A$3:$N$1302,9,FALSE)</f>
        <v>中島 実玲</v>
      </c>
      <c r="AT230" s="74" t="str">
        <f>IFERROR(VLOOKUP(AO230,'クラス名簿からの当番確認リスト'!$A$4:$O$146,15,FALSE),"")</f>
        <v>運営委員</v>
      </c>
      <c r="AU230" s="75" t="str">
        <f>VLOOKUP(AO230,'全学年'!$A$3:$N$1301,14,FALSE)</f>
        <v>ynakajima@namiga.com</v>
      </c>
      <c r="AV230" s="74" t="str">
        <f t="shared" si="6"/>
        <v>小6－2</v>
      </c>
      <c r="AW230" s="74" t="b">
        <f t="shared" si="7"/>
        <v>1</v>
      </c>
      <c r="AX230" s="16"/>
      <c r="AY230" s="17"/>
      <c r="AZ230" s="15"/>
      <c r="BA230" s="15"/>
      <c r="BB230" s="15"/>
      <c r="BC230" s="15"/>
      <c r="BD230" s="15"/>
    </row>
    <row r="231" ht="12.75" customHeight="1">
      <c r="A231" s="33"/>
      <c r="B231" s="34">
        <f t="shared" si="8"/>
        <v>228</v>
      </c>
      <c r="C231" s="36" t="s">
        <v>158</v>
      </c>
      <c r="D231" s="34">
        <v>226.0</v>
      </c>
      <c r="E231" s="34" t="s">
        <v>1290</v>
      </c>
      <c r="F231" s="36" t="s">
        <v>1291</v>
      </c>
      <c r="G231" s="35" t="str">
        <f t="shared" ref="G231:H231" si="192">Z231</f>
        <v>770-359-7510</v>
      </c>
      <c r="H231" s="107" t="str">
        <f t="shared" si="192"/>
        <v>takuyao715730@gmail.com</v>
      </c>
      <c r="I231" s="36"/>
      <c r="J231" s="38"/>
      <c r="K231" s="36"/>
      <c r="L231" s="224"/>
      <c r="M231" s="36"/>
      <c r="N231" s="36"/>
      <c r="O231" s="37"/>
      <c r="P231" s="34"/>
      <c r="Q231" s="63">
        <v>45507.0</v>
      </c>
      <c r="R231" s="64" t="s">
        <v>176</v>
      </c>
      <c r="S231" s="37"/>
      <c r="T231" s="34"/>
      <c r="U231" s="36"/>
      <c r="V231" s="225">
        <v>45150.0</v>
      </c>
      <c r="W231" s="39"/>
      <c r="X231" s="36"/>
      <c r="Y231" s="36"/>
      <c r="Z231" s="171" t="s">
        <v>1292</v>
      </c>
      <c r="AA231" s="375" t="s">
        <v>1293</v>
      </c>
      <c r="AB231" s="42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3"/>
      <c r="AN231" s="43"/>
      <c r="AO231" s="35" t="str">
        <f t="shared" si="5"/>
        <v>7703597510</v>
      </c>
      <c r="AP231" s="43" t="str">
        <f>IFERROR(VLOOKUP(AO231,'2024当番免除者リスト'!F:H,3,FALSE),"")</f>
        <v/>
      </c>
      <c r="AQ231" s="34" t="s">
        <v>1294</v>
      </c>
      <c r="AR231" s="157" t="s">
        <v>1295</v>
      </c>
      <c r="AS231" s="44" t="str">
        <f>VLOOKUP(AO231,'全学年'!$A$3:$N$1302,9,FALSE)</f>
        <v>大須賀 結衣</v>
      </c>
      <c r="AT231" s="44" t="str">
        <f>IFERROR(VLOOKUP(AO231,'クラス名簿からの当番確認リスト'!$A$4:$O$146,15,FALSE),"")</f>
        <v/>
      </c>
      <c r="AU231" s="45" t="str">
        <f>VLOOKUP(AO231,'全学年'!$A$3:$N$1301,14,FALSE)</f>
        <v>Takuya.Ohsuga@tdk.com</v>
      </c>
      <c r="AV231" s="44" t="str">
        <f t="shared" si="6"/>
        <v>中1</v>
      </c>
      <c r="AW231" s="44" t="b">
        <f t="shared" si="7"/>
        <v>0</v>
      </c>
      <c r="AX231" s="16"/>
      <c r="AY231" s="17"/>
      <c r="AZ231" s="15" t="s">
        <v>1296</v>
      </c>
      <c r="BA231" s="15"/>
      <c r="BB231" s="15"/>
      <c r="BC231" s="15"/>
      <c r="BD231" s="15"/>
    </row>
    <row r="232" ht="12.75" customHeight="1">
      <c r="A232" s="33"/>
      <c r="B232" s="34">
        <f t="shared" si="8"/>
        <v>229</v>
      </c>
      <c r="C232" s="34" t="s">
        <v>151</v>
      </c>
      <c r="D232" s="34">
        <v>227.0</v>
      </c>
      <c r="E232" s="96" t="s">
        <v>1297</v>
      </c>
      <c r="F232" s="96" t="s">
        <v>1221</v>
      </c>
      <c r="G232" s="35" t="str">
        <f t="shared" ref="G232:H232" si="193">Z232</f>
        <v>706-983-9033</v>
      </c>
      <c r="H232" s="35" t="str">
        <f t="shared" si="193"/>
        <v>masayuki.yamazaki@tacg.toyota-industries.com</v>
      </c>
      <c r="I232" s="34" t="s">
        <v>181</v>
      </c>
      <c r="J232" s="96" t="s">
        <v>1298</v>
      </c>
      <c r="K232" s="34" t="s">
        <v>181</v>
      </c>
      <c r="L232" s="96" t="s">
        <v>1299</v>
      </c>
      <c r="M232" s="44"/>
      <c r="N232" s="44"/>
      <c r="O232" s="243"/>
      <c r="P232" s="96"/>
      <c r="Q232" s="243"/>
      <c r="R232" s="96"/>
      <c r="S232" s="110">
        <v>45528.0</v>
      </c>
      <c r="T232" s="111" t="s">
        <v>42</v>
      </c>
      <c r="U232" s="96"/>
      <c r="V232" s="39">
        <v>45395.0</v>
      </c>
      <c r="W232" s="244"/>
      <c r="X232" s="96"/>
      <c r="Y232" s="96"/>
      <c r="Z232" s="245" t="s">
        <v>1300</v>
      </c>
      <c r="AA232" s="44" t="s">
        <v>1301</v>
      </c>
      <c r="AB232" s="103"/>
      <c r="AC232" s="96"/>
      <c r="AD232" s="96"/>
      <c r="AE232" s="96"/>
      <c r="AF232" s="246"/>
      <c r="AG232" s="246"/>
      <c r="AH232" s="246"/>
      <c r="AI232" s="246"/>
      <c r="AJ232" s="246"/>
      <c r="AK232" s="246"/>
      <c r="AL232" s="246"/>
      <c r="AM232" s="247"/>
      <c r="AN232" s="247"/>
      <c r="AO232" s="35" t="str">
        <f t="shared" si="5"/>
        <v>7069839033</v>
      </c>
      <c r="AP232" s="106" t="str">
        <f>IFERROR(VLOOKUP(AO232,'2024当番免除者リスト'!F:H,3,FALSE),"")</f>
        <v/>
      </c>
      <c r="AQ232" s="44"/>
      <c r="AR232" s="44"/>
      <c r="AS232" s="44" t="str">
        <f>VLOOKUP(AO232,'全学年'!$A$3:$N$1302,9,FALSE)</f>
        <v>山﨑 央奨</v>
      </c>
      <c r="AT232" s="44" t="str">
        <f>IFERROR(VLOOKUP(AO232,'クラス名簿からの当番確認リスト'!$A$4:$O$146,15,FALSE),"")</f>
        <v/>
      </c>
      <c r="AU232" s="45" t="str">
        <f>VLOOKUP(AO232,'全学年'!$A$3:$N$1301,14,FALSE)</f>
        <v>masayuki.yamazaki@tacg.toyota-industries.com</v>
      </c>
      <c r="AV232" s="44" t="str">
        <f t="shared" si="6"/>
        <v>小6－2</v>
      </c>
      <c r="AW232" s="44" t="b">
        <f t="shared" si="7"/>
        <v>1</v>
      </c>
      <c r="AX232" s="16"/>
      <c r="AY232" s="17"/>
      <c r="AZ232" s="15"/>
      <c r="BA232" s="15"/>
      <c r="BB232" s="15"/>
      <c r="BC232" s="15"/>
      <c r="BD232" s="15"/>
    </row>
    <row r="233" ht="12.75" customHeight="1">
      <c r="A233" s="33"/>
      <c r="B233" s="34">
        <f t="shared" si="8"/>
        <v>230</v>
      </c>
      <c r="C233" s="34" t="s">
        <v>158</v>
      </c>
      <c r="D233" s="34">
        <v>228.0</v>
      </c>
      <c r="E233" s="96" t="s">
        <v>1302</v>
      </c>
      <c r="F233" s="96" t="s">
        <v>1303</v>
      </c>
      <c r="G233" s="35" t="str">
        <f t="shared" ref="G233:H233" si="194">Z233</f>
        <v>(770)-298-0725</v>
      </c>
      <c r="H233" s="35" t="str">
        <f t="shared" si="194"/>
        <v>ki_kosan_norinori@yahoo.co.jp</v>
      </c>
      <c r="I233" s="34"/>
      <c r="J233" s="96"/>
      <c r="K233" s="96"/>
      <c r="L233" s="96"/>
      <c r="M233" s="96"/>
      <c r="N233" s="96"/>
      <c r="O233" s="110">
        <v>45444.0</v>
      </c>
      <c r="P233" s="111" t="s">
        <v>90</v>
      </c>
      <c r="Q233" s="243"/>
      <c r="R233" s="96"/>
      <c r="S233" s="243"/>
      <c r="T233" s="96"/>
      <c r="U233" s="96"/>
      <c r="V233" s="244"/>
      <c r="W233" s="244"/>
      <c r="X233" s="96"/>
      <c r="Y233" s="96"/>
      <c r="Z233" s="352" t="s">
        <v>1304</v>
      </c>
      <c r="AA233" s="44" t="s">
        <v>1305</v>
      </c>
      <c r="AB233" s="103"/>
      <c r="AC233" s="96"/>
      <c r="AD233" s="96"/>
      <c r="AE233" s="96"/>
      <c r="AF233" s="246"/>
      <c r="AG233" s="246"/>
      <c r="AH233" s="246"/>
      <c r="AI233" s="246"/>
      <c r="AJ233" s="246"/>
      <c r="AK233" s="246"/>
      <c r="AL233" s="246"/>
      <c r="AM233" s="247"/>
      <c r="AN233" s="247"/>
      <c r="AO233" s="35" t="str">
        <f t="shared" si="5"/>
        <v>7702980725</v>
      </c>
      <c r="AP233" s="106" t="str">
        <f>IFERROR(VLOOKUP(AO233,'2024当番免除者リスト'!F:H,3,FALSE),"")</f>
        <v/>
      </c>
      <c r="AQ233" s="245" t="s">
        <v>1306</v>
      </c>
      <c r="AR233" s="44"/>
      <c r="AS233" s="44" t="str">
        <f>VLOOKUP(AO233,'全学年'!$A$3:$N$1302,9,FALSE)</f>
        <v>#N/A</v>
      </c>
      <c r="AT233" s="44" t="str">
        <f>IFERROR(VLOOKUP(AO233,'クラス名簿からの当番確認リスト'!$A$4:$O$146,15,FALSE),"")</f>
        <v/>
      </c>
      <c r="AU233" s="44" t="str">
        <f>VLOOKUP(AO233,'全学年'!$A$3:$N$1301,14,FALSE)</f>
        <v>#N/A</v>
      </c>
      <c r="AV233" s="44" t="str">
        <f t="shared" si="6"/>
        <v>中1</v>
      </c>
      <c r="AW233" s="44" t="str">
        <f t="shared" si="7"/>
        <v>#N/A</v>
      </c>
      <c r="AX233" s="16"/>
      <c r="AY233" s="17"/>
      <c r="AZ233" s="15" t="s">
        <v>1307</v>
      </c>
      <c r="BA233" s="15"/>
      <c r="BB233" s="15"/>
      <c r="BC233" s="15"/>
      <c r="BD233" s="15"/>
    </row>
    <row r="234" ht="12.75" customHeight="1">
      <c r="A234" s="62"/>
      <c r="B234" s="34">
        <f t="shared" si="8"/>
        <v>231</v>
      </c>
      <c r="C234" s="34" t="s">
        <v>158</v>
      </c>
      <c r="D234" s="34">
        <v>229.0</v>
      </c>
      <c r="E234" s="96" t="s">
        <v>1308</v>
      </c>
      <c r="F234" s="96" t="s">
        <v>1309</v>
      </c>
      <c r="G234" s="35" t="str">
        <f t="shared" ref="G234:H234" si="195">Z234</f>
        <v>423-544-3130</v>
      </c>
      <c r="H234" s="35" t="str">
        <f t="shared" si="195"/>
        <v>koiko.petitbois@gmail.com</v>
      </c>
      <c r="I234" s="34" t="s">
        <v>158</v>
      </c>
      <c r="J234" s="96" t="s">
        <v>1310</v>
      </c>
      <c r="K234" s="96"/>
      <c r="L234" s="96"/>
      <c r="M234" s="96"/>
      <c r="N234" s="96"/>
      <c r="O234" s="243"/>
      <c r="P234" s="96"/>
      <c r="Q234" s="243"/>
      <c r="R234" s="96"/>
      <c r="S234" s="110">
        <v>45535.0</v>
      </c>
      <c r="T234" s="111" t="s">
        <v>42</v>
      </c>
      <c r="U234" s="96"/>
      <c r="V234" s="244"/>
      <c r="W234" s="244"/>
      <c r="X234" s="96"/>
      <c r="Y234" s="96"/>
      <c r="Z234" s="245" t="s">
        <v>1311</v>
      </c>
      <c r="AA234" s="44" t="s">
        <v>1312</v>
      </c>
      <c r="AB234" s="103"/>
      <c r="AC234" s="96"/>
      <c r="AD234" s="96"/>
      <c r="AE234" s="96"/>
      <c r="AF234" s="246"/>
      <c r="AG234" s="246"/>
      <c r="AH234" s="246"/>
      <c r="AI234" s="246"/>
      <c r="AJ234" s="246"/>
      <c r="AK234" s="246"/>
      <c r="AL234" s="246"/>
      <c r="AM234" s="247"/>
      <c r="AN234" s="247"/>
      <c r="AO234" s="35" t="str">
        <f t="shared" si="5"/>
        <v>4235443130</v>
      </c>
      <c r="AP234" s="106" t="str">
        <f>IFERROR(VLOOKUP(AO234,'2024当番免除者リスト'!F:H,3,FALSE),"")</f>
        <v/>
      </c>
      <c r="AQ234" s="44"/>
      <c r="AR234" s="44"/>
      <c r="AS234" s="44" t="str">
        <f>VLOOKUP(AO234,'全学年'!$A$3:$N$1302,9,FALSE)</f>
        <v>小林 あかり</v>
      </c>
      <c r="AT234" s="44" t="str">
        <f>IFERROR(VLOOKUP(AO234,'クラス名簿からの当番確認リスト'!$A$4:$O$146,15,FALSE),"")</f>
        <v/>
      </c>
      <c r="AU234" s="45" t="str">
        <f>VLOOKUP(AO234,'全学年'!$A$3:$N$1301,14,FALSE)</f>
        <v>koiko.petitbois@gmail.com</v>
      </c>
      <c r="AV234" s="44" t="str">
        <f t="shared" si="6"/>
        <v>中1</v>
      </c>
      <c r="AW234" s="44" t="b">
        <f t="shared" si="7"/>
        <v>1</v>
      </c>
      <c r="AX234" s="16"/>
      <c r="AY234" s="17"/>
      <c r="AZ234" s="15"/>
      <c r="BA234" s="15"/>
      <c r="BB234" s="15"/>
      <c r="BC234" s="15"/>
      <c r="BD234" s="15"/>
    </row>
    <row r="235" ht="12.75" customHeight="1">
      <c r="A235" s="376"/>
      <c r="B235" s="377">
        <f t="shared" si="8"/>
        <v>232</v>
      </c>
      <c r="C235" s="377" t="s">
        <v>158</v>
      </c>
      <c r="D235" s="176">
        <v>230.0</v>
      </c>
      <c r="E235" s="377" t="s">
        <v>1313</v>
      </c>
      <c r="F235" s="377" t="s">
        <v>1314</v>
      </c>
      <c r="G235" s="177" t="str">
        <f t="shared" ref="G235:H235" si="196">Z235</f>
        <v>404-822-0294</v>
      </c>
      <c r="H235" s="177" t="str">
        <f t="shared" si="196"/>
        <v>ChieKusanagi2013@gmail.com</v>
      </c>
      <c r="I235" s="377" t="s">
        <v>187</v>
      </c>
      <c r="J235" s="377" t="s">
        <v>1315</v>
      </c>
      <c r="K235" s="378"/>
      <c r="L235" s="378"/>
      <c r="M235" s="378"/>
      <c r="N235" s="378"/>
      <c r="O235" s="379"/>
      <c r="P235" s="380"/>
      <c r="Q235" s="379"/>
      <c r="R235" s="379"/>
      <c r="S235" s="381">
        <v>45514.0</v>
      </c>
      <c r="T235" s="382" t="s">
        <v>176</v>
      </c>
      <c r="U235" s="377"/>
      <c r="V235" s="383"/>
      <c r="W235" s="383"/>
      <c r="X235" s="378" t="s">
        <v>177</v>
      </c>
      <c r="Y235" s="378"/>
      <c r="Z235" s="384" t="s">
        <v>1316</v>
      </c>
      <c r="AA235" s="184" t="s">
        <v>1317</v>
      </c>
      <c r="AB235" s="385" t="str">
        <f>VLOOKUP($Z235,'230420データ'!$A:$K,1,FALSE)</f>
        <v>#N/A</v>
      </c>
      <c r="AC235" s="386" t="b">
        <f t="shared" ref="AC235:AC236" si="198">EXACT(G235,Z235)</f>
        <v>1</v>
      </c>
      <c r="AD235" s="386" t="str">
        <f>VLOOKUP($Z235,'230420データ'!$A:$K,2,FALSE)</f>
        <v>#N/A</v>
      </c>
      <c r="AE235" s="386" t="str">
        <f t="shared" ref="AE235:AE236" si="199">EXACT(H235,AD235)</f>
        <v>#N/A</v>
      </c>
      <c r="AF235" s="386" t="str">
        <f>VLOOKUP($Z235,'230420データ'!$A:$K,3,FALSE)</f>
        <v>#N/A</v>
      </c>
      <c r="AG235" s="386" t="str">
        <f>VLOOKUP($Z235,'230420データ'!$A:$K,4,FALSE)</f>
        <v>#N/A</v>
      </c>
      <c r="AH235" s="386" t="str">
        <f>VLOOKUP($Z235,'230420データ'!$A:$K,5,FALSE)</f>
        <v>#N/A</v>
      </c>
      <c r="AI235" s="386" t="str">
        <f>VLOOKUP($Z235,'230420データ'!$A:$K,6,FALSE)</f>
        <v>#N/A</v>
      </c>
      <c r="AJ235" s="386" t="str">
        <f>VLOOKUP($Z235,'230420データ'!$A:$K,7,FALSE)</f>
        <v>#N/A</v>
      </c>
      <c r="AK235" s="386" t="str">
        <f>VLOOKUP($Z235,'230420データ'!$A:$K,8,FALSE)</f>
        <v>#N/A</v>
      </c>
      <c r="AL235" s="386" t="str">
        <f>VLOOKUP($Z235,'230420データ'!$A:$K,9,FALSE)</f>
        <v>#N/A</v>
      </c>
      <c r="AM235" s="387" t="str">
        <f>VLOOKUP($Z235,'230420データ'!$A:$K,10,FALSE)</f>
        <v>#N/A</v>
      </c>
      <c r="AN235" s="387" t="str">
        <f>VLOOKUP($Z235,'230420データ'!$A:$K,11,FALSE)</f>
        <v>#N/A</v>
      </c>
      <c r="AO235" s="388" t="str">
        <f t="shared" si="5"/>
        <v>4048220294</v>
      </c>
      <c r="AP235" s="389" t="str">
        <f>IFERROR(VLOOKUP(AO235,'2024当番免除者リスト'!F:H,3,FALSE),"")</f>
        <v>安全対策委員</v>
      </c>
      <c r="AQ235" s="176" t="s">
        <v>1318</v>
      </c>
      <c r="AR235" s="184" t="s">
        <v>1319</v>
      </c>
      <c r="AS235" s="185" t="str">
        <f>VLOOKUP(AO235,'全学年'!$A$3:$N$1302,9,FALSE)</f>
        <v>日栁 沙彩</v>
      </c>
      <c r="AT235" s="185" t="str">
        <f>IFERROR(VLOOKUP(AO235,'クラス名簿からの当番確認リスト'!$A$4:$O$146,15,FALSE),"")</f>
        <v>安全対策委員</v>
      </c>
      <c r="AU235" s="186" t="str">
        <f>VLOOKUP(AO235,'全学年'!$A$3:$N$1301,14,FALSE)</f>
        <v>ChieKusanagi2013@gmail.com</v>
      </c>
      <c r="AV235" s="185" t="str">
        <f t="shared" si="6"/>
        <v>中1</v>
      </c>
      <c r="AW235" s="185" t="b">
        <f t="shared" si="7"/>
        <v>1</v>
      </c>
      <c r="AX235" s="16"/>
      <c r="AY235" s="17"/>
      <c r="AZ235" s="15"/>
      <c r="BA235" s="15"/>
      <c r="BB235" s="15"/>
      <c r="BC235" s="15"/>
      <c r="BD235" s="15"/>
    </row>
    <row r="236" ht="12.75" customHeight="1">
      <c r="A236" s="33"/>
      <c r="B236" s="34">
        <f t="shared" si="8"/>
        <v>233</v>
      </c>
      <c r="C236" s="34" t="s">
        <v>158</v>
      </c>
      <c r="D236" s="34">
        <v>231.0</v>
      </c>
      <c r="E236" s="34" t="s">
        <v>1320</v>
      </c>
      <c r="F236" s="34" t="s">
        <v>1321</v>
      </c>
      <c r="G236" s="35" t="str">
        <f t="shared" ref="G236:H236" si="197">Z236</f>
        <v>(404)576-5740</v>
      </c>
      <c r="H236" s="35" t="str">
        <f t="shared" si="197"/>
        <v>Atsy4eva@gmail.com</v>
      </c>
      <c r="I236" s="34"/>
      <c r="J236" s="36"/>
      <c r="K236" s="36"/>
      <c r="L236" s="36"/>
      <c r="M236" s="36"/>
      <c r="N236" s="36"/>
      <c r="O236" s="37">
        <v>45430.0</v>
      </c>
      <c r="P236" s="37" t="s">
        <v>396</v>
      </c>
      <c r="Q236" s="37"/>
      <c r="R236" s="34"/>
      <c r="S236" s="37"/>
      <c r="T236" s="37"/>
      <c r="U236" s="34"/>
      <c r="V236" s="39"/>
      <c r="W236" s="39"/>
      <c r="X236" s="36"/>
      <c r="Y236" s="36"/>
      <c r="Z236" s="171" t="s">
        <v>1322</v>
      </c>
      <c r="AA236" s="41" t="s">
        <v>1323</v>
      </c>
      <c r="AB236" s="42" t="str">
        <f>VLOOKUP($Z236,'230420データ'!$A:$K,1,FALSE)</f>
        <v>(404)576-5740</v>
      </c>
      <c r="AC236" s="35" t="b">
        <f t="shared" si="198"/>
        <v>1</v>
      </c>
      <c r="AD236" s="35" t="str">
        <f>VLOOKUP($Z236,'230420データ'!$A:$K,2,FALSE)</f>
        <v>Atsy4eva@gmail.com</v>
      </c>
      <c r="AE236" s="35" t="b">
        <f t="shared" si="199"/>
        <v>1</v>
      </c>
      <c r="AF236" s="35" t="str">
        <f>VLOOKUP($Z236,'230420データ'!$A:$K,3,FALSE)</f>
        <v>小6－1</v>
      </c>
      <c r="AG236" s="35" t="str">
        <f>VLOOKUP($Z236,'230420データ'!$A:$K,4,FALSE)</f>
        <v>シールズ 桜　　　</v>
      </c>
      <c r="AH236" s="35" t="str">
        <f>VLOOKUP($Z236,'230420データ'!$A:$K,5,FALSE)</f>
        <v>チャールズ</v>
      </c>
      <c r="AI236" s="35" t="str">
        <f>VLOOKUP($Z236,'230420データ'!$A:$K,6,FALSE)</f>
        <v/>
      </c>
      <c r="AJ236" s="35" t="str">
        <f>VLOOKUP($Z236,'230420データ'!$A:$K,7,FALSE)</f>
        <v/>
      </c>
      <c r="AK236" s="35" t="str">
        <f>VLOOKUP($Z236,'230420データ'!$A:$K,8,FALSE)</f>
        <v/>
      </c>
      <c r="AL236" s="35" t="str">
        <f>VLOOKUP($Z236,'230420データ'!$A:$K,9,FALSE)</f>
        <v/>
      </c>
      <c r="AM236" s="35" t="str">
        <f>VLOOKUP($Z236,'230420データ'!$A:$K,10,FALSE)</f>
        <v/>
      </c>
      <c r="AN236" s="35" t="str">
        <f>VLOOKUP($Z236,'230420データ'!$A:$K,11,FALSE)</f>
        <v/>
      </c>
      <c r="AO236" s="35" t="str">
        <f t="shared" si="5"/>
        <v>4045765740</v>
      </c>
      <c r="AP236" s="43" t="str">
        <f>IFERROR(VLOOKUP(AO236,'2024当番免除者リスト'!F:H,3,FALSE),"")</f>
        <v/>
      </c>
      <c r="AQ236" s="44"/>
      <c r="AR236" s="44"/>
      <c r="AS236" s="44" t="str">
        <f>VLOOKUP(AO236,'全学年'!$A$3:$N$1302,9,FALSE)</f>
        <v>しーるず 桜</v>
      </c>
      <c r="AT236" s="44" t="str">
        <f>IFERROR(VLOOKUP(AO236,'クラス名簿からの当番確認リスト'!$A$4:$O$146,15,FALSE),"")</f>
        <v/>
      </c>
      <c r="AU236" s="45" t="str">
        <f>VLOOKUP(AO236,'全学年'!$A$3:$N$1301,14,FALSE)</f>
        <v>Atsy4eva@gmail.com</v>
      </c>
      <c r="AV236" s="44" t="str">
        <f t="shared" si="6"/>
        <v>中1</v>
      </c>
      <c r="AW236" s="44" t="b">
        <f t="shared" si="7"/>
        <v>1</v>
      </c>
      <c r="AX236" s="16"/>
      <c r="AY236" s="17"/>
      <c r="AZ236" s="15"/>
      <c r="BA236" s="15"/>
      <c r="BB236" s="15"/>
      <c r="BC236" s="15"/>
      <c r="BD236" s="15"/>
    </row>
    <row r="237" ht="15.75" customHeight="1">
      <c r="A237" s="390"/>
      <c r="B237" s="34">
        <f t="shared" si="8"/>
        <v>234</v>
      </c>
      <c r="C237" s="34" t="s">
        <v>158</v>
      </c>
      <c r="D237" s="34">
        <v>232.0</v>
      </c>
      <c r="E237" s="34" t="s">
        <v>1324</v>
      </c>
      <c r="F237" s="34" t="s">
        <v>1325</v>
      </c>
      <c r="G237" s="35" t="str">
        <f t="shared" ref="G237:H237" si="200">Z237</f>
        <v>(470)922-1171</v>
      </c>
      <c r="H237" s="35" t="str">
        <f t="shared" si="200"/>
        <v>sukepon1108270630@gmail.com</v>
      </c>
      <c r="I237" s="34" t="s">
        <v>181</v>
      </c>
      <c r="J237" s="224" t="s">
        <v>1326</v>
      </c>
      <c r="K237" s="36"/>
      <c r="L237" s="224"/>
      <c r="M237" s="36"/>
      <c r="N237" s="36"/>
      <c r="O237" s="37"/>
      <c r="P237" s="37"/>
      <c r="Q237" s="37"/>
      <c r="R237" s="34"/>
      <c r="S237" s="37">
        <v>45409.0</v>
      </c>
      <c r="T237" s="34" t="s">
        <v>42</v>
      </c>
      <c r="U237" s="34"/>
      <c r="V237" s="225">
        <v>45150.0</v>
      </c>
      <c r="W237" s="39"/>
      <c r="X237" s="36"/>
      <c r="Y237" s="36"/>
      <c r="Z237" s="171" t="s">
        <v>1327</v>
      </c>
      <c r="AA237" s="157" t="s">
        <v>1328</v>
      </c>
      <c r="AB237" s="42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 t="str">
        <f t="shared" si="5"/>
        <v>4709221171</v>
      </c>
      <c r="AP237" s="43" t="str">
        <f>IFERROR(VLOOKUP(AO237,'2024当番免除者リスト'!F:H,3,FALSE),"")</f>
        <v/>
      </c>
      <c r="AQ237" s="44"/>
      <c r="AR237" s="157" t="s">
        <v>1329</v>
      </c>
      <c r="AS237" s="44" t="str">
        <f>VLOOKUP(AO237,'全学年'!$A$3:$N$1302,9,FALSE)</f>
        <v>大野 遙真</v>
      </c>
      <c r="AT237" s="44" t="str">
        <f>IFERROR(VLOOKUP(AO237,'クラス名簿からの当番確認リスト'!$A$4:$O$146,15,FALSE),"")</f>
        <v/>
      </c>
      <c r="AU237" s="45" t="str">
        <f>VLOOKUP(AO237,'全学年'!$A$3:$N$1301,14,FALSE)</f>
        <v>sukepon1108270630@gmail.com</v>
      </c>
      <c r="AV237" s="44" t="str">
        <f t="shared" si="6"/>
        <v>中1</v>
      </c>
      <c r="AW237" s="44" t="b">
        <f t="shared" si="7"/>
        <v>1</v>
      </c>
      <c r="AX237" s="16"/>
      <c r="AY237" s="17"/>
      <c r="AZ237" s="15"/>
      <c r="BA237" s="15"/>
      <c r="BB237" s="15"/>
      <c r="BC237" s="15"/>
      <c r="BD237" s="15"/>
    </row>
    <row r="238" ht="15.75" customHeight="1">
      <c r="A238" s="391"/>
      <c r="B238" s="193">
        <f t="shared" si="8"/>
        <v>235</v>
      </c>
      <c r="C238" s="193" t="s">
        <v>158</v>
      </c>
      <c r="D238" s="193">
        <v>233.0</v>
      </c>
      <c r="E238" s="193" t="s">
        <v>1330</v>
      </c>
      <c r="F238" s="193" t="s">
        <v>315</v>
      </c>
      <c r="G238" s="195" t="s">
        <v>1331</v>
      </c>
      <c r="H238" s="369" t="s">
        <v>1332</v>
      </c>
      <c r="I238" s="193"/>
      <c r="J238" s="335"/>
      <c r="K238" s="194"/>
      <c r="L238" s="335"/>
      <c r="M238" s="194"/>
      <c r="N238" s="194"/>
      <c r="O238" s="54"/>
      <c r="P238" s="54"/>
      <c r="Q238" s="54"/>
      <c r="R238" s="81"/>
      <c r="S238" s="54"/>
      <c r="T238" s="81"/>
      <c r="U238" s="193"/>
      <c r="V238" s="198">
        <v>45150.0</v>
      </c>
      <c r="W238" s="336"/>
      <c r="X238" s="194" t="s">
        <v>199</v>
      </c>
      <c r="Y238" s="194"/>
      <c r="Z238" s="199" t="s">
        <v>1331</v>
      </c>
      <c r="AA238" s="392" t="s">
        <v>1332</v>
      </c>
      <c r="AB238" s="42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195" t="str">
        <f t="shared" si="5"/>
        <v>4702494687</v>
      </c>
      <c r="AP238" s="201" t="str">
        <f>IFERROR(VLOOKUP(AO238,'2024当番免除者リスト'!F:H,3,FALSE),"")</f>
        <v>当番作成委員</v>
      </c>
      <c r="AQ238" s="202"/>
      <c r="AR238" s="202"/>
      <c r="AS238" s="202" t="str">
        <f>VLOOKUP(AO238,'全学年'!$A$3:$N$1302,9,FALSE)</f>
        <v>宮川 心春</v>
      </c>
      <c r="AT238" s="202" t="str">
        <f>IFERROR(VLOOKUP(AO238,'クラス名簿からの当番確認リスト'!$A$4:$O$146,15,FALSE),"")</f>
        <v>当番作成委員</v>
      </c>
      <c r="AU238" s="203" t="str">
        <f>VLOOKUP(AO238,'全学年'!$A$3:$N$1301,14,FALSE)</f>
        <v>miyagawar3850@gmail.com</v>
      </c>
      <c r="AV238" s="202" t="str">
        <f t="shared" si="6"/>
        <v>中1</v>
      </c>
      <c r="AW238" s="202" t="b">
        <f t="shared" si="7"/>
        <v>1</v>
      </c>
      <c r="AX238" s="16"/>
      <c r="AY238" s="17"/>
      <c r="AZ238" s="15"/>
      <c r="BA238" s="15"/>
      <c r="BB238" s="15"/>
      <c r="BC238" s="15"/>
      <c r="BD238" s="15"/>
    </row>
    <row r="239" ht="15.75" customHeight="1">
      <c r="A239" s="390"/>
      <c r="B239" s="34">
        <f t="shared" si="8"/>
        <v>236</v>
      </c>
      <c r="C239" s="34" t="s">
        <v>158</v>
      </c>
      <c r="D239" s="34">
        <v>234.0</v>
      </c>
      <c r="E239" s="34" t="s">
        <v>1333</v>
      </c>
      <c r="F239" s="34" t="s">
        <v>1334</v>
      </c>
      <c r="G239" s="35" t="str">
        <f t="shared" ref="G239:H239" si="201">Z239</f>
        <v>(615)979-3840</v>
      </c>
      <c r="H239" s="35" t="str">
        <f t="shared" si="201"/>
        <v>ozaki.synh6547@gmail.com</v>
      </c>
      <c r="I239" s="34"/>
      <c r="J239" s="224"/>
      <c r="K239" s="36"/>
      <c r="L239" s="224"/>
      <c r="M239" s="36"/>
      <c r="N239" s="36"/>
      <c r="O239" s="37"/>
      <c r="P239" s="37"/>
      <c r="Q239" s="37">
        <v>45402.0</v>
      </c>
      <c r="R239" s="34" t="s">
        <v>42</v>
      </c>
      <c r="S239" s="37"/>
      <c r="T239" s="34"/>
      <c r="U239" s="34"/>
      <c r="V239" s="225">
        <v>45311.0</v>
      </c>
      <c r="W239" s="39"/>
      <c r="X239" s="36"/>
      <c r="Y239" s="36"/>
      <c r="Z239" s="171" t="s">
        <v>1335</v>
      </c>
      <c r="AA239" s="157" t="s">
        <v>1336</v>
      </c>
      <c r="AB239" s="42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 t="str">
        <f t="shared" si="5"/>
        <v>6159793840</v>
      </c>
      <c r="AP239" s="43" t="str">
        <f>IFERROR(VLOOKUP(AO239,'2024当番免除者リスト'!F:H,3,FALSE),"")</f>
        <v/>
      </c>
      <c r="AQ239" s="44"/>
      <c r="AR239" s="44"/>
      <c r="AS239" s="44" t="str">
        <f>VLOOKUP(AO239,'全学年'!$A$3:$N$1302,9,FALSE)</f>
        <v>尾﨑 宏斗</v>
      </c>
      <c r="AT239" s="44" t="str">
        <f>IFERROR(VLOOKUP(AO239,'クラス名簿からの当番確認リスト'!$A$4:$O$146,15,FALSE),"")</f>
        <v/>
      </c>
      <c r="AU239" s="45" t="str">
        <f>VLOOKUP(AO239,'全学年'!$A$3:$N$1301,14,FALSE)</f>
        <v>ozaki.synh6547@gmail.com</v>
      </c>
      <c r="AV239" s="44" t="str">
        <f t="shared" si="6"/>
        <v>中1</v>
      </c>
      <c r="AW239" s="44" t="b">
        <f t="shared" si="7"/>
        <v>1</v>
      </c>
      <c r="AX239" s="16"/>
      <c r="AY239" s="17"/>
      <c r="AZ239" s="15"/>
      <c r="BA239" s="15"/>
      <c r="BB239" s="15"/>
      <c r="BC239" s="15"/>
      <c r="BD239" s="15"/>
    </row>
    <row r="240" ht="15.75" customHeight="1">
      <c r="A240" s="393"/>
      <c r="B240" s="66">
        <f t="shared" si="8"/>
        <v>237</v>
      </c>
      <c r="C240" s="66" t="s">
        <v>158</v>
      </c>
      <c r="D240" s="66">
        <v>235.0</v>
      </c>
      <c r="E240" s="66" t="s">
        <v>1337</v>
      </c>
      <c r="F240" s="66" t="s">
        <v>1338</v>
      </c>
      <c r="G240" s="67" t="s">
        <v>1339</v>
      </c>
      <c r="H240" s="68" t="s">
        <v>1340</v>
      </c>
      <c r="I240" s="66" t="s">
        <v>158</v>
      </c>
      <c r="J240" s="66" t="s">
        <v>1341</v>
      </c>
      <c r="K240" s="66"/>
      <c r="L240" s="66"/>
      <c r="M240" s="66"/>
      <c r="N240" s="66"/>
      <c r="O240" s="54"/>
      <c r="P240" s="54"/>
      <c r="Q240" s="54"/>
      <c r="R240" s="54"/>
      <c r="S240" s="54"/>
      <c r="T240" s="81"/>
      <c r="U240" s="66"/>
      <c r="V240" s="71"/>
      <c r="W240" s="71"/>
      <c r="X240" s="66" t="s">
        <v>68</v>
      </c>
      <c r="Y240" s="66"/>
      <c r="Z240" s="72" t="s">
        <v>1342</v>
      </c>
      <c r="AA240" s="73" t="s">
        <v>1343</v>
      </c>
      <c r="AB240" s="42" t="str">
        <f>VLOOKUP($Z240,'230420データ'!$A:$K,1,FALSE)</f>
        <v>#N/A</v>
      </c>
      <c r="AC240" s="35" t="b">
        <f t="shared" ref="AC240:AC244" si="202">EXACT(G240,Z240)</f>
        <v>0</v>
      </c>
      <c r="AD240" s="35" t="str">
        <f>VLOOKUP($Z240,'230420データ'!$A:$K,2,FALSE)</f>
        <v>#N/A</v>
      </c>
      <c r="AE240" s="35" t="str">
        <f t="shared" ref="AE240:AE244" si="203">EXACT(H240,AD240)</f>
        <v>#N/A</v>
      </c>
      <c r="AF240" s="35" t="str">
        <f>VLOOKUP($Z240,'230420データ'!$A:$K,3,FALSE)</f>
        <v>#N/A</v>
      </c>
      <c r="AG240" s="35" t="str">
        <f>VLOOKUP($Z240,'230420データ'!$A:$K,4,FALSE)</f>
        <v>#N/A</v>
      </c>
      <c r="AH240" s="35" t="str">
        <f>VLOOKUP($Z240,'230420データ'!$A:$K,5,FALSE)</f>
        <v>#N/A</v>
      </c>
      <c r="AI240" s="35" t="str">
        <f>VLOOKUP($Z240,'230420データ'!$A:$K,6,FALSE)</f>
        <v>#N/A</v>
      </c>
      <c r="AJ240" s="35" t="str">
        <f>VLOOKUP($Z240,'230420データ'!$A:$K,7,FALSE)</f>
        <v>#N/A</v>
      </c>
      <c r="AK240" s="35" t="str">
        <f>VLOOKUP($Z240,'230420データ'!$A:$K,8,FALSE)</f>
        <v>#N/A</v>
      </c>
      <c r="AL240" s="35" t="str">
        <f>VLOOKUP($Z240,'230420データ'!$A:$K,9,FALSE)</f>
        <v>#N/A</v>
      </c>
      <c r="AM240" s="35" t="str">
        <f>VLOOKUP($Z240,'230420データ'!$A:$K,10,FALSE)</f>
        <v>#N/A</v>
      </c>
      <c r="AN240" s="35" t="str">
        <f>VLOOKUP($Z240,'230420データ'!$A:$K,11,FALSE)</f>
        <v>#N/A</v>
      </c>
      <c r="AO240" s="67" t="str">
        <f t="shared" si="5"/>
        <v>4049407000</v>
      </c>
      <c r="AP240" s="94" t="str">
        <f>IFERROR(VLOOKUP(AO240,'2024当番免除者リスト'!F:H,3,FALSE),"")</f>
        <v>運営関係者</v>
      </c>
      <c r="AQ240" s="66" t="s">
        <v>1339</v>
      </c>
      <c r="AR240" s="73" t="s">
        <v>1340</v>
      </c>
      <c r="AS240" s="74" t="str">
        <f>VLOOKUP(AO240,'全学年'!$A$3:$N$1302,9,FALSE)</f>
        <v>武田 慧</v>
      </c>
      <c r="AT240" s="74" t="str">
        <f>IFERROR(VLOOKUP(AO240,'クラス名簿からの当番確認リスト'!$A$4:$O$146,15,FALSE),"")</f>
        <v>５０周年行事委員</v>
      </c>
      <c r="AU240" s="75" t="str">
        <f>VLOOKUP(AO240,'全学年'!$A$3:$N$1301,14,FALSE)</f>
        <v>takedainusa@gmail.com</v>
      </c>
      <c r="AV240" s="74" t="str">
        <f t="shared" si="6"/>
        <v>中1</v>
      </c>
      <c r="AW240" s="74" t="b">
        <f t="shared" si="7"/>
        <v>1</v>
      </c>
      <c r="AX240" s="16"/>
      <c r="AY240" s="17"/>
      <c r="AZ240" s="15"/>
      <c r="BA240" s="15"/>
      <c r="BB240" s="15"/>
      <c r="BC240" s="15"/>
      <c r="BD240" s="15"/>
    </row>
    <row r="241" ht="15.75" customHeight="1">
      <c r="A241" s="393"/>
      <c r="B241" s="66">
        <f t="shared" si="8"/>
        <v>238</v>
      </c>
      <c r="C241" s="66" t="s">
        <v>158</v>
      </c>
      <c r="D241" s="66">
        <v>236.0</v>
      </c>
      <c r="E241" s="66" t="s">
        <v>1344</v>
      </c>
      <c r="F241" s="66" t="s">
        <v>1345</v>
      </c>
      <c r="G241" s="67" t="s">
        <v>1346</v>
      </c>
      <c r="H241" s="68" t="s">
        <v>1347</v>
      </c>
      <c r="I241" s="66" t="s">
        <v>181</v>
      </c>
      <c r="J241" s="66" t="s">
        <v>1348</v>
      </c>
      <c r="K241" s="66"/>
      <c r="L241" s="66"/>
      <c r="M241" s="66"/>
      <c r="N241" s="66"/>
      <c r="O241" s="54"/>
      <c r="P241" s="54"/>
      <c r="Q241" s="54"/>
      <c r="R241" s="54"/>
      <c r="S241" s="81"/>
      <c r="T241" s="54"/>
      <c r="U241" s="66"/>
      <c r="V241" s="71"/>
      <c r="W241" s="71"/>
      <c r="X241" s="66" t="s">
        <v>68</v>
      </c>
      <c r="Y241" s="66"/>
      <c r="Z241" s="93" t="s">
        <v>1349</v>
      </c>
      <c r="AA241" s="73" t="s">
        <v>1347</v>
      </c>
      <c r="AB241" s="42" t="str">
        <f>VLOOKUP($Z241,'230420データ'!$A:$K,1,FALSE)</f>
        <v>#N/A</v>
      </c>
      <c r="AC241" s="35" t="b">
        <f t="shared" si="202"/>
        <v>0</v>
      </c>
      <c r="AD241" s="35" t="str">
        <f>VLOOKUP($Z241,'230420データ'!$A:$K,2,FALSE)</f>
        <v>#N/A</v>
      </c>
      <c r="AE241" s="35" t="str">
        <f t="shared" si="203"/>
        <v>#N/A</v>
      </c>
      <c r="AF241" s="35" t="str">
        <f>VLOOKUP($Z241,'230420データ'!$A:$K,3,FALSE)</f>
        <v>#N/A</v>
      </c>
      <c r="AG241" s="35" t="str">
        <f>VLOOKUP($Z241,'230420データ'!$A:$K,4,FALSE)</f>
        <v>#N/A</v>
      </c>
      <c r="AH241" s="35" t="str">
        <f>VLOOKUP($Z241,'230420データ'!$A:$K,5,FALSE)</f>
        <v>#N/A</v>
      </c>
      <c r="AI241" s="35" t="str">
        <f>VLOOKUP($Z241,'230420データ'!$A:$K,6,FALSE)</f>
        <v>#N/A</v>
      </c>
      <c r="AJ241" s="35" t="str">
        <f>VLOOKUP($Z241,'230420データ'!$A:$K,7,FALSE)</f>
        <v>#N/A</v>
      </c>
      <c r="AK241" s="35" t="str">
        <f>VLOOKUP($Z241,'230420データ'!$A:$K,8,FALSE)</f>
        <v>#N/A</v>
      </c>
      <c r="AL241" s="35" t="str">
        <f>VLOOKUP($Z241,'230420データ'!$A:$K,9,FALSE)</f>
        <v>#N/A</v>
      </c>
      <c r="AM241" s="35" t="str">
        <f>VLOOKUP($Z241,'230420データ'!$A:$K,10,FALSE)</f>
        <v>#N/A</v>
      </c>
      <c r="AN241" s="35" t="str">
        <f>VLOOKUP($Z241,'230420データ'!$A:$K,11,FALSE)</f>
        <v>#N/A</v>
      </c>
      <c r="AO241" s="67" t="str">
        <f t="shared" si="5"/>
        <v>4047752152</v>
      </c>
      <c r="AP241" s="94" t="str">
        <f>IFERROR(VLOOKUP(AO241,'2024当番免除者リスト'!F:H,3,FALSE),"")</f>
        <v>運営関係者</v>
      </c>
      <c r="AQ241" s="89" t="s">
        <v>1346</v>
      </c>
      <c r="AR241" s="74"/>
      <c r="AS241" s="74" t="str">
        <f>VLOOKUP(AO241,'全学年'!$A$3:$N$1302,9,FALSE)</f>
        <v>江嵜 璃海</v>
      </c>
      <c r="AT241" s="74" t="str">
        <f>IFERROR(VLOOKUP(AO241,'クラス名簿からの当番確認リスト'!$A$4:$O$146,15,FALSE),"")</f>
        <v>５０周年行事委員</v>
      </c>
      <c r="AU241" s="75" t="str">
        <f>VLOOKUP(AO241,'全学年'!$A$3:$N$1301,14,FALSE)</f>
        <v>maririnaurora@gmail.com</v>
      </c>
      <c r="AV241" s="74" t="str">
        <f t="shared" si="6"/>
        <v>中1</v>
      </c>
      <c r="AW241" s="74" t="b">
        <f t="shared" si="7"/>
        <v>1</v>
      </c>
      <c r="AX241" s="16"/>
      <c r="AY241" s="17"/>
      <c r="AZ241" s="15"/>
      <c r="BA241" s="15"/>
      <c r="BB241" s="15"/>
      <c r="BC241" s="15"/>
      <c r="BD241" s="15"/>
    </row>
    <row r="242" ht="15.75" customHeight="1">
      <c r="A242" s="390"/>
      <c r="B242" s="34">
        <f t="shared" si="8"/>
        <v>239</v>
      </c>
      <c r="C242" s="34" t="s">
        <v>158</v>
      </c>
      <c r="D242" s="34">
        <v>237.0</v>
      </c>
      <c r="E242" s="34" t="s">
        <v>1350</v>
      </c>
      <c r="F242" s="34" t="s">
        <v>1351</v>
      </c>
      <c r="G242" s="35" t="str">
        <f t="shared" ref="G242:H242" si="204">Z242</f>
        <v>(770)680-6591</v>
      </c>
      <c r="H242" s="35" t="str">
        <f t="shared" si="204"/>
        <v>kasuyaga@gmail.com</v>
      </c>
      <c r="I242" s="34" t="s">
        <v>187</v>
      </c>
      <c r="J242" s="34" t="s">
        <v>1352</v>
      </c>
      <c r="K242" s="34"/>
      <c r="L242" s="34"/>
      <c r="M242" s="34"/>
      <c r="N242" s="34"/>
      <c r="O242" s="37"/>
      <c r="P242" s="34"/>
      <c r="Q242" s="394">
        <v>45409.0</v>
      </c>
      <c r="R242" s="394" t="s">
        <v>176</v>
      </c>
      <c r="S242" s="37"/>
      <c r="T242" s="37"/>
      <c r="U242" s="34"/>
      <c r="V242" s="225"/>
      <c r="W242" s="225"/>
      <c r="X242" s="36"/>
      <c r="Y242" s="34"/>
      <c r="Z242" s="171" t="s">
        <v>1353</v>
      </c>
      <c r="AA242" s="41" t="s">
        <v>1354</v>
      </c>
      <c r="AB242" s="42" t="str">
        <f>VLOOKUP($Z242,'230420データ'!$A:$K,1,FALSE)</f>
        <v>(770)680-6591</v>
      </c>
      <c r="AC242" s="35" t="b">
        <f t="shared" si="202"/>
        <v>1</v>
      </c>
      <c r="AD242" s="35" t="str">
        <f>VLOOKUP($Z242,'230420データ'!$A:$K,2,FALSE)</f>
        <v>kasuyaga@gmail.com</v>
      </c>
      <c r="AE242" s="35" t="b">
        <f t="shared" si="203"/>
        <v>1</v>
      </c>
      <c r="AF242" s="35" t="str">
        <f>VLOOKUP($Z242,'230420データ'!$A:$K,3,FALSE)</f>
        <v>小6－2</v>
      </c>
      <c r="AG242" s="35" t="str">
        <f>VLOOKUP($Z242,'230420データ'!$A:$K,4,FALSE)</f>
        <v>糟谷　　 環太　　</v>
      </c>
      <c r="AH242" s="35" t="str">
        <f>VLOOKUP($Z242,'230420データ'!$A:$K,5,FALSE)</f>
        <v>陽一</v>
      </c>
      <c r="AI242" s="35" t="str">
        <f>VLOOKUP($Z242,'230420データ'!$A:$K,6,FALSE)</f>
        <v>高1</v>
      </c>
      <c r="AJ242" s="35" t="str">
        <f>VLOOKUP($Z242,'230420データ'!$A:$K,7,FALSE)</f>
        <v>糟谷　　 武志</v>
      </c>
      <c r="AK242" s="35" t="str">
        <f>VLOOKUP($Z242,'230420データ'!$A:$K,8,FALSE)</f>
        <v/>
      </c>
      <c r="AL242" s="35" t="str">
        <f>VLOOKUP($Z242,'230420データ'!$A:$K,9,FALSE)</f>
        <v/>
      </c>
      <c r="AM242" s="35" t="str">
        <f>VLOOKUP($Z242,'230420データ'!$A:$K,10,FALSE)</f>
        <v/>
      </c>
      <c r="AN242" s="35" t="str">
        <f>VLOOKUP($Z242,'230420データ'!$A:$K,11,FALSE)</f>
        <v/>
      </c>
      <c r="AO242" s="35" t="str">
        <f t="shared" si="5"/>
        <v>7706806591</v>
      </c>
      <c r="AP242" s="43" t="str">
        <f>IFERROR(VLOOKUP(AO242,'2024当番免除者リスト'!F:H,3,FALSE),"")</f>
        <v/>
      </c>
      <c r="AQ242" s="44"/>
      <c r="AR242" s="44"/>
      <c r="AS242" s="44" t="str">
        <f>VLOOKUP(AO242,'全学年'!$A$3:$N$1302,9,FALSE)</f>
        <v>糟谷 環太</v>
      </c>
      <c r="AT242" s="44" t="str">
        <f>IFERROR(VLOOKUP(AO242,'クラス名簿からの当番確認リスト'!$A$4:$O$146,15,FALSE),"")</f>
        <v/>
      </c>
      <c r="AU242" s="45" t="str">
        <f>VLOOKUP(AO242,'全学年'!$A$3:$N$1301,14,FALSE)</f>
        <v>kasuyaga@gmail.com</v>
      </c>
      <c r="AV242" s="44" t="str">
        <f t="shared" si="6"/>
        <v>中1</v>
      </c>
      <c r="AW242" s="44" t="b">
        <f t="shared" si="7"/>
        <v>1</v>
      </c>
      <c r="AX242" s="16"/>
      <c r="AY242" s="17"/>
      <c r="AZ242" s="15"/>
      <c r="BA242" s="15"/>
      <c r="BB242" s="15"/>
      <c r="BC242" s="15"/>
      <c r="BD242" s="15"/>
    </row>
    <row r="243" ht="15.75" customHeight="1">
      <c r="A243" s="390"/>
      <c r="B243" s="34">
        <f t="shared" si="8"/>
        <v>240</v>
      </c>
      <c r="C243" s="34" t="s">
        <v>158</v>
      </c>
      <c r="D243" s="34">
        <v>238.0</v>
      </c>
      <c r="E243" s="34" t="s">
        <v>1355</v>
      </c>
      <c r="F243" s="34" t="s">
        <v>457</v>
      </c>
      <c r="G243" s="35" t="str">
        <f t="shared" ref="G243:H243" si="205">Z243</f>
        <v>(478)508-4604</v>
      </c>
      <c r="H243" s="35" t="str">
        <f t="shared" si="205"/>
        <v>kotokoto334@gmail.com</v>
      </c>
      <c r="I243" s="34"/>
      <c r="J243" s="34"/>
      <c r="K243" s="34"/>
      <c r="L243" s="34"/>
      <c r="M243" s="34"/>
      <c r="N243" s="34"/>
      <c r="O243" s="63">
        <v>45514.0</v>
      </c>
      <c r="P243" s="64" t="s">
        <v>90</v>
      </c>
      <c r="Q243" s="37"/>
      <c r="R243" s="37"/>
      <c r="S243" s="37"/>
      <c r="T243" s="37"/>
      <c r="U243" s="34"/>
      <c r="V243" s="225"/>
      <c r="W243" s="225"/>
      <c r="X243" s="34"/>
      <c r="Y243" s="34"/>
      <c r="Z243" s="34" t="s">
        <v>1356</v>
      </c>
      <c r="AA243" s="41" t="s">
        <v>1357</v>
      </c>
      <c r="AB243" s="42" t="str">
        <f>VLOOKUP($Z243,'230420データ'!$A:$K,1,FALSE)</f>
        <v>(478)508-4604</v>
      </c>
      <c r="AC243" s="35" t="b">
        <f t="shared" si="202"/>
        <v>1</v>
      </c>
      <c r="AD243" s="35" t="str">
        <f>VLOOKUP($Z243,'230420データ'!$A:$K,2,FALSE)</f>
        <v>kotokoto334@gmail.com</v>
      </c>
      <c r="AE243" s="35" t="b">
        <f t="shared" si="203"/>
        <v>1</v>
      </c>
      <c r="AF243" s="35" t="str">
        <f>VLOOKUP($Z243,'230420データ'!$A:$K,3,FALSE)</f>
        <v>小6－2</v>
      </c>
      <c r="AG243" s="35" t="str">
        <f>VLOOKUP($Z243,'230420データ'!$A:$K,4,FALSE)</f>
        <v>田中　　 公香　　</v>
      </c>
      <c r="AH243" s="35" t="str">
        <f>VLOOKUP($Z243,'230420データ'!$A:$K,5,FALSE)</f>
        <v>光一</v>
      </c>
      <c r="AI243" s="35" t="str">
        <f>VLOOKUP($Z243,'230420データ'!$A:$K,6,FALSE)</f>
        <v>高2</v>
      </c>
      <c r="AJ243" s="35" t="str">
        <f>VLOOKUP($Z243,'230420データ'!$A:$K,7,FALSE)</f>
        <v>田中　　 朋喜</v>
      </c>
      <c r="AK243" s="35" t="str">
        <f>VLOOKUP($Z243,'230420データ'!$A:$K,8,FALSE)</f>
        <v/>
      </c>
      <c r="AL243" s="35" t="str">
        <f>VLOOKUP($Z243,'230420データ'!$A:$K,9,FALSE)</f>
        <v/>
      </c>
      <c r="AM243" s="35" t="str">
        <f>VLOOKUP($Z243,'230420データ'!$A:$K,10,FALSE)</f>
        <v/>
      </c>
      <c r="AN243" s="35" t="str">
        <f>VLOOKUP($Z243,'230420データ'!$A:$K,11,FALSE)</f>
        <v/>
      </c>
      <c r="AO243" s="35" t="str">
        <f t="shared" si="5"/>
        <v>4785084604</v>
      </c>
      <c r="AP243" s="43" t="str">
        <f>IFERROR(VLOOKUP(AO243,'2024当番免除者リスト'!F:H,3,FALSE),"")</f>
        <v/>
      </c>
      <c r="AQ243" s="171" t="s">
        <v>1358</v>
      </c>
      <c r="AR243" s="44"/>
      <c r="AS243" s="44" t="str">
        <f>VLOOKUP(AO243,'全学年'!$A$3:$N$1302,9,FALSE)</f>
        <v>#N/A</v>
      </c>
      <c r="AT243" s="44" t="str">
        <f>IFERROR(VLOOKUP(AO243,'クラス名簿からの当番確認リスト'!$A$4:$O$146,15,FALSE),"")</f>
        <v/>
      </c>
      <c r="AU243" s="44" t="str">
        <f>VLOOKUP(AO243,'全学年'!$A$3:$N$1301,14,FALSE)</f>
        <v>#N/A</v>
      </c>
      <c r="AV243" s="44" t="str">
        <f t="shared" si="6"/>
        <v>中1</v>
      </c>
      <c r="AW243" s="44" t="str">
        <f t="shared" si="7"/>
        <v>#N/A</v>
      </c>
      <c r="AX243" s="16"/>
      <c r="AY243" s="17"/>
      <c r="AZ243" s="15" t="s">
        <v>1359</v>
      </c>
      <c r="BA243" s="15"/>
      <c r="BB243" s="15"/>
      <c r="BC243" s="15"/>
      <c r="BD243" s="15"/>
    </row>
    <row r="244" ht="15.75" customHeight="1">
      <c r="A244" s="390"/>
      <c r="B244" s="34">
        <f t="shared" si="8"/>
        <v>241</v>
      </c>
      <c r="C244" s="36" t="s">
        <v>158</v>
      </c>
      <c r="D244" s="34">
        <v>239.0</v>
      </c>
      <c r="E244" s="34" t="s">
        <v>1360</v>
      </c>
      <c r="F244" s="36" t="s">
        <v>1361</v>
      </c>
      <c r="G244" s="35" t="str">
        <f t="shared" ref="G244:H244" si="206">Z244</f>
        <v>404-980-9823</v>
      </c>
      <c r="H244" s="35" t="str">
        <f t="shared" si="206"/>
        <v>chiho_h212@hotmail.com</v>
      </c>
      <c r="I244" s="36"/>
      <c r="J244" s="34"/>
      <c r="K244" s="36"/>
      <c r="L244" s="36"/>
      <c r="M244" s="36"/>
      <c r="N244" s="36"/>
      <c r="O244" s="37"/>
      <c r="P244" s="34"/>
      <c r="Q244" s="63">
        <v>45451.0</v>
      </c>
      <c r="R244" s="64" t="s">
        <v>176</v>
      </c>
      <c r="S244" s="37"/>
      <c r="T244" s="34"/>
      <c r="U244" s="36"/>
      <c r="V244" s="39"/>
      <c r="W244" s="39"/>
      <c r="X244" s="36"/>
      <c r="Y244" s="36"/>
      <c r="Z244" s="171" t="s">
        <v>1362</v>
      </c>
      <c r="AA244" s="157" t="s">
        <v>1363</v>
      </c>
      <c r="AB244" s="42" t="str">
        <f>VLOOKUP($Z244,'230420データ'!$A:$K,1,FALSE)</f>
        <v>#N/A</v>
      </c>
      <c r="AC244" s="35" t="b">
        <f t="shared" si="202"/>
        <v>1</v>
      </c>
      <c r="AD244" s="35" t="str">
        <f>VLOOKUP($Z244,'230420データ'!$A:$K,2,FALSE)</f>
        <v>#N/A</v>
      </c>
      <c r="AE244" s="35" t="str">
        <f t="shared" si="203"/>
        <v>#N/A</v>
      </c>
      <c r="AF244" s="35" t="str">
        <f>VLOOKUP($Z244,'230420データ'!$A:$K,3,FALSE)</f>
        <v>#N/A</v>
      </c>
      <c r="AG244" s="35" t="str">
        <f>VLOOKUP($Z244,'230420データ'!$A:$K,4,FALSE)</f>
        <v>#N/A</v>
      </c>
      <c r="AH244" s="35" t="str">
        <f>VLOOKUP($Z244,'230420データ'!$A:$K,5,FALSE)</f>
        <v>#N/A</v>
      </c>
      <c r="AI244" s="35" t="str">
        <f>VLOOKUP($Z244,'230420データ'!$A:$K,6,FALSE)</f>
        <v>#N/A</v>
      </c>
      <c r="AJ244" s="35" t="str">
        <f>VLOOKUP($Z244,'230420データ'!$A:$K,7,FALSE)</f>
        <v>#N/A</v>
      </c>
      <c r="AK244" s="35" t="str">
        <f>VLOOKUP($Z244,'230420データ'!$A:$K,8,FALSE)</f>
        <v>#N/A</v>
      </c>
      <c r="AL244" s="35" t="str">
        <f>VLOOKUP($Z244,'230420データ'!$A:$K,9,FALSE)</f>
        <v>#N/A</v>
      </c>
      <c r="AM244" s="35" t="str">
        <f>VLOOKUP($Z244,'230420データ'!$A:$K,10,FALSE)</f>
        <v>#N/A</v>
      </c>
      <c r="AN244" s="35" t="str">
        <f>VLOOKUP($Z244,'230420データ'!$A:$K,11,FALSE)</f>
        <v>#N/A</v>
      </c>
      <c r="AO244" s="35" t="str">
        <f t="shared" si="5"/>
        <v>4049809823</v>
      </c>
      <c r="AP244" s="43" t="str">
        <f>IFERROR(VLOOKUP(AO244,'2024当番免除者リスト'!F:H,3,FALSE),"")</f>
        <v/>
      </c>
      <c r="AQ244" s="34" t="s">
        <v>1364</v>
      </c>
      <c r="AR244" s="44"/>
      <c r="AS244" s="44" t="str">
        <f>VLOOKUP(AO244,'全学年'!$A$3:$N$1302,9,FALSE)</f>
        <v>堀内 漣</v>
      </c>
      <c r="AT244" s="44" t="str">
        <f>IFERROR(VLOOKUP(AO244,'クラス名簿からの当番確認リスト'!$A$4:$O$146,15,FALSE),"")</f>
        <v/>
      </c>
      <c r="AU244" s="45" t="str">
        <f>VLOOKUP(AO244,'全学年'!$A$3:$N$1301,14,FALSE)</f>
        <v>chiho_h212@hotmail.com</v>
      </c>
      <c r="AV244" s="44" t="str">
        <f t="shared" si="6"/>
        <v>中1</v>
      </c>
      <c r="AW244" s="44" t="b">
        <f t="shared" si="7"/>
        <v>1</v>
      </c>
      <c r="AX244" s="16"/>
      <c r="AY244" s="17"/>
      <c r="AZ244" s="15"/>
      <c r="BA244" s="15"/>
      <c r="BB244" s="15"/>
      <c r="BC244" s="15"/>
      <c r="BD244" s="15"/>
    </row>
    <row r="245" ht="15.75" customHeight="1">
      <c r="A245" s="390"/>
      <c r="B245" s="34">
        <f t="shared" si="8"/>
        <v>242</v>
      </c>
      <c r="C245" s="36" t="s">
        <v>158</v>
      </c>
      <c r="D245" s="34"/>
      <c r="E245" s="34" t="s">
        <v>1365</v>
      </c>
      <c r="F245" s="36" t="s">
        <v>1366</v>
      </c>
      <c r="G245" s="35" t="str">
        <f t="shared" ref="G245:H245" si="207">Z245</f>
        <v>470-447-8319</v>
      </c>
      <c r="H245" s="35" t="str">
        <f t="shared" si="207"/>
        <v>ikuko_nakagawa2009@yahoo.co.jp</v>
      </c>
      <c r="I245" s="36" t="s">
        <v>187</v>
      </c>
      <c r="J245" s="34" t="s">
        <v>1367</v>
      </c>
      <c r="K245" s="36"/>
      <c r="L245" s="36"/>
      <c r="M245" s="36"/>
      <c r="N245" s="36"/>
      <c r="O245" s="37"/>
      <c r="P245" s="34"/>
      <c r="Q245" s="395"/>
      <c r="R245" s="396"/>
      <c r="S245" s="37"/>
      <c r="T245" s="34"/>
      <c r="U245" s="36"/>
      <c r="V245" s="39">
        <v>45409.0</v>
      </c>
      <c r="W245" s="39"/>
      <c r="X245" s="36"/>
      <c r="Y245" s="36"/>
      <c r="Z245" s="165" t="s">
        <v>1368</v>
      </c>
      <c r="AA245" s="166" t="s">
        <v>1369</v>
      </c>
      <c r="AB245" s="42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 t="str">
        <f t="shared" si="5"/>
        <v>4704478319</v>
      </c>
      <c r="AP245" s="43" t="str">
        <f>IFERROR(VLOOKUP(AO245,'2024当番免除者リスト'!F:H,3,FALSE),"")</f>
        <v/>
      </c>
      <c r="AQ245" s="34" t="s">
        <v>1370</v>
      </c>
      <c r="AR245" s="44"/>
      <c r="AS245" s="44" t="str">
        <f>VLOOKUP(AO245,'全学年'!$A$3:$N$1302,9,FALSE)</f>
        <v>#N/A</v>
      </c>
      <c r="AT245" s="44" t="str">
        <f>IFERROR(VLOOKUP(AO245,'クラス名簿からの当番確認リスト'!$A$4:$O$146,15,FALSE),"")</f>
        <v/>
      </c>
      <c r="AU245" s="44" t="str">
        <f>VLOOKUP(AO245,'全学年'!$A$3:$N$1301,14,FALSE)</f>
        <v>#N/A</v>
      </c>
      <c r="AV245" s="44" t="str">
        <f t="shared" si="6"/>
        <v>中1</v>
      </c>
      <c r="AW245" s="44" t="str">
        <f t="shared" si="7"/>
        <v>#N/A</v>
      </c>
      <c r="AX245" s="16"/>
      <c r="AY245" s="17"/>
      <c r="AZ245" s="15"/>
      <c r="BA245" s="15"/>
      <c r="BB245" s="15"/>
      <c r="BC245" s="15"/>
      <c r="BD245" s="15"/>
    </row>
    <row r="246" ht="15.75" customHeight="1">
      <c r="A246" s="397"/>
      <c r="B246" s="131">
        <f t="shared" si="8"/>
        <v>243</v>
      </c>
      <c r="C246" s="131" t="s">
        <v>164</v>
      </c>
      <c r="D246" s="131">
        <v>240.0</v>
      </c>
      <c r="E246" s="131" t="s">
        <v>1371</v>
      </c>
      <c r="F246" s="131" t="s">
        <v>1372</v>
      </c>
      <c r="G246" s="140" t="s">
        <v>1373</v>
      </c>
      <c r="H246" s="231" t="s">
        <v>1374</v>
      </c>
      <c r="I246" s="131" t="s">
        <v>181</v>
      </c>
      <c r="J246" s="131" t="s">
        <v>1375</v>
      </c>
      <c r="K246" s="132"/>
      <c r="L246" s="132"/>
      <c r="M246" s="132"/>
      <c r="N246" s="132"/>
      <c r="O246" s="52"/>
      <c r="P246" s="53"/>
      <c r="Q246" s="398"/>
      <c r="R246" s="398"/>
      <c r="S246" s="54"/>
      <c r="T246" s="81"/>
      <c r="U246" s="131"/>
      <c r="V246" s="136"/>
      <c r="W246" s="136"/>
      <c r="X246" s="131" t="s">
        <v>128</v>
      </c>
      <c r="Y246" s="132"/>
      <c r="Z246" s="233" t="s">
        <v>1376</v>
      </c>
      <c r="AA246" s="234" t="s">
        <v>1374</v>
      </c>
      <c r="AB246" s="42" t="str">
        <f>VLOOKUP($Z246,'230420データ'!$A:$K,1,FALSE)</f>
        <v>#N/A</v>
      </c>
      <c r="AC246" s="35" t="b">
        <f t="shared" ref="AC246:AC250" si="209">EXACT(G246,Z246)</f>
        <v>0</v>
      </c>
      <c r="AD246" s="35" t="str">
        <f>VLOOKUP($Z246,'230420データ'!$A:$K,2,FALSE)</f>
        <v>#N/A</v>
      </c>
      <c r="AE246" s="35" t="str">
        <f t="shared" ref="AE246:AE250" si="210">EXACT(H246,AD246)</f>
        <v>#N/A</v>
      </c>
      <c r="AF246" s="35" t="str">
        <f>VLOOKUP($Z246,'230420データ'!$A:$K,3,FALSE)</f>
        <v>#N/A</v>
      </c>
      <c r="AG246" s="35" t="str">
        <f>VLOOKUP($Z246,'230420データ'!$A:$K,4,FALSE)</f>
        <v>#N/A</v>
      </c>
      <c r="AH246" s="35" t="str">
        <f>VLOOKUP($Z246,'230420データ'!$A:$K,5,FALSE)</f>
        <v>#N/A</v>
      </c>
      <c r="AI246" s="35" t="str">
        <f>VLOOKUP($Z246,'230420データ'!$A:$K,6,FALSE)</f>
        <v>#N/A</v>
      </c>
      <c r="AJ246" s="35" t="str">
        <f>VLOOKUP($Z246,'230420データ'!$A:$K,7,FALSE)</f>
        <v>#N/A</v>
      </c>
      <c r="AK246" s="35" t="str">
        <f>VLOOKUP($Z246,'230420データ'!$A:$K,8,FALSE)</f>
        <v>#N/A</v>
      </c>
      <c r="AL246" s="35" t="str">
        <f>VLOOKUP($Z246,'230420データ'!$A:$K,9,FALSE)</f>
        <v>#N/A</v>
      </c>
      <c r="AM246" s="35" t="str">
        <f>VLOOKUP($Z246,'230420データ'!$A:$K,10,FALSE)</f>
        <v>#N/A</v>
      </c>
      <c r="AN246" s="35" t="str">
        <f>VLOOKUP($Z246,'230420データ'!$A:$K,11,FALSE)</f>
        <v>#N/A</v>
      </c>
      <c r="AO246" s="140" t="str">
        <f t="shared" si="5"/>
        <v>6787874674</v>
      </c>
      <c r="AP246" s="221" t="str">
        <f>IFERROR(VLOOKUP(AO246,'2024当番免除者リスト'!F:H,3,FALSE),"")</f>
        <v>行事委員</v>
      </c>
      <c r="AQ246" s="131" t="s">
        <v>1373</v>
      </c>
      <c r="AR246" s="139"/>
      <c r="AS246" s="139" t="str">
        <f>VLOOKUP(AO246,'全学年'!$A$3:$N$1302,9,FALSE)</f>
        <v>濱岡 尚裕</v>
      </c>
      <c r="AT246" s="139" t="str">
        <f>IFERROR(VLOOKUP(AO246,'クラス名簿からの当番確認リスト'!$A$4:$O$146,15,FALSE),"")</f>
        <v>行事委員</v>
      </c>
      <c r="AU246" s="142" t="str">
        <f>VLOOKUP(AO246,'全学年'!$A$3:$N$1301,14,FALSE)</f>
        <v>yone@degus.jp</v>
      </c>
      <c r="AV246" s="139" t="str">
        <f t="shared" si="6"/>
        <v>中2</v>
      </c>
      <c r="AW246" s="139" t="b">
        <f t="shared" si="7"/>
        <v>1</v>
      </c>
      <c r="AX246" s="16"/>
      <c r="AY246" s="17"/>
      <c r="AZ246" s="15"/>
      <c r="BA246" s="15"/>
      <c r="BB246" s="15"/>
      <c r="BC246" s="15"/>
      <c r="BD246" s="15"/>
    </row>
    <row r="247" ht="15.75" customHeight="1">
      <c r="A247" s="172"/>
      <c r="B247" s="34">
        <f t="shared" si="8"/>
        <v>244</v>
      </c>
      <c r="C247" s="34" t="s">
        <v>164</v>
      </c>
      <c r="D247" s="34">
        <v>241.0</v>
      </c>
      <c r="E247" s="34" t="s">
        <v>1377</v>
      </c>
      <c r="F247" s="34" t="s">
        <v>1378</v>
      </c>
      <c r="G247" s="35" t="str">
        <f t="shared" ref="G247:H247" si="208">Z247</f>
        <v>(470)-461-4993</v>
      </c>
      <c r="H247" s="35" t="str">
        <f t="shared" si="208"/>
        <v>ootanana@icloud.com</v>
      </c>
      <c r="I247" s="34" t="s">
        <v>181</v>
      </c>
      <c r="J247" s="34" t="s">
        <v>1379</v>
      </c>
      <c r="K247" s="36"/>
      <c r="L247" s="36"/>
      <c r="M247" s="36"/>
      <c r="N247" s="36"/>
      <c r="O247" s="63">
        <v>45451.0</v>
      </c>
      <c r="P247" s="399" t="s">
        <v>90</v>
      </c>
      <c r="Q247" s="400"/>
      <c r="R247" s="44"/>
      <c r="S247" s="401"/>
      <c r="T247" s="34"/>
      <c r="U247" s="34"/>
      <c r="V247" s="39"/>
      <c r="W247" s="39"/>
      <c r="X247" s="36"/>
      <c r="Y247" s="36"/>
      <c r="Z247" s="352" t="s">
        <v>1380</v>
      </c>
      <c r="AA247" s="41" t="s">
        <v>1381</v>
      </c>
      <c r="AB247" s="42" t="str">
        <f>VLOOKUP($Z247,'230420データ'!$A:$K,1,FALSE)</f>
        <v>#N/A</v>
      </c>
      <c r="AC247" s="35" t="b">
        <f t="shared" si="209"/>
        <v>1</v>
      </c>
      <c r="AD247" s="35" t="str">
        <f>VLOOKUP($Z247,'230420データ'!$A:$K,2,FALSE)</f>
        <v>#N/A</v>
      </c>
      <c r="AE247" s="35" t="str">
        <f t="shared" si="210"/>
        <v>#N/A</v>
      </c>
      <c r="AF247" s="35" t="str">
        <f>VLOOKUP($Z247,'230420データ'!$A:$K,3,FALSE)</f>
        <v>#N/A</v>
      </c>
      <c r="AG247" s="35" t="str">
        <f>VLOOKUP($Z247,'230420データ'!$A:$K,4,FALSE)</f>
        <v>#N/A</v>
      </c>
      <c r="AH247" s="35" t="str">
        <f>VLOOKUP($Z247,'230420データ'!$A:$K,5,FALSE)</f>
        <v>#N/A</v>
      </c>
      <c r="AI247" s="35" t="str">
        <f>VLOOKUP($Z247,'230420データ'!$A:$K,6,FALSE)</f>
        <v>#N/A</v>
      </c>
      <c r="AJ247" s="35" t="str">
        <f>VLOOKUP($Z247,'230420データ'!$A:$K,7,FALSE)</f>
        <v>#N/A</v>
      </c>
      <c r="AK247" s="35" t="str">
        <f>VLOOKUP($Z247,'230420データ'!$A:$K,8,FALSE)</f>
        <v>#N/A</v>
      </c>
      <c r="AL247" s="35" t="str">
        <f>VLOOKUP($Z247,'230420データ'!$A:$K,9,FALSE)</f>
        <v>#N/A</v>
      </c>
      <c r="AM247" s="35" t="str">
        <f>VLOOKUP($Z247,'230420データ'!$A:$K,10,FALSE)</f>
        <v>#N/A</v>
      </c>
      <c r="AN247" s="35" t="str">
        <f>VLOOKUP($Z247,'230420データ'!$A:$K,11,FALSE)</f>
        <v>#N/A</v>
      </c>
      <c r="AO247" s="35" t="str">
        <f t="shared" si="5"/>
        <v>4704614993</v>
      </c>
      <c r="AP247" s="43" t="str">
        <f>IFERROR(VLOOKUP(AO247,'2024当番免除者リスト'!F:H,3,FALSE),"")</f>
        <v/>
      </c>
      <c r="AQ247" s="402" t="s">
        <v>1382</v>
      </c>
      <c r="AR247" s="44"/>
      <c r="AS247" s="44" t="str">
        <f>VLOOKUP(AO247,'全学年'!$A$3:$N$1302,9,FALSE)</f>
        <v>#N/A</v>
      </c>
      <c r="AT247" s="44" t="str">
        <f>IFERROR(VLOOKUP(AO247,'クラス名簿からの当番確認リスト'!$A$4:$O$146,15,FALSE),"")</f>
        <v/>
      </c>
      <c r="AU247" s="44" t="str">
        <f>VLOOKUP(AO247,'全学年'!$A$3:$N$1301,14,FALSE)</f>
        <v>#N/A</v>
      </c>
      <c r="AV247" s="44" t="str">
        <f t="shared" si="6"/>
        <v>中2</v>
      </c>
      <c r="AW247" s="44" t="str">
        <f t="shared" si="7"/>
        <v>#N/A</v>
      </c>
      <c r="AX247" s="403" t="s">
        <v>1115</v>
      </c>
      <c r="AY247" s="404"/>
      <c r="AZ247" s="405"/>
      <c r="BA247" s="405"/>
      <c r="BB247" s="405"/>
      <c r="BC247" s="15"/>
      <c r="BD247" s="15"/>
    </row>
    <row r="248" ht="15.75" customHeight="1">
      <c r="A248" s="172"/>
      <c r="B248" s="34">
        <f t="shared" si="8"/>
        <v>245</v>
      </c>
      <c r="C248" s="34" t="s">
        <v>164</v>
      </c>
      <c r="D248" s="34">
        <v>242.0</v>
      </c>
      <c r="E248" s="34" t="s">
        <v>1383</v>
      </c>
      <c r="F248" s="34" t="s">
        <v>1384</v>
      </c>
      <c r="G248" s="35" t="str">
        <f t="shared" ref="G248:H248" si="211">Z248</f>
        <v>470-232-2765</v>
      </c>
      <c r="H248" s="35" t="str">
        <f t="shared" si="211"/>
        <v>mo77us@outlook.com</v>
      </c>
      <c r="I248" s="34"/>
      <c r="J248" s="36"/>
      <c r="K248" s="36"/>
      <c r="L248" s="36"/>
      <c r="M248" s="36"/>
      <c r="N248" s="36"/>
      <c r="O248" s="37"/>
      <c r="P248" s="34"/>
      <c r="Q248" s="406">
        <v>45444.0</v>
      </c>
      <c r="R248" s="406" t="s">
        <v>176</v>
      </c>
      <c r="S248" s="37"/>
      <c r="T248" s="37"/>
      <c r="U248" s="34"/>
      <c r="V248" s="39"/>
      <c r="W248" s="39"/>
      <c r="X248" s="36"/>
      <c r="Y248" s="36"/>
      <c r="Z248" s="171" t="s">
        <v>1385</v>
      </c>
      <c r="AA248" s="41" t="s">
        <v>1386</v>
      </c>
      <c r="AB248" s="42" t="str">
        <f>VLOOKUP($Z248,'230420データ'!$A:$K,1,FALSE)</f>
        <v>#N/A</v>
      </c>
      <c r="AC248" s="35" t="b">
        <f t="shared" si="209"/>
        <v>1</v>
      </c>
      <c r="AD248" s="35" t="str">
        <f>VLOOKUP($Z248,'230420データ'!$A:$K,2,FALSE)</f>
        <v>#N/A</v>
      </c>
      <c r="AE248" s="35" t="str">
        <f t="shared" si="210"/>
        <v>#N/A</v>
      </c>
      <c r="AF248" s="35" t="str">
        <f>VLOOKUP($Z248,'230420データ'!$A:$K,3,FALSE)</f>
        <v>#N/A</v>
      </c>
      <c r="AG248" s="35" t="str">
        <f>VLOOKUP($Z248,'230420データ'!$A:$K,4,FALSE)</f>
        <v>#N/A</v>
      </c>
      <c r="AH248" s="35" t="str">
        <f>VLOOKUP($Z248,'230420データ'!$A:$K,5,FALSE)</f>
        <v>#N/A</v>
      </c>
      <c r="AI248" s="35" t="str">
        <f>VLOOKUP($Z248,'230420データ'!$A:$K,6,FALSE)</f>
        <v>#N/A</v>
      </c>
      <c r="AJ248" s="35" t="str">
        <f>VLOOKUP($Z248,'230420データ'!$A:$K,7,FALSE)</f>
        <v>#N/A</v>
      </c>
      <c r="AK248" s="35" t="str">
        <f>VLOOKUP($Z248,'230420データ'!$A:$K,8,FALSE)</f>
        <v>#N/A</v>
      </c>
      <c r="AL248" s="35" t="str">
        <f>VLOOKUP($Z248,'230420データ'!$A:$K,9,FALSE)</f>
        <v>#N/A</v>
      </c>
      <c r="AM248" s="35" t="str">
        <f>VLOOKUP($Z248,'230420データ'!$A:$K,10,FALSE)</f>
        <v>#N/A</v>
      </c>
      <c r="AN248" s="35" t="str">
        <f>VLOOKUP($Z248,'230420データ'!$A:$K,11,FALSE)</f>
        <v>#N/A</v>
      </c>
      <c r="AO248" s="35" t="str">
        <f t="shared" si="5"/>
        <v>4702322765</v>
      </c>
      <c r="AP248" s="43" t="str">
        <f>IFERROR(VLOOKUP(AO248,'2024当番免除者リスト'!F:H,3,FALSE),"")</f>
        <v/>
      </c>
      <c r="AQ248" s="34" t="s">
        <v>1387</v>
      </c>
      <c r="AR248" s="44"/>
      <c r="AS248" s="44" t="str">
        <f>VLOOKUP(AO248,'全学年'!$A$3:$N$1302,9,FALSE)</f>
        <v>森川 千凪</v>
      </c>
      <c r="AT248" s="44" t="str">
        <f>IFERROR(VLOOKUP(AO248,'クラス名簿からの当番確認リスト'!$A$4:$O$146,15,FALSE),"")</f>
        <v/>
      </c>
      <c r="AU248" s="45" t="str">
        <f>VLOOKUP(AO248,'全学年'!$A$3:$N$1301,14,FALSE)</f>
        <v>mo77us@outlook.com</v>
      </c>
      <c r="AV248" s="44" t="str">
        <f t="shared" si="6"/>
        <v>中2</v>
      </c>
      <c r="AW248" s="44" t="b">
        <f t="shared" si="7"/>
        <v>1</v>
      </c>
      <c r="AX248" s="403"/>
      <c r="AY248" s="404"/>
      <c r="AZ248" s="405"/>
      <c r="BA248" s="405"/>
      <c r="BB248" s="405"/>
      <c r="BC248" s="15"/>
      <c r="BD248" s="15"/>
    </row>
    <row r="249" ht="15.75" customHeight="1">
      <c r="A249" s="172"/>
      <c r="B249" s="34">
        <f t="shared" si="8"/>
        <v>246</v>
      </c>
      <c r="C249" s="34" t="s">
        <v>164</v>
      </c>
      <c r="D249" s="34">
        <v>243.0</v>
      </c>
      <c r="E249" s="34" t="s">
        <v>1388</v>
      </c>
      <c r="F249" s="34" t="s">
        <v>1389</v>
      </c>
      <c r="G249" s="35" t="str">
        <f t="shared" ref="G249:H249" si="212">Z249</f>
        <v>(678)451-6436</v>
      </c>
      <c r="H249" s="35" t="str">
        <f t="shared" si="212"/>
        <v>mayumicampbell@gmail.com</v>
      </c>
      <c r="I249" s="34"/>
      <c r="J249" s="34"/>
      <c r="K249" s="34"/>
      <c r="L249" s="34"/>
      <c r="M249" s="34"/>
      <c r="N249" s="34"/>
      <c r="O249" s="37"/>
      <c r="P249" s="37"/>
      <c r="Q249" s="37"/>
      <c r="R249" s="37"/>
      <c r="S249" s="63">
        <v>45507.0</v>
      </c>
      <c r="T249" s="64" t="s">
        <v>90</v>
      </c>
      <c r="U249" s="34"/>
      <c r="V249" s="225"/>
      <c r="W249" s="225"/>
      <c r="X249" s="34"/>
      <c r="Y249" s="34"/>
      <c r="Z249" s="171" t="s">
        <v>1390</v>
      </c>
      <c r="AA249" s="41" t="s">
        <v>1391</v>
      </c>
      <c r="AB249" s="42" t="str">
        <f>VLOOKUP($Z249,'230420データ'!$A:$K,1,FALSE)</f>
        <v>(678)451-6436</v>
      </c>
      <c r="AC249" s="35" t="b">
        <f t="shared" si="209"/>
        <v>1</v>
      </c>
      <c r="AD249" s="35" t="str">
        <f>VLOOKUP($Z249,'230420データ'!$A:$K,2,FALSE)</f>
        <v>mayumicampbell@hotmail.com</v>
      </c>
      <c r="AE249" s="35" t="b">
        <f t="shared" si="210"/>
        <v>0</v>
      </c>
      <c r="AF249" s="35" t="str">
        <f>VLOOKUP($Z249,'230420データ'!$A:$K,3,FALSE)</f>
        <v>中1－1</v>
      </c>
      <c r="AG249" s="35" t="str">
        <f>VLOOKUP($Z249,'230420データ'!$A:$K,4,FALSE)</f>
        <v>大塚　　 ルビー　</v>
      </c>
      <c r="AH249" s="35" t="str">
        <f>VLOOKUP($Z249,'230420データ'!$A:$K,5,FALSE)</f>
        <v>マイケル</v>
      </c>
      <c r="AI249" s="35" t="str">
        <f>VLOOKUP($Z249,'230420データ'!$A:$K,6,FALSE)</f>
        <v/>
      </c>
      <c r="AJ249" s="35" t="str">
        <f>VLOOKUP($Z249,'230420データ'!$A:$K,7,FALSE)</f>
        <v/>
      </c>
      <c r="AK249" s="35" t="str">
        <f>VLOOKUP($Z249,'230420データ'!$A:$K,8,FALSE)</f>
        <v/>
      </c>
      <c r="AL249" s="35" t="str">
        <f>VLOOKUP($Z249,'230420データ'!$A:$K,9,FALSE)</f>
        <v/>
      </c>
      <c r="AM249" s="35" t="str">
        <f>VLOOKUP($Z249,'230420データ'!$A:$K,10,FALSE)</f>
        <v/>
      </c>
      <c r="AN249" s="35" t="str">
        <f>VLOOKUP($Z249,'230420データ'!$A:$K,11,FALSE)</f>
        <v/>
      </c>
      <c r="AO249" s="35" t="str">
        <f t="shared" si="5"/>
        <v>6784516436</v>
      </c>
      <c r="AP249" s="43" t="str">
        <f>IFERROR(VLOOKUP(AO249,'2024当番免除者リスト'!F:H,3,FALSE),"")</f>
        <v/>
      </c>
      <c r="AQ249" s="44"/>
      <c r="AR249" s="41" t="s">
        <v>1392</v>
      </c>
      <c r="AS249" s="44" t="str">
        <f>VLOOKUP(AO249,'全学年'!$A$3:$N$1302,9,FALSE)</f>
        <v>大塚 るびー</v>
      </c>
      <c r="AT249" s="44" t="str">
        <f>IFERROR(VLOOKUP(AO249,'クラス名簿からの当番確認リスト'!$A$4:$O$146,15,FALSE),"")</f>
        <v/>
      </c>
      <c r="AU249" s="45" t="str">
        <f>VLOOKUP(AO249,'全学年'!$A$3:$N$1301,14,FALSE)</f>
        <v>mayumicampbell@gmail.com</v>
      </c>
      <c r="AV249" s="44" t="str">
        <f t="shared" si="6"/>
        <v>中2</v>
      </c>
      <c r="AW249" s="44" t="b">
        <f t="shared" si="7"/>
        <v>1</v>
      </c>
      <c r="AX249" s="403"/>
      <c r="AY249" s="404"/>
      <c r="AZ249" s="405"/>
      <c r="BA249" s="405"/>
      <c r="BB249" s="405"/>
      <c r="BC249" s="15"/>
      <c r="BD249" s="15"/>
    </row>
    <row r="250" ht="15.75" customHeight="1">
      <c r="A250" s="80"/>
      <c r="B250" s="77">
        <f t="shared" si="8"/>
        <v>247</v>
      </c>
      <c r="C250" s="77" t="s">
        <v>164</v>
      </c>
      <c r="D250" s="77">
        <v>244.0</v>
      </c>
      <c r="E250" s="77" t="s">
        <v>1393</v>
      </c>
      <c r="F250" s="77" t="s">
        <v>1394</v>
      </c>
      <c r="G250" s="85" t="s">
        <v>1395</v>
      </c>
      <c r="H250" s="407" t="s">
        <v>1396</v>
      </c>
      <c r="I250" s="77"/>
      <c r="J250" s="77"/>
      <c r="K250" s="77"/>
      <c r="L250" s="77"/>
      <c r="M250" s="77"/>
      <c r="N250" s="77"/>
      <c r="O250" s="53"/>
      <c r="P250" s="53"/>
      <c r="Q250" s="52"/>
      <c r="R250" s="52"/>
      <c r="S250" s="54"/>
      <c r="T250" s="54"/>
      <c r="U250" s="77"/>
      <c r="V250" s="260"/>
      <c r="W250" s="260">
        <v>45451.0</v>
      </c>
      <c r="X250" s="78" t="s">
        <v>76</v>
      </c>
      <c r="Y250" s="77"/>
      <c r="Z250" s="238" t="s">
        <v>1395</v>
      </c>
      <c r="AA250" s="170" t="s">
        <v>1397</v>
      </c>
      <c r="AB250" s="42" t="str">
        <f>VLOOKUP($Z250,'230420データ'!$A:$K,1,FALSE)</f>
        <v>(770)401-0518</v>
      </c>
      <c r="AC250" s="35" t="b">
        <f t="shared" si="209"/>
        <v>1</v>
      </c>
      <c r="AD250" s="35" t="str">
        <f>VLOOKUP($Z250,'230420データ'!$A:$K,2,FALSE)</f>
        <v>shoko.izena@gmail.com</v>
      </c>
      <c r="AE250" s="35" t="b">
        <f t="shared" si="210"/>
        <v>1</v>
      </c>
      <c r="AF250" s="35" t="str">
        <f>VLOOKUP($Z250,'230420データ'!$A:$K,3,FALSE)</f>
        <v>中1－1</v>
      </c>
      <c r="AG250" s="35" t="str">
        <f>VLOOKUP($Z250,'230420データ'!$A:$K,4,FALSE)</f>
        <v>デイサッター アメリア</v>
      </c>
      <c r="AH250" s="35" t="str">
        <f>VLOOKUP($Z250,'230420データ'!$A:$K,5,FALSE)</f>
        <v>ウィム</v>
      </c>
      <c r="AI250" s="35" t="str">
        <f>VLOOKUP($Z250,'230420データ'!$A:$K,6,FALSE)</f>
        <v/>
      </c>
      <c r="AJ250" s="35" t="str">
        <f>VLOOKUP($Z250,'230420データ'!$A:$K,7,FALSE)</f>
        <v/>
      </c>
      <c r="AK250" s="35" t="str">
        <f>VLOOKUP($Z250,'230420データ'!$A:$K,8,FALSE)</f>
        <v/>
      </c>
      <c r="AL250" s="35" t="str">
        <f>VLOOKUP($Z250,'230420データ'!$A:$K,9,FALSE)</f>
        <v/>
      </c>
      <c r="AM250" s="35" t="str">
        <f>VLOOKUP($Z250,'230420データ'!$A:$K,10,FALSE)</f>
        <v/>
      </c>
      <c r="AN250" s="35" t="str">
        <f>VLOOKUP($Z250,'230420データ'!$A:$K,11,FALSE)</f>
        <v/>
      </c>
      <c r="AO250" s="85" t="str">
        <f t="shared" si="5"/>
        <v>7704010518</v>
      </c>
      <c r="AP250" s="86" t="str">
        <f>IFERROR(VLOOKUP(AO250,'2024当番免除者リスト'!F:H,3,FALSE),"")</f>
        <v>学級委員</v>
      </c>
      <c r="AQ250" s="87"/>
      <c r="AR250" s="170" t="s">
        <v>1396</v>
      </c>
      <c r="AS250" s="87" t="str">
        <f>VLOOKUP(AO250,'全学年'!$A$3:$N$1302,9,FALSE)</f>
        <v>デイサッター アメリア</v>
      </c>
      <c r="AT250" s="87" t="str">
        <f>IFERROR(VLOOKUP(AO250,'クラス名簿からの当番確認リスト'!$A$4:$O$146,15,FALSE),"")</f>
        <v>学級委員</v>
      </c>
      <c r="AU250" s="88" t="str">
        <f>VLOOKUP(AO250,'全学年'!$A$3:$N$1301,14,FALSE)</f>
        <v>Shoko.izena@gmail.com</v>
      </c>
      <c r="AV250" s="87" t="str">
        <f t="shared" si="6"/>
        <v>中2</v>
      </c>
      <c r="AW250" s="87" t="b">
        <f t="shared" si="7"/>
        <v>1</v>
      </c>
      <c r="AX250" s="403"/>
      <c r="AY250" s="404"/>
      <c r="AZ250" s="405"/>
      <c r="BA250" s="405"/>
      <c r="BB250" s="405"/>
      <c r="BC250" s="15"/>
      <c r="BD250" s="15"/>
    </row>
    <row r="251" ht="15.75" customHeight="1">
      <c r="A251" s="408"/>
      <c r="B251" s="176">
        <f t="shared" si="8"/>
        <v>248</v>
      </c>
      <c r="C251" s="176" t="s">
        <v>164</v>
      </c>
      <c r="D251" s="176">
        <v>245.0</v>
      </c>
      <c r="E251" s="176" t="s">
        <v>1398</v>
      </c>
      <c r="F251" s="176" t="s">
        <v>1399</v>
      </c>
      <c r="G251" s="177" t="str">
        <f t="shared" ref="G251:H251" si="213">Z251</f>
        <v>(404)772-1930</v>
      </c>
      <c r="H251" s="177" t="str">
        <f t="shared" si="213"/>
        <v>mmitsuhashi@hvac.mea.com</v>
      </c>
      <c r="I251" s="176"/>
      <c r="J251" s="176"/>
      <c r="K251" s="176"/>
      <c r="L251" s="176"/>
      <c r="M251" s="176"/>
      <c r="N251" s="176"/>
      <c r="O251" s="54"/>
      <c r="P251" s="81"/>
      <c r="Q251" s="54"/>
      <c r="R251" s="54"/>
      <c r="S251" s="54">
        <v>45416.0</v>
      </c>
      <c r="T251" s="54" t="s">
        <v>176</v>
      </c>
      <c r="U251" s="176"/>
      <c r="V251" s="271">
        <v>45311.0</v>
      </c>
      <c r="W251" s="271"/>
      <c r="X251" s="178" t="s">
        <v>177</v>
      </c>
      <c r="Y251" s="176"/>
      <c r="Z251" s="240" t="s">
        <v>1400</v>
      </c>
      <c r="AA251" s="184" t="s">
        <v>1401</v>
      </c>
      <c r="AB251" s="327"/>
      <c r="AC251" s="328"/>
      <c r="AD251" s="328"/>
      <c r="AE251" s="328"/>
      <c r="AF251" s="328"/>
      <c r="AG251" s="328"/>
      <c r="AH251" s="328"/>
      <c r="AI251" s="328"/>
      <c r="AJ251" s="328"/>
      <c r="AK251" s="328"/>
      <c r="AL251" s="328"/>
      <c r="AM251" s="328"/>
      <c r="AN251" s="328"/>
      <c r="AO251" s="177" t="str">
        <f t="shared" si="5"/>
        <v>4047721930</v>
      </c>
      <c r="AP251" s="241" t="str">
        <f>IFERROR(VLOOKUP(AO251,'2024当番免除者リスト'!F:H,3,FALSE),"")</f>
        <v>安全対策委員</v>
      </c>
      <c r="AQ251" s="185"/>
      <c r="AR251" s="185"/>
      <c r="AS251" s="185" t="str">
        <f>VLOOKUP(AO251,'全学年'!$A$3:$N$1302,9,FALSE)</f>
        <v>三橋 豊</v>
      </c>
      <c r="AT251" s="185" t="str">
        <f>IFERROR(VLOOKUP(AO251,'クラス名簿からの当番確認リスト'!$A$4:$O$146,15,FALSE),"")</f>
        <v>安全対策委員</v>
      </c>
      <c r="AU251" s="186" t="str">
        <f>VLOOKUP(AO251,'全学年'!$A$3:$N$1301,14,FALSE)</f>
        <v>mmitsuhashi@hvac.mea.com</v>
      </c>
      <c r="AV251" s="185" t="str">
        <f t="shared" si="6"/>
        <v>中2</v>
      </c>
      <c r="AW251" s="185" t="b">
        <f t="shared" si="7"/>
        <v>1</v>
      </c>
      <c r="AX251" s="403"/>
      <c r="AY251" s="404"/>
      <c r="AZ251" s="405"/>
      <c r="BA251" s="405"/>
      <c r="BB251" s="405"/>
      <c r="BC251" s="15"/>
      <c r="BD251" s="15"/>
    </row>
    <row r="252" ht="15.75" customHeight="1">
      <c r="A252" s="409"/>
      <c r="B252" s="143">
        <f t="shared" si="8"/>
        <v>249</v>
      </c>
      <c r="C252" s="143" t="s">
        <v>164</v>
      </c>
      <c r="D252" s="143">
        <v>246.0</v>
      </c>
      <c r="E252" s="143" t="s">
        <v>1402</v>
      </c>
      <c r="F252" s="143" t="s">
        <v>1403</v>
      </c>
      <c r="G252" s="145" t="str">
        <f t="shared" ref="G252:H252" si="214">Z252</f>
        <v>678-431-4320</v>
      </c>
      <c r="H252" s="145" t="str">
        <f t="shared" si="214"/>
        <v>naotomae@gmail.com</v>
      </c>
      <c r="I252" s="143"/>
      <c r="J252" s="143"/>
      <c r="K252" s="143"/>
      <c r="L252" s="143"/>
      <c r="M252" s="143"/>
      <c r="N252" s="143"/>
      <c r="O252" s="147" t="s">
        <v>1404</v>
      </c>
      <c r="P252" s="148" t="s">
        <v>270</v>
      </c>
      <c r="Q252" s="54"/>
      <c r="R252" s="54"/>
      <c r="S252" s="52"/>
      <c r="T252" s="52"/>
      <c r="U252" s="143"/>
      <c r="V252" s="282"/>
      <c r="W252" s="282"/>
      <c r="X252" s="144" t="s">
        <v>136</v>
      </c>
      <c r="Y252" s="143"/>
      <c r="Z252" s="206" t="s">
        <v>1405</v>
      </c>
      <c r="AA252" s="258" t="s">
        <v>1406</v>
      </c>
      <c r="AB252" s="42" t="str">
        <f>VLOOKUP($Z252,'230420データ'!$A:$K,1,FALSE)</f>
        <v>#N/A</v>
      </c>
      <c r="AC252" s="35" t="b">
        <f t="shared" ref="AC252:AC272" si="215">EXACT(G252,Z252)</f>
        <v>1</v>
      </c>
      <c r="AD252" s="35" t="str">
        <f>VLOOKUP($Z252,'230420データ'!$A:$K,2,FALSE)</f>
        <v>#N/A</v>
      </c>
      <c r="AE252" s="35" t="str">
        <f t="shared" ref="AE252:AE272" si="216">EXACT(H252,AD252)</f>
        <v>#N/A</v>
      </c>
      <c r="AF252" s="35" t="str">
        <f>VLOOKUP($Z252,'230420データ'!$A:$K,3,FALSE)</f>
        <v>#N/A</v>
      </c>
      <c r="AG252" s="35" t="str">
        <f>VLOOKUP($Z252,'230420データ'!$A:$K,4,FALSE)</f>
        <v>#N/A</v>
      </c>
      <c r="AH252" s="35" t="str">
        <f>VLOOKUP($Z252,'230420データ'!$A:$K,5,FALSE)</f>
        <v>#N/A</v>
      </c>
      <c r="AI252" s="35" t="str">
        <f>VLOOKUP($Z252,'230420データ'!$A:$K,6,FALSE)</f>
        <v>#N/A</v>
      </c>
      <c r="AJ252" s="35" t="str">
        <f>VLOOKUP($Z252,'230420データ'!$A:$K,7,FALSE)</f>
        <v>#N/A</v>
      </c>
      <c r="AK252" s="35" t="str">
        <f>VLOOKUP($Z252,'230420データ'!$A:$K,8,FALSE)</f>
        <v>#N/A</v>
      </c>
      <c r="AL252" s="35" t="str">
        <f>VLOOKUP($Z252,'230420データ'!$A:$K,9,FALSE)</f>
        <v>#N/A</v>
      </c>
      <c r="AM252" s="35" t="str">
        <f>VLOOKUP($Z252,'230420データ'!$A:$K,10,FALSE)</f>
        <v>#N/A</v>
      </c>
      <c r="AN252" s="35" t="str">
        <f>VLOOKUP($Z252,'230420データ'!$A:$K,11,FALSE)</f>
        <v>#N/A</v>
      </c>
      <c r="AO252" s="145" t="str">
        <f t="shared" si="5"/>
        <v>6784314320</v>
      </c>
      <c r="AP252" s="159" t="str">
        <f>IFERROR(VLOOKUP(AO252,'2024当番免除者リスト'!F:H,3,FALSE),"")</f>
        <v>図書委員</v>
      </c>
      <c r="AQ252" s="143" t="s">
        <v>1407</v>
      </c>
      <c r="AR252" s="155"/>
      <c r="AS252" s="155" t="str">
        <f>VLOOKUP(AO252,'全学年'!$A$3:$N$1302,9,FALSE)</f>
        <v>前田 康喜</v>
      </c>
      <c r="AT252" s="155" t="str">
        <f>IFERROR(VLOOKUP(AO252,'クラス名簿からの当番確認リスト'!$A$4:$O$146,15,FALSE),"")</f>
        <v>図書委員</v>
      </c>
      <c r="AU252" s="161" t="str">
        <f>VLOOKUP(AO252,'全学年'!$A$3:$N$1301,14,FALSE)</f>
        <v>naotomae@gmail.com</v>
      </c>
      <c r="AV252" s="155" t="str">
        <f t="shared" si="6"/>
        <v>中2</v>
      </c>
      <c r="AW252" s="155" t="b">
        <f t="shared" si="7"/>
        <v>1</v>
      </c>
      <c r="AX252" s="16"/>
      <c r="AY252" s="17"/>
      <c r="AZ252" s="15"/>
      <c r="BA252" s="15"/>
      <c r="BB252" s="15"/>
      <c r="BC252" s="15"/>
      <c r="BD252" s="15"/>
    </row>
    <row r="253" ht="15.75" customHeight="1">
      <c r="A253" s="393"/>
      <c r="B253" s="66">
        <f t="shared" si="8"/>
        <v>250</v>
      </c>
      <c r="C253" s="66" t="s">
        <v>164</v>
      </c>
      <c r="D253" s="66">
        <v>247.0</v>
      </c>
      <c r="E253" s="66" t="s">
        <v>1408</v>
      </c>
      <c r="F253" s="66" t="s">
        <v>1409</v>
      </c>
      <c r="G253" s="67" t="s">
        <v>1410</v>
      </c>
      <c r="H253" s="68" t="s">
        <v>1411</v>
      </c>
      <c r="I253" s="66" t="s">
        <v>187</v>
      </c>
      <c r="J253" s="66" t="s">
        <v>1412</v>
      </c>
      <c r="K253" s="66"/>
      <c r="L253" s="66"/>
      <c r="M253" s="66"/>
      <c r="N253" s="66"/>
      <c r="O253" s="54"/>
      <c r="P253" s="81"/>
      <c r="Q253" s="54"/>
      <c r="R253" s="81"/>
      <c r="S253" s="54"/>
      <c r="T253" s="54"/>
      <c r="U253" s="66"/>
      <c r="V253" s="71"/>
      <c r="W253" s="71"/>
      <c r="X253" s="66" t="s">
        <v>68</v>
      </c>
      <c r="Y253" s="66"/>
      <c r="Z253" s="72" t="s">
        <v>1413</v>
      </c>
      <c r="AA253" s="410" t="s">
        <v>1411</v>
      </c>
      <c r="AB253" s="42" t="str">
        <f>VLOOKUP($Z253,'230420データ'!$A:$K,1,FALSE)</f>
        <v>#N/A</v>
      </c>
      <c r="AC253" s="35" t="b">
        <f t="shared" si="215"/>
        <v>0</v>
      </c>
      <c r="AD253" s="35" t="str">
        <f>VLOOKUP($Z253,'230420データ'!$A:$K,2,FALSE)</f>
        <v>#N/A</v>
      </c>
      <c r="AE253" s="35" t="str">
        <f t="shared" si="216"/>
        <v>#N/A</v>
      </c>
      <c r="AF253" s="35" t="str">
        <f>VLOOKUP($Z253,'230420データ'!$A:$K,3,FALSE)</f>
        <v>#N/A</v>
      </c>
      <c r="AG253" s="35" t="str">
        <f>VLOOKUP($Z253,'230420データ'!$A:$K,4,FALSE)</f>
        <v>#N/A</v>
      </c>
      <c r="AH253" s="35" t="str">
        <f>VLOOKUP($Z253,'230420データ'!$A:$K,5,FALSE)</f>
        <v>#N/A</v>
      </c>
      <c r="AI253" s="35" t="str">
        <f>VLOOKUP($Z253,'230420データ'!$A:$K,6,FALSE)</f>
        <v>#N/A</v>
      </c>
      <c r="AJ253" s="35" t="str">
        <f>VLOOKUP($Z253,'230420データ'!$A:$K,7,FALSE)</f>
        <v>#N/A</v>
      </c>
      <c r="AK253" s="35" t="str">
        <f>VLOOKUP($Z253,'230420データ'!$A:$K,8,FALSE)</f>
        <v>#N/A</v>
      </c>
      <c r="AL253" s="35" t="str">
        <f>VLOOKUP($Z253,'230420データ'!$A:$K,9,FALSE)</f>
        <v>#N/A</v>
      </c>
      <c r="AM253" s="35" t="str">
        <f>VLOOKUP($Z253,'230420データ'!$A:$K,10,FALSE)</f>
        <v>#N/A</v>
      </c>
      <c r="AN253" s="35" t="str">
        <f>VLOOKUP($Z253,'230420データ'!$A:$K,11,FALSE)</f>
        <v>#N/A</v>
      </c>
      <c r="AO253" s="67" t="str">
        <f t="shared" si="5"/>
        <v>4049038832</v>
      </c>
      <c r="AP253" s="94" t="str">
        <f>IFERROR(VLOOKUP(AO253,'2024当番免除者リスト'!F:H,3,FALSE),"")</f>
        <v>運営関係者</v>
      </c>
      <c r="AQ253" s="66" t="s">
        <v>1410</v>
      </c>
      <c r="AR253" s="74"/>
      <c r="AS253" s="74" t="str">
        <f>VLOOKUP(AO253,'全学年'!$A$3:$N$1302,9,FALSE)</f>
        <v>古田 輝朗</v>
      </c>
      <c r="AT253" s="74" t="str">
        <f>IFERROR(VLOOKUP(AO253,'クラス名簿からの当番確認リスト'!$A$4:$O$146,15,FALSE),"")</f>
        <v/>
      </c>
      <c r="AU253" s="75" t="str">
        <f>VLOOKUP(AO253,'全学年'!$A$3:$N$1301,14,FALSE)</f>
        <v>tommyfuruta@gmail.com</v>
      </c>
      <c r="AV253" s="74" t="str">
        <f t="shared" si="6"/>
        <v>中2</v>
      </c>
      <c r="AW253" s="74" t="b">
        <f t="shared" si="7"/>
        <v>1</v>
      </c>
      <c r="AX253" s="16"/>
      <c r="AY253" s="17"/>
      <c r="AZ253" s="15"/>
      <c r="BA253" s="15"/>
      <c r="BB253" s="15"/>
      <c r="BC253" s="15"/>
      <c r="BD253" s="15"/>
    </row>
    <row r="254" ht="12.0" customHeight="1">
      <c r="A254" s="390"/>
      <c r="B254" s="34">
        <f t="shared" si="8"/>
        <v>251</v>
      </c>
      <c r="C254" s="34" t="s">
        <v>164</v>
      </c>
      <c r="D254" s="34">
        <v>248.0</v>
      </c>
      <c r="E254" s="34" t="s">
        <v>1414</v>
      </c>
      <c r="F254" s="34" t="s">
        <v>1415</v>
      </c>
      <c r="G254" s="35" t="str">
        <f t="shared" ref="G254:H254" si="217">Z254</f>
        <v>(470)-886-0240</v>
      </c>
      <c r="H254" s="35" t="str">
        <f t="shared" si="217"/>
        <v>bebecasey.miyazawa@gmail.com</v>
      </c>
      <c r="I254" s="34" t="s">
        <v>187</v>
      </c>
      <c r="J254" s="34" t="s">
        <v>1416</v>
      </c>
      <c r="K254" s="34"/>
      <c r="L254" s="34"/>
      <c r="M254" s="34"/>
      <c r="N254" s="34"/>
      <c r="O254" s="37">
        <v>45416.0</v>
      </c>
      <c r="P254" s="37" t="s">
        <v>396</v>
      </c>
      <c r="Q254" s="37"/>
      <c r="R254" s="34"/>
      <c r="S254" s="37"/>
      <c r="T254" s="34"/>
      <c r="U254" s="34"/>
      <c r="V254" s="225">
        <v>45045.0</v>
      </c>
      <c r="W254" s="225"/>
      <c r="X254" s="34"/>
      <c r="Y254" s="34"/>
      <c r="Z254" s="171" t="s">
        <v>1417</v>
      </c>
      <c r="AA254" s="41" t="s">
        <v>1418</v>
      </c>
      <c r="AB254" s="42" t="str">
        <f>VLOOKUP($Z254,'230420データ'!$A:$K,1,FALSE)</f>
        <v>#N/A</v>
      </c>
      <c r="AC254" s="35" t="b">
        <f t="shared" si="215"/>
        <v>1</v>
      </c>
      <c r="AD254" s="35" t="str">
        <f>VLOOKUP($Z254,'230420データ'!$A:$K,2,FALSE)</f>
        <v>#N/A</v>
      </c>
      <c r="AE254" s="35" t="str">
        <f t="shared" si="216"/>
        <v>#N/A</v>
      </c>
      <c r="AF254" s="35" t="str">
        <f>VLOOKUP($Z254,'230420データ'!$A:$K,3,FALSE)</f>
        <v>#N/A</v>
      </c>
      <c r="AG254" s="35" t="str">
        <f>VLOOKUP($Z254,'230420データ'!$A:$K,4,FALSE)</f>
        <v>#N/A</v>
      </c>
      <c r="AH254" s="35" t="str">
        <f>VLOOKUP($Z254,'230420データ'!$A:$K,5,FALSE)</f>
        <v>#N/A</v>
      </c>
      <c r="AI254" s="35" t="str">
        <f>VLOOKUP($Z254,'230420データ'!$A:$K,6,FALSE)</f>
        <v>#N/A</v>
      </c>
      <c r="AJ254" s="35" t="str">
        <f>VLOOKUP($Z254,'230420データ'!$A:$K,7,FALSE)</f>
        <v>#N/A</v>
      </c>
      <c r="AK254" s="35" t="str">
        <f>VLOOKUP($Z254,'230420データ'!$A:$K,8,FALSE)</f>
        <v>#N/A</v>
      </c>
      <c r="AL254" s="35" t="str">
        <f>VLOOKUP($Z254,'230420データ'!$A:$K,9,FALSE)</f>
        <v>#N/A</v>
      </c>
      <c r="AM254" s="35" t="str">
        <f>VLOOKUP($Z254,'230420データ'!$A:$K,10,FALSE)</f>
        <v>#N/A</v>
      </c>
      <c r="AN254" s="35" t="str">
        <f>VLOOKUP($Z254,'230420データ'!$A:$K,11,FALSE)</f>
        <v>#N/A</v>
      </c>
      <c r="AO254" s="35" t="str">
        <f t="shared" si="5"/>
        <v>4708860240</v>
      </c>
      <c r="AP254" s="43" t="str">
        <f>IFERROR(VLOOKUP(AO254,'2024当番免除者リスト'!F:H,3,FALSE),"")</f>
        <v/>
      </c>
      <c r="AQ254" s="44"/>
      <c r="AR254" s="44"/>
      <c r="AS254" s="44" t="str">
        <f>VLOOKUP(AO254,'全学年'!$A$3:$N$1302,9,FALSE)</f>
        <v>宮沢 華悦</v>
      </c>
      <c r="AT254" s="44" t="str">
        <f>IFERROR(VLOOKUP(AO254,'クラス名簿からの当番確認リスト'!$A$4:$O$146,15,FALSE),"")</f>
        <v/>
      </c>
      <c r="AU254" s="45" t="str">
        <f>VLOOKUP(AO254,'全学年'!$A$3:$N$1301,14,FALSE)</f>
        <v>bebecasey.miyazawa@gmail.com</v>
      </c>
      <c r="AV254" s="44" t="str">
        <f t="shared" si="6"/>
        <v>中2</v>
      </c>
      <c r="AW254" s="44" t="b">
        <f t="shared" si="7"/>
        <v>1</v>
      </c>
      <c r="AX254" s="16"/>
      <c r="AY254" s="17"/>
      <c r="AZ254" s="15"/>
      <c r="BA254" s="15"/>
      <c r="BB254" s="15"/>
      <c r="BC254" s="15"/>
      <c r="BD254" s="15"/>
    </row>
    <row r="255" ht="12.75" customHeight="1">
      <c r="A255" s="411"/>
      <c r="B255" s="176">
        <f t="shared" si="8"/>
        <v>252</v>
      </c>
      <c r="C255" s="176" t="s">
        <v>172</v>
      </c>
      <c r="D255" s="176">
        <v>249.0</v>
      </c>
      <c r="E255" s="176" t="s">
        <v>1419</v>
      </c>
      <c r="F255" s="176" t="s">
        <v>1420</v>
      </c>
      <c r="G255" s="177" t="str">
        <f t="shared" ref="G255:H255" si="218">Z255</f>
        <v>(513)903-3075</v>
      </c>
      <c r="H255" s="177" t="str">
        <f t="shared" si="218"/>
        <v>pinkhighgate@yahoo.co.jp</v>
      </c>
      <c r="I255" s="176"/>
      <c r="J255" s="178"/>
      <c r="K255" s="178"/>
      <c r="L255" s="178"/>
      <c r="M255" s="178"/>
      <c r="N255" s="178"/>
      <c r="O255" s="54"/>
      <c r="P255" s="54"/>
      <c r="Q255" s="54"/>
      <c r="R255" s="81"/>
      <c r="S255" s="54">
        <v>45430.0</v>
      </c>
      <c r="T255" s="81" t="s">
        <v>176</v>
      </c>
      <c r="U255" s="176"/>
      <c r="V255" s="182"/>
      <c r="W255" s="182"/>
      <c r="X255" s="178" t="s">
        <v>177</v>
      </c>
      <c r="Y255" s="178"/>
      <c r="Z255" s="240" t="s">
        <v>1421</v>
      </c>
      <c r="AA255" s="184" t="s">
        <v>1422</v>
      </c>
      <c r="AB255" s="42" t="str">
        <f>VLOOKUP($Z255,'230420データ'!$A:$K,1,FALSE)</f>
        <v>(513)903-3075</v>
      </c>
      <c r="AC255" s="35" t="b">
        <f t="shared" si="215"/>
        <v>1</v>
      </c>
      <c r="AD255" s="35" t="str">
        <f>VLOOKUP($Z255,'230420データ'!$A:$K,2,FALSE)</f>
        <v>pinkhighgate@yahoo.co.jp</v>
      </c>
      <c r="AE255" s="35" t="b">
        <f t="shared" si="216"/>
        <v>1</v>
      </c>
      <c r="AF255" s="35" t="str">
        <f>VLOOKUP($Z255,'230420データ'!$A:$K,3,FALSE)</f>
        <v>中2－1</v>
      </c>
      <c r="AG255" s="35" t="str">
        <f>VLOOKUP($Z255,'230420データ'!$A:$K,4,FALSE)</f>
        <v>辻　　　 海澄　　</v>
      </c>
      <c r="AH255" s="35" t="str">
        <f>VLOOKUP($Z255,'230420データ'!$A:$K,5,FALSE)</f>
        <v>有樹</v>
      </c>
      <c r="AI255" s="35" t="str">
        <f>VLOOKUP($Z255,'230420データ'!$A:$K,6,FALSE)</f>
        <v/>
      </c>
      <c r="AJ255" s="35" t="str">
        <f>VLOOKUP($Z255,'230420データ'!$A:$K,7,FALSE)</f>
        <v/>
      </c>
      <c r="AK255" s="35" t="str">
        <f>VLOOKUP($Z255,'230420データ'!$A:$K,8,FALSE)</f>
        <v/>
      </c>
      <c r="AL255" s="35" t="str">
        <f>VLOOKUP($Z255,'230420データ'!$A:$K,9,FALSE)</f>
        <v/>
      </c>
      <c r="AM255" s="35" t="str">
        <f>VLOOKUP($Z255,'230420データ'!$A:$K,10,FALSE)</f>
        <v/>
      </c>
      <c r="AN255" s="35" t="str">
        <f>VLOOKUP($Z255,'230420データ'!$A:$K,11,FALSE)</f>
        <v/>
      </c>
      <c r="AO255" s="177" t="str">
        <f t="shared" si="5"/>
        <v>5139033075</v>
      </c>
      <c r="AP255" s="241" t="str">
        <f>IFERROR(VLOOKUP(AO255,'2024当番免除者リスト'!F:H,3,FALSE),"")</f>
        <v>安全対策委員</v>
      </c>
      <c r="AQ255" s="185"/>
      <c r="AR255" s="185"/>
      <c r="AS255" s="185" t="str">
        <f>VLOOKUP(AO255,'全学年'!$A$3:$N$1302,9,FALSE)</f>
        <v>辻 海澄</v>
      </c>
      <c r="AT255" s="185" t="str">
        <f>IFERROR(VLOOKUP(AO255,'クラス名簿からの当番確認リスト'!$A$4:$O$146,15,FALSE),"")</f>
        <v>安全対策委員</v>
      </c>
      <c r="AU255" s="186" t="str">
        <f>VLOOKUP(AO255,'全学年'!$A$3:$N$1301,14,FALSE)</f>
        <v>pinkhighgate@yahoo.co.jp</v>
      </c>
      <c r="AV255" s="185" t="str">
        <f t="shared" si="6"/>
        <v>中3</v>
      </c>
      <c r="AW255" s="185" t="b">
        <f t="shared" si="7"/>
        <v>1</v>
      </c>
      <c r="AX255" s="16"/>
      <c r="AY255" s="17"/>
      <c r="AZ255" s="15"/>
      <c r="BA255" s="15"/>
      <c r="BB255" s="15"/>
      <c r="BC255" s="15"/>
      <c r="BD255" s="15"/>
    </row>
    <row r="256" ht="12.75" customHeight="1">
      <c r="A256" s="390"/>
      <c r="B256" s="34">
        <f t="shared" si="8"/>
        <v>253</v>
      </c>
      <c r="C256" s="34" t="s">
        <v>172</v>
      </c>
      <c r="D256" s="34">
        <v>250.0</v>
      </c>
      <c r="E256" s="34" t="s">
        <v>1423</v>
      </c>
      <c r="F256" s="34" t="s">
        <v>1424</v>
      </c>
      <c r="G256" s="35" t="str">
        <f t="shared" ref="G256:H256" si="219">Z256</f>
        <v>(706)936-2268</v>
      </c>
      <c r="H256" s="35" t="str">
        <f t="shared" si="219"/>
        <v>kazuesuzuki8@gmail.com</v>
      </c>
      <c r="I256" s="34"/>
      <c r="J256" s="34"/>
      <c r="K256" s="34"/>
      <c r="L256" s="34"/>
      <c r="M256" s="34"/>
      <c r="N256" s="34"/>
      <c r="O256" s="63">
        <v>45528.0</v>
      </c>
      <c r="P256" s="64" t="s">
        <v>90</v>
      </c>
      <c r="Q256" s="37"/>
      <c r="R256" s="34"/>
      <c r="S256" s="37"/>
      <c r="T256" s="34"/>
      <c r="U256" s="34"/>
      <c r="V256" s="225"/>
      <c r="W256" s="225"/>
      <c r="X256" s="34"/>
      <c r="Y256" s="34"/>
      <c r="Z256" s="171" t="s">
        <v>1425</v>
      </c>
      <c r="AA256" s="41" t="s">
        <v>1426</v>
      </c>
      <c r="AB256" s="42" t="str">
        <f>VLOOKUP($Z256,'230420データ'!$A:$K,1,FALSE)</f>
        <v>(706)936-2268</v>
      </c>
      <c r="AC256" s="35" t="b">
        <f t="shared" si="215"/>
        <v>1</v>
      </c>
      <c r="AD256" s="35" t="str">
        <f>VLOOKUP($Z256,'230420データ'!$A:$K,2,FALSE)</f>
        <v>kazuesuzuki8@gmail.com</v>
      </c>
      <c r="AE256" s="35" t="b">
        <f t="shared" si="216"/>
        <v>1</v>
      </c>
      <c r="AF256" s="35" t="str">
        <f>VLOOKUP($Z256,'230420データ'!$A:$K,3,FALSE)</f>
        <v>中2－1</v>
      </c>
      <c r="AG256" s="35" t="str">
        <f>VLOOKUP($Z256,'230420データ'!$A:$K,4,FALSE)</f>
        <v>鈴木　　 想来　　</v>
      </c>
      <c r="AH256" s="35" t="str">
        <f>VLOOKUP($Z256,'230420データ'!$A:$K,5,FALSE)</f>
        <v>良仁</v>
      </c>
      <c r="AI256" s="35" t="str">
        <f>VLOOKUP($Z256,'230420データ'!$A:$K,6,FALSE)</f>
        <v>高2</v>
      </c>
      <c r="AJ256" s="35" t="str">
        <f>VLOOKUP($Z256,'230420データ'!$A:$K,7,FALSE)</f>
        <v>鈴木　　 紗和</v>
      </c>
      <c r="AK256" s="35" t="str">
        <f>VLOOKUP($Z256,'230420データ'!$A:$K,8,FALSE)</f>
        <v/>
      </c>
      <c r="AL256" s="35" t="str">
        <f>VLOOKUP($Z256,'230420データ'!$A:$K,9,FALSE)</f>
        <v/>
      </c>
      <c r="AM256" s="35" t="str">
        <f>VLOOKUP($Z256,'230420データ'!$A:$K,10,FALSE)</f>
        <v/>
      </c>
      <c r="AN256" s="35" t="str">
        <f>VLOOKUP($Z256,'230420データ'!$A:$K,11,FALSE)</f>
        <v/>
      </c>
      <c r="AO256" s="35" t="str">
        <f t="shared" si="5"/>
        <v>7069362268</v>
      </c>
      <c r="AP256" s="43" t="str">
        <f>IFERROR(VLOOKUP(AO256,'2024当番免除者リスト'!F:H,3,FALSE),"")</f>
        <v/>
      </c>
      <c r="AQ256" s="44"/>
      <c r="AR256" s="44"/>
      <c r="AS256" s="44" t="str">
        <f>VLOOKUP(AO256,'全学年'!$A$3:$N$1302,9,FALSE)</f>
        <v>鈴木 想来</v>
      </c>
      <c r="AT256" s="44" t="str">
        <f>IFERROR(VLOOKUP(AO256,'クラス名簿からの当番確認リスト'!$A$4:$O$146,15,FALSE),"")</f>
        <v/>
      </c>
      <c r="AU256" s="45" t="str">
        <f>VLOOKUP(AO256,'全学年'!$A$3:$N$1301,14,FALSE)</f>
        <v>kazuesuzuki8@gmail.com</v>
      </c>
      <c r="AV256" s="44" t="str">
        <f t="shared" si="6"/>
        <v>中3</v>
      </c>
      <c r="AW256" s="44" t="b">
        <f t="shared" si="7"/>
        <v>1</v>
      </c>
      <c r="AX256" s="16"/>
      <c r="AY256" s="17"/>
      <c r="AZ256" s="15"/>
      <c r="BA256" s="15"/>
      <c r="BB256" s="15"/>
      <c r="BC256" s="15"/>
      <c r="BD256" s="15"/>
    </row>
    <row r="257" ht="12.75" customHeight="1">
      <c r="A257" s="390"/>
      <c r="B257" s="34">
        <f t="shared" si="8"/>
        <v>254</v>
      </c>
      <c r="C257" s="34" t="s">
        <v>172</v>
      </c>
      <c r="D257" s="34">
        <v>251.0</v>
      </c>
      <c r="E257" s="34" t="s">
        <v>1427</v>
      </c>
      <c r="F257" s="34" t="s">
        <v>1428</v>
      </c>
      <c r="G257" s="35" t="str">
        <f t="shared" ref="G257:H257" si="220">Z257</f>
        <v>(678)300-1756</v>
      </c>
      <c r="H257" s="35" t="str">
        <f t="shared" si="220"/>
        <v>tomocoykg@gmail.com</v>
      </c>
      <c r="I257" s="34"/>
      <c r="J257" s="36"/>
      <c r="K257" s="36"/>
      <c r="L257" s="36"/>
      <c r="M257" s="36"/>
      <c r="N257" s="36"/>
      <c r="O257" s="37"/>
      <c r="P257" s="37"/>
      <c r="Q257" s="37">
        <v>45430.0</v>
      </c>
      <c r="R257" s="34" t="s">
        <v>176</v>
      </c>
      <c r="S257" s="37"/>
      <c r="T257" s="34"/>
      <c r="U257" s="34"/>
      <c r="V257" s="39"/>
      <c r="W257" s="39"/>
      <c r="X257" s="36"/>
      <c r="Y257" s="36"/>
      <c r="Z257" s="171" t="s">
        <v>1429</v>
      </c>
      <c r="AA257" s="41" t="s">
        <v>1430</v>
      </c>
      <c r="AB257" s="42" t="str">
        <f>VLOOKUP($Z257,'230420データ'!$A:$K,1,FALSE)</f>
        <v>(678)300-1756</v>
      </c>
      <c r="AC257" s="35" t="b">
        <f t="shared" si="215"/>
        <v>1</v>
      </c>
      <c r="AD257" s="35" t="str">
        <f>VLOOKUP($Z257,'230420データ'!$A:$K,2,FALSE)</f>
        <v>tomocoykg@gmail.com</v>
      </c>
      <c r="AE257" s="35" t="b">
        <f t="shared" si="216"/>
        <v>1</v>
      </c>
      <c r="AF257" s="35" t="str">
        <f>VLOOKUP($Z257,'230420データ'!$A:$K,3,FALSE)</f>
        <v>中2－1</v>
      </c>
      <c r="AG257" s="35" t="str">
        <f>VLOOKUP($Z257,'230420データ'!$A:$K,4,FALSE)</f>
        <v>横垣　　 雪菜　　</v>
      </c>
      <c r="AH257" s="35" t="str">
        <f>VLOOKUP($Z257,'230420データ'!$A:$K,5,FALSE)</f>
        <v>俊秀</v>
      </c>
      <c r="AI257" s="35" t="str">
        <f>VLOOKUP($Z257,'230420データ'!$A:$K,6,FALSE)</f>
        <v/>
      </c>
      <c r="AJ257" s="35" t="str">
        <f>VLOOKUP($Z257,'230420データ'!$A:$K,7,FALSE)</f>
        <v/>
      </c>
      <c r="AK257" s="35" t="str">
        <f>VLOOKUP($Z257,'230420データ'!$A:$K,8,FALSE)</f>
        <v/>
      </c>
      <c r="AL257" s="35" t="str">
        <f>VLOOKUP($Z257,'230420データ'!$A:$K,9,FALSE)</f>
        <v/>
      </c>
      <c r="AM257" s="35" t="str">
        <f>VLOOKUP($Z257,'230420データ'!$A:$K,10,FALSE)</f>
        <v/>
      </c>
      <c r="AN257" s="35" t="str">
        <f>VLOOKUP($Z257,'230420データ'!$A:$K,11,FALSE)</f>
        <v/>
      </c>
      <c r="AO257" s="35" t="str">
        <f t="shared" si="5"/>
        <v>6783001756</v>
      </c>
      <c r="AP257" s="43" t="str">
        <f>IFERROR(VLOOKUP(AO257,'2024当番免除者リスト'!F:H,3,FALSE),"")</f>
        <v/>
      </c>
      <c r="AQ257" s="44"/>
      <c r="AR257" s="44"/>
      <c r="AS257" s="44" t="str">
        <f>VLOOKUP(AO257,'全学年'!$A$3:$N$1302,9,FALSE)</f>
        <v>横垣 雪菜</v>
      </c>
      <c r="AT257" s="44" t="str">
        <f>IFERROR(VLOOKUP(AO257,'クラス名簿からの当番確認リスト'!$A$4:$O$146,15,FALSE),"")</f>
        <v/>
      </c>
      <c r="AU257" s="45" t="str">
        <f>VLOOKUP(AO257,'全学年'!$A$3:$N$1301,14,FALSE)</f>
        <v>tomocoykg@gmail.com</v>
      </c>
      <c r="AV257" s="44" t="str">
        <f t="shared" si="6"/>
        <v>中3</v>
      </c>
      <c r="AW257" s="44" t="b">
        <f t="shared" si="7"/>
        <v>1</v>
      </c>
      <c r="AX257" s="16"/>
      <c r="AY257" s="17"/>
      <c r="AZ257" s="15"/>
      <c r="BA257" s="15"/>
      <c r="BB257" s="15"/>
      <c r="BC257" s="15"/>
      <c r="BD257" s="15"/>
    </row>
    <row r="258" ht="12.75" customHeight="1">
      <c r="A258" s="390"/>
      <c r="B258" s="34">
        <f t="shared" si="8"/>
        <v>255</v>
      </c>
      <c r="C258" s="34" t="s">
        <v>172</v>
      </c>
      <c r="D258" s="34">
        <v>252.0</v>
      </c>
      <c r="E258" s="34" t="s">
        <v>1431</v>
      </c>
      <c r="F258" s="34" t="s">
        <v>1432</v>
      </c>
      <c r="G258" s="35" t="str">
        <f t="shared" ref="G258:H258" si="221">Z258</f>
        <v>678-283-0034</v>
      </c>
      <c r="H258" s="35" t="str">
        <f t="shared" si="221"/>
        <v>ryoooko.20.veinte@gmail.com</v>
      </c>
      <c r="I258" s="34"/>
      <c r="J258" s="36"/>
      <c r="K258" s="36"/>
      <c r="L258" s="36"/>
      <c r="M258" s="36"/>
      <c r="N258" s="36"/>
      <c r="O258" s="37"/>
      <c r="P258" s="34"/>
      <c r="Q258" s="37">
        <v>45402.0</v>
      </c>
      <c r="R258" s="34" t="s">
        <v>176</v>
      </c>
      <c r="S258" s="37"/>
      <c r="T258" s="34"/>
      <c r="U258" s="34"/>
      <c r="V258" s="39"/>
      <c r="W258" s="39"/>
      <c r="X258" s="36"/>
      <c r="Y258" s="36"/>
      <c r="Z258" s="171" t="s">
        <v>1433</v>
      </c>
      <c r="AA258" s="41" t="s">
        <v>1434</v>
      </c>
      <c r="AB258" s="42" t="str">
        <f>VLOOKUP($Z258,'230420データ'!$A:$K,1,FALSE)</f>
        <v>#N/A</v>
      </c>
      <c r="AC258" s="35" t="b">
        <f t="shared" si="215"/>
        <v>1</v>
      </c>
      <c r="AD258" s="35" t="str">
        <f>VLOOKUP($Z258,'230420データ'!$A:$K,2,FALSE)</f>
        <v>#N/A</v>
      </c>
      <c r="AE258" s="35" t="str">
        <f t="shared" si="216"/>
        <v>#N/A</v>
      </c>
      <c r="AF258" s="35" t="str">
        <f>VLOOKUP($Z258,'230420データ'!$A:$K,3,FALSE)</f>
        <v>#N/A</v>
      </c>
      <c r="AG258" s="35" t="str">
        <f>VLOOKUP($Z258,'230420データ'!$A:$K,4,FALSE)</f>
        <v>#N/A</v>
      </c>
      <c r="AH258" s="35" t="str">
        <f>VLOOKUP($Z258,'230420データ'!$A:$K,5,FALSE)</f>
        <v>#N/A</v>
      </c>
      <c r="AI258" s="35" t="str">
        <f>VLOOKUP($Z258,'230420データ'!$A:$K,6,FALSE)</f>
        <v>#N/A</v>
      </c>
      <c r="AJ258" s="35" t="str">
        <f>VLOOKUP($Z258,'230420データ'!$A:$K,7,FALSE)</f>
        <v>#N/A</v>
      </c>
      <c r="AK258" s="35" t="str">
        <f>VLOOKUP($Z258,'230420データ'!$A:$K,8,FALSE)</f>
        <v>#N/A</v>
      </c>
      <c r="AL258" s="35" t="str">
        <f>VLOOKUP($Z258,'230420データ'!$A:$K,9,FALSE)</f>
        <v>#N/A</v>
      </c>
      <c r="AM258" s="35" t="str">
        <f>VLOOKUP($Z258,'230420データ'!$A:$K,10,FALSE)</f>
        <v>#N/A</v>
      </c>
      <c r="AN258" s="35" t="str">
        <f>VLOOKUP($Z258,'230420データ'!$A:$K,11,FALSE)</f>
        <v>#N/A</v>
      </c>
      <c r="AO258" s="35" t="str">
        <f t="shared" si="5"/>
        <v>6782830034</v>
      </c>
      <c r="AP258" s="43" t="str">
        <f>IFERROR(VLOOKUP(AO258,'2024当番免除者リスト'!F:H,3,FALSE),"")</f>
        <v/>
      </c>
      <c r="AQ258" s="34" t="s">
        <v>1435</v>
      </c>
      <c r="AR258" s="44"/>
      <c r="AS258" s="44" t="str">
        <f>VLOOKUP(AO258,'全学年'!$A$3:$N$1302,9,FALSE)</f>
        <v>山﨑 美宙</v>
      </c>
      <c r="AT258" s="44" t="str">
        <f>IFERROR(VLOOKUP(AO258,'クラス名簿からの当番確認リスト'!$A$4:$O$146,15,FALSE),"")</f>
        <v/>
      </c>
      <c r="AU258" s="45" t="str">
        <f>VLOOKUP(AO258,'全学年'!$A$3:$N$1301,14,FALSE)</f>
        <v>ryoooko.20.veinte@gmail.com</v>
      </c>
      <c r="AV258" s="44" t="str">
        <f t="shared" si="6"/>
        <v>中3</v>
      </c>
      <c r="AW258" s="44" t="b">
        <f t="shared" si="7"/>
        <v>1</v>
      </c>
      <c r="AX258" s="16"/>
      <c r="AY258" s="17"/>
      <c r="AZ258" s="15"/>
      <c r="BA258" s="15"/>
      <c r="BB258" s="15"/>
      <c r="BC258" s="15"/>
      <c r="BD258" s="15"/>
    </row>
    <row r="259" ht="12.75" customHeight="1">
      <c r="A259" s="390"/>
      <c r="B259" s="34">
        <f t="shared" si="8"/>
        <v>256</v>
      </c>
      <c r="C259" s="34" t="s">
        <v>172</v>
      </c>
      <c r="D259" s="34">
        <v>254.0</v>
      </c>
      <c r="E259" s="34" t="s">
        <v>1436</v>
      </c>
      <c r="F259" s="34" t="s">
        <v>1437</v>
      </c>
      <c r="G259" s="35" t="str">
        <f t="shared" ref="G259:H259" si="222">Z259</f>
        <v>470-215-9468</v>
      </c>
      <c r="H259" s="35" t="str">
        <f t="shared" si="222"/>
        <v>kit_yersmam@icloud.com</v>
      </c>
      <c r="I259" s="34"/>
      <c r="J259" s="34"/>
      <c r="K259" s="36"/>
      <c r="L259" s="36"/>
      <c r="M259" s="36"/>
      <c r="N259" s="36"/>
      <c r="O259" s="37"/>
      <c r="P259" s="34"/>
      <c r="Q259" s="37">
        <v>45423.0</v>
      </c>
      <c r="R259" s="37" t="s">
        <v>42</v>
      </c>
      <c r="S259" s="37"/>
      <c r="T259" s="34"/>
      <c r="U259" s="34"/>
      <c r="V259" s="39"/>
      <c r="W259" s="39"/>
      <c r="X259" s="36"/>
      <c r="Y259" s="36"/>
      <c r="Z259" s="171" t="s">
        <v>1438</v>
      </c>
      <c r="AA259" s="41" t="s">
        <v>1439</v>
      </c>
      <c r="AB259" s="42" t="str">
        <f>VLOOKUP($Z259,'230420データ'!$A:$K,1,FALSE)</f>
        <v>#N/A</v>
      </c>
      <c r="AC259" s="35" t="b">
        <f t="shared" si="215"/>
        <v>1</v>
      </c>
      <c r="AD259" s="35" t="str">
        <f>VLOOKUP($Z259,'230420データ'!$A:$K,2,FALSE)</f>
        <v>#N/A</v>
      </c>
      <c r="AE259" s="35" t="str">
        <f t="shared" si="216"/>
        <v>#N/A</v>
      </c>
      <c r="AF259" s="35" t="str">
        <f>VLOOKUP($Z259,'230420データ'!$A:$K,3,FALSE)</f>
        <v>#N/A</v>
      </c>
      <c r="AG259" s="35" t="str">
        <f>VLOOKUP($Z259,'230420データ'!$A:$K,4,FALSE)</f>
        <v>#N/A</v>
      </c>
      <c r="AH259" s="35" t="str">
        <f>VLOOKUP($Z259,'230420データ'!$A:$K,5,FALSE)</f>
        <v>#N/A</v>
      </c>
      <c r="AI259" s="35" t="str">
        <f>VLOOKUP($Z259,'230420データ'!$A:$K,6,FALSE)</f>
        <v>#N/A</v>
      </c>
      <c r="AJ259" s="35" t="str">
        <f>VLOOKUP($Z259,'230420データ'!$A:$K,7,FALSE)</f>
        <v>#N/A</v>
      </c>
      <c r="AK259" s="35" t="str">
        <f>VLOOKUP($Z259,'230420データ'!$A:$K,8,FALSE)</f>
        <v>#N/A</v>
      </c>
      <c r="AL259" s="35" t="str">
        <f>VLOOKUP($Z259,'230420データ'!$A:$K,9,FALSE)</f>
        <v>#N/A</v>
      </c>
      <c r="AM259" s="35" t="str">
        <f>VLOOKUP($Z259,'230420データ'!$A:$K,10,FALSE)</f>
        <v>#N/A</v>
      </c>
      <c r="AN259" s="35" t="str">
        <f>VLOOKUP($Z259,'230420データ'!$A:$K,11,FALSE)</f>
        <v>#N/A</v>
      </c>
      <c r="AO259" s="35" t="str">
        <f t="shared" si="5"/>
        <v>4702159468</v>
      </c>
      <c r="AP259" s="43" t="str">
        <f>IFERROR(VLOOKUP(AO259,'2024当番免除者リスト'!F:H,3,FALSE),"")</f>
        <v/>
      </c>
      <c r="AQ259" s="34" t="s">
        <v>1440</v>
      </c>
      <c r="AR259" s="44"/>
      <c r="AS259" s="44" t="str">
        <f>VLOOKUP(AO259,'全学年'!$A$3:$N$1302,9,FALSE)</f>
        <v>田中 千理</v>
      </c>
      <c r="AT259" s="44" t="str">
        <f>IFERROR(VLOOKUP(AO259,'クラス名簿からの当番確認リスト'!$A$4:$O$146,15,FALSE),"")</f>
        <v/>
      </c>
      <c r="AU259" s="45" t="str">
        <f>VLOOKUP(AO259,'全学年'!$A$3:$N$1301,14,FALSE)</f>
        <v>kit_yersmam@icloud.com</v>
      </c>
      <c r="AV259" s="44" t="str">
        <f t="shared" si="6"/>
        <v>中3</v>
      </c>
      <c r="AW259" s="44" t="b">
        <f t="shared" si="7"/>
        <v>1</v>
      </c>
      <c r="AX259" s="16"/>
      <c r="AY259" s="17"/>
      <c r="AZ259" s="15"/>
      <c r="BA259" s="15"/>
      <c r="BB259" s="15"/>
      <c r="BC259" s="15"/>
      <c r="BD259" s="15"/>
    </row>
    <row r="260" ht="12.75" customHeight="1">
      <c r="A260" s="339"/>
      <c r="B260" s="77">
        <f t="shared" si="8"/>
        <v>257</v>
      </c>
      <c r="C260" s="77" t="s">
        <v>181</v>
      </c>
      <c r="D260" s="77">
        <v>255.0</v>
      </c>
      <c r="E260" s="77" t="s">
        <v>1441</v>
      </c>
      <c r="F260" s="77" t="s">
        <v>1442</v>
      </c>
      <c r="G260" s="85" t="s">
        <v>1443</v>
      </c>
      <c r="H260" s="80" t="s">
        <v>1444</v>
      </c>
      <c r="I260" s="77"/>
      <c r="J260" s="78"/>
      <c r="K260" s="78"/>
      <c r="L260" s="78"/>
      <c r="M260" s="78"/>
      <c r="N260" s="78"/>
      <c r="O260" s="52"/>
      <c r="P260" s="52"/>
      <c r="Q260" s="52"/>
      <c r="R260" s="53"/>
      <c r="S260" s="54"/>
      <c r="T260" s="81"/>
      <c r="U260" s="77"/>
      <c r="V260" s="82"/>
      <c r="W260" s="82"/>
      <c r="X260" s="78" t="s">
        <v>76</v>
      </c>
      <c r="Y260" s="78"/>
      <c r="Z260" s="238" t="s">
        <v>1443</v>
      </c>
      <c r="AA260" s="170" t="s">
        <v>1444</v>
      </c>
      <c r="AB260" s="42" t="str">
        <f>VLOOKUP($Z260,'230420データ'!$A:$K,1,FALSE)</f>
        <v>(770)878-2463</v>
      </c>
      <c r="AC260" s="35" t="b">
        <f t="shared" si="215"/>
        <v>1</v>
      </c>
      <c r="AD260" s="35" t="str">
        <f>VLOOKUP($Z260,'230420データ'!$A:$K,2,FALSE)</f>
        <v>momoka.k627@gmail.com</v>
      </c>
      <c r="AE260" s="35" t="b">
        <f t="shared" si="216"/>
        <v>1</v>
      </c>
      <c r="AF260" s="35" t="str">
        <f>VLOOKUP($Z260,'230420データ'!$A:$K,3,FALSE)</f>
        <v>中3－1</v>
      </c>
      <c r="AG260" s="35" t="str">
        <f>VLOOKUP($Z260,'230420データ'!$A:$K,4,FALSE)</f>
        <v>鎌田　　 空　　　</v>
      </c>
      <c r="AH260" s="35" t="str">
        <f>VLOOKUP($Z260,'230420データ'!$A:$K,5,FALSE)</f>
        <v>俊一郎</v>
      </c>
      <c r="AI260" s="35" t="str">
        <f>VLOOKUP($Z260,'230420データ'!$A:$K,6,FALSE)</f>
        <v/>
      </c>
      <c r="AJ260" s="35" t="str">
        <f>VLOOKUP($Z260,'230420データ'!$A:$K,7,FALSE)</f>
        <v/>
      </c>
      <c r="AK260" s="35" t="str">
        <f>VLOOKUP($Z260,'230420データ'!$A:$K,8,FALSE)</f>
        <v/>
      </c>
      <c r="AL260" s="35" t="str">
        <f>VLOOKUP($Z260,'230420データ'!$A:$K,9,FALSE)</f>
        <v/>
      </c>
      <c r="AM260" s="35" t="str">
        <f>VLOOKUP($Z260,'230420データ'!$A:$K,10,FALSE)</f>
        <v/>
      </c>
      <c r="AN260" s="35" t="str">
        <f>VLOOKUP($Z260,'230420データ'!$A:$K,11,FALSE)</f>
        <v/>
      </c>
      <c r="AO260" s="85" t="str">
        <f t="shared" si="5"/>
        <v>7708782463</v>
      </c>
      <c r="AP260" s="86" t="str">
        <f>IFERROR(VLOOKUP(AO260,'2024当番免除者リスト'!F:H,3,FALSE),"")</f>
        <v>学級委員</v>
      </c>
      <c r="AQ260" s="87"/>
      <c r="AR260" s="87"/>
      <c r="AS260" s="87" t="str">
        <f>VLOOKUP(AO260,'全学年'!$A$3:$N$1302,9,FALSE)</f>
        <v>鎌田 空</v>
      </c>
      <c r="AT260" s="87" t="str">
        <f>IFERROR(VLOOKUP(AO260,'クラス名簿からの当番確認リスト'!$A$4:$O$146,15,FALSE),"")</f>
        <v>学級委員</v>
      </c>
      <c r="AU260" s="88" t="str">
        <f>VLOOKUP(AO260,'全学年'!$A$3:$N$1301,14,FALSE)</f>
        <v>momoka.k627@gmail.com</v>
      </c>
      <c r="AV260" s="87" t="str">
        <f t="shared" si="6"/>
        <v>高1</v>
      </c>
      <c r="AW260" s="87" t="b">
        <f t="shared" si="7"/>
        <v>1</v>
      </c>
      <c r="AX260" s="16"/>
      <c r="AY260" s="17"/>
      <c r="AZ260" s="15"/>
      <c r="BA260" s="15"/>
      <c r="BB260" s="15"/>
      <c r="BC260" s="15"/>
      <c r="BD260" s="15"/>
    </row>
    <row r="261" ht="12.75" customHeight="1">
      <c r="A261" s="390"/>
      <c r="B261" s="34">
        <f t="shared" si="8"/>
        <v>258</v>
      </c>
      <c r="C261" s="34" t="s">
        <v>181</v>
      </c>
      <c r="D261" s="34">
        <v>256.0</v>
      </c>
      <c r="E261" s="34" t="s">
        <v>1445</v>
      </c>
      <c r="F261" s="34" t="s">
        <v>1446</v>
      </c>
      <c r="G261" s="35" t="str">
        <f t="shared" ref="G261:H261" si="223">Z261</f>
        <v>678-509-4846</v>
      </c>
      <c r="H261" s="35" t="str">
        <f t="shared" si="223"/>
        <v>tomoaonagata4105@gmail.com</v>
      </c>
      <c r="I261" s="34"/>
      <c r="J261" s="36"/>
      <c r="K261" s="36"/>
      <c r="L261" s="36"/>
      <c r="M261" s="36"/>
      <c r="N261" s="36"/>
      <c r="O261" s="37"/>
      <c r="P261" s="37"/>
      <c r="Q261" s="37"/>
      <c r="R261" s="34"/>
      <c r="S261" s="37">
        <v>45430.0</v>
      </c>
      <c r="T261" s="34" t="s">
        <v>220</v>
      </c>
      <c r="U261" s="34"/>
      <c r="V261" s="39"/>
      <c r="W261" s="39"/>
      <c r="X261" s="36"/>
      <c r="Y261" s="36"/>
      <c r="Z261" s="171" t="s">
        <v>1447</v>
      </c>
      <c r="AA261" s="41" t="s">
        <v>1448</v>
      </c>
      <c r="AB261" s="42" t="str">
        <f>VLOOKUP($Z261,'230420データ'!$A:$K,1,FALSE)</f>
        <v>#N/A</v>
      </c>
      <c r="AC261" s="35" t="b">
        <f t="shared" si="215"/>
        <v>1</v>
      </c>
      <c r="AD261" s="35" t="str">
        <f>VLOOKUP($Z261,'230420データ'!$A:$K,2,FALSE)</f>
        <v>#N/A</v>
      </c>
      <c r="AE261" s="35" t="str">
        <f t="shared" si="216"/>
        <v>#N/A</v>
      </c>
      <c r="AF261" s="35" t="str">
        <f>VLOOKUP($Z261,'230420データ'!$A:$K,3,FALSE)</f>
        <v>#N/A</v>
      </c>
      <c r="AG261" s="35" t="str">
        <f>VLOOKUP($Z261,'230420データ'!$A:$K,4,FALSE)</f>
        <v>#N/A</v>
      </c>
      <c r="AH261" s="35" t="str">
        <f>VLOOKUP($Z261,'230420データ'!$A:$K,5,FALSE)</f>
        <v>#N/A</v>
      </c>
      <c r="AI261" s="35" t="str">
        <f>VLOOKUP($Z261,'230420データ'!$A:$K,6,FALSE)</f>
        <v>#N/A</v>
      </c>
      <c r="AJ261" s="35" t="str">
        <f>VLOOKUP($Z261,'230420データ'!$A:$K,7,FALSE)</f>
        <v>#N/A</v>
      </c>
      <c r="AK261" s="35" t="str">
        <f>VLOOKUP($Z261,'230420データ'!$A:$K,8,FALSE)</f>
        <v>#N/A</v>
      </c>
      <c r="AL261" s="35" t="str">
        <f>VLOOKUP($Z261,'230420データ'!$A:$K,9,FALSE)</f>
        <v>#N/A</v>
      </c>
      <c r="AM261" s="35" t="str">
        <f>VLOOKUP($Z261,'230420データ'!$A:$K,10,FALSE)</f>
        <v>#N/A</v>
      </c>
      <c r="AN261" s="35" t="str">
        <f>VLOOKUP($Z261,'230420データ'!$A:$K,11,FALSE)</f>
        <v>#N/A</v>
      </c>
      <c r="AO261" s="35" t="str">
        <f t="shared" si="5"/>
        <v>6785094846</v>
      </c>
      <c r="AP261" s="43" t="str">
        <f>IFERROR(VLOOKUP(AO261,'2024当番免除者リスト'!F:H,3,FALSE),"")</f>
        <v/>
      </c>
      <c r="AQ261" s="34" t="s">
        <v>1449</v>
      </c>
      <c r="AR261" s="44"/>
      <c r="AS261" s="44" t="str">
        <f>VLOOKUP(AO261,'全学年'!$A$3:$N$1302,9,FALSE)</f>
        <v>永田 圭</v>
      </c>
      <c r="AT261" s="44" t="str">
        <f>IFERROR(VLOOKUP(AO261,'クラス名簿からの当番確認リスト'!$A$4:$O$146,15,FALSE),"")</f>
        <v/>
      </c>
      <c r="AU261" s="45" t="str">
        <f>VLOOKUP(AO261,'全学年'!$A$3:$N$1301,14,FALSE)</f>
        <v>tomoaonagata4105@gmail.com</v>
      </c>
      <c r="AV261" s="44" t="str">
        <f t="shared" si="6"/>
        <v>高1</v>
      </c>
      <c r="AW261" s="44" t="b">
        <f t="shared" si="7"/>
        <v>1</v>
      </c>
      <c r="AX261" s="16"/>
      <c r="AY261" s="17"/>
      <c r="AZ261" s="15"/>
      <c r="BA261" s="15"/>
      <c r="BB261" s="15"/>
      <c r="BC261" s="15"/>
      <c r="BD261" s="15"/>
    </row>
    <row r="262" ht="12.75" customHeight="1">
      <c r="A262" s="411"/>
      <c r="B262" s="176">
        <f t="shared" si="8"/>
        <v>259</v>
      </c>
      <c r="C262" s="176" t="s">
        <v>181</v>
      </c>
      <c r="D262" s="176">
        <v>257.0</v>
      </c>
      <c r="E262" s="176" t="s">
        <v>1450</v>
      </c>
      <c r="F262" s="176" t="s">
        <v>1451</v>
      </c>
      <c r="G262" s="177" t="str">
        <f t="shared" ref="G262:H262" si="224">Z262</f>
        <v>404-858-9281</v>
      </c>
      <c r="H262" s="177" t="str">
        <f t="shared" si="224"/>
        <v>yavapai.lodge@gmail.com</v>
      </c>
      <c r="I262" s="176"/>
      <c r="J262" s="176"/>
      <c r="K262" s="176"/>
      <c r="L262" s="176"/>
      <c r="M262" s="176"/>
      <c r="N262" s="176"/>
      <c r="O262" s="54"/>
      <c r="P262" s="81"/>
      <c r="Q262" s="54"/>
      <c r="R262" s="54"/>
      <c r="S262" s="147">
        <v>45451.0</v>
      </c>
      <c r="T262" s="148" t="s">
        <v>176</v>
      </c>
      <c r="U262" s="181"/>
      <c r="V262" s="271"/>
      <c r="W262" s="271"/>
      <c r="X262" s="178" t="s">
        <v>177</v>
      </c>
      <c r="Y262" s="176"/>
      <c r="Z262" s="240" t="s">
        <v>1452</v>
      </c>
      <c r="AA262" s="184" t="s">
        <v>1453</v>
      </c>
      <c r="AB262" s="42" t="str">
        <f>VLOOKUP($Z262,'230420データ'!$A:$K,1,FALSE)</f>
        <v>#N/A</v>
      </c>
      <c r="AC262" s="35" t="b">
        <f t="shared" si="215"/>
        <v>1</v>
      </c>
      <c r="AD262" s="35" t="str">
        <f>VLOOKUP($Z262,'230420データ'!$A:$K,2,FALSE)</f>
        <v>#N/A</v>
      </c>
      <c r="AE262" s="35" t="str">
        <f t="shared" si="216"/>
        <v>#N/A</v>
      </c>
      <c r="AF262" s="35" t="str">
        <f>VLOOKUP($Z262,'230420データ'!$A:$K,3,FALSE)</f>
        <v>#N/A</v>
      </c>
      <c r="AG262" s="35" t="str">
        <f>VLOOKUP($Z262,'230420データ'!$A:$K,4,FALSE)</f>
        <v>#N/A</v>
      </c>
      <c r="AH262" s="35" t="str">
        <f>VLOOKUP($Z262,'230420データ'!$A:$K,5,FALSE)</f>
        <v>#N/A</v>
      </c>
      <c r="AI262" s="35" t="str">
        <f>VLOOKUP($Z262,'230420データ'!$A:$K,6,FALSE)</f>
        <v>#N/A</v>
      </c>
      <c r="AJ262" s="35" t="str">
        <f>VLOOKUP($Z262,'230420データ'!$A:$K,7,FALSE)</f>
        <v>#N/A</v>
      </c>
      <c r="AK262" s="35" t="str">
        <f>VLOOKUP($Z262,'230420データ'!$A:$K,8,FALSE)</f>
        <v>#N/A</v>
      </c>
      <c r="AL262" s="35" t="str">
        <f>VLOOKUP($Z262,'230420データ'!$A:$K,9,FALSE)</f>
        <v>#N/A</v>
      </c>
      <c r="AM262" s="35" t="str">
        <f>VLOOKUP($Z262,'230420データ'!$A:$K,10,FALSE)</f>
        <v>#N/A</v>
      </c>
      <c r="AN262" s="35" t="str">
        <f>VLOOKUP($Z262,'230420データ'!$A:$K,11,FALSE)</f>
        <v>#N/A</v>
      </c>
      <c r="AO262" s="177" t="str">
        <f t="shared" si="5"/>
        <v>4048589281</v>
      </c>
      <c r="AP262" s="241" t="str">
        <f>IFERROR(VLOOKUP(AO262,'2024当番免除者リスト'!F:H,3,FALSE),"")</f>
        <v>安全対策委員</v>
      </c>
      <c r="AQ262" s="176" t="s">
        <v>1454</v>
      </c>
      <c r="AR262" s="185"/>
      <c r="AS262" s="185" t="str">
        <f>VLOOKUP(AO262,'全学年'!$A$3:$N$1302,9,FALSE)</f>
        <v>堂園 玲士</v>
      </c>
      <c r="AT262" s="185" t="str">
        <f>IFERROR(VLOOKUP(AO262,'クラス名簿からの当番確認リスト'!$A$4:$O$146,15,FALSE),"")</f>
        <v>安全対策委員</v>
      </c>
      <c r="AU262" s="186" t="str">
        <f>VLOOKUP(AO262,'全学年'!$A$3:$N$1301,14,FALSE)</f>
        <v>yavapai.lodge@gmail.com</v>
      </c>
      <c r="AV262" s="185" t="str">
        <f t="shared" si="6"/>
        <v>高1</v>
      </c>
      <c r="AW262" s="185" t="b">
        <f t="shared" si="7"/>
        <v>1</v>
      </c>
      <c r="AX262" s="16"/>
      <c r="AY262" s="17"/>
      <c r="AZ262" s="15"/>
      <c r="BA262" s="15"/>
      <c r="BB262" s="15"/>
      <c r="BC262" s="15"/>
      <c r="BD262" s="15"/>
    </row>
    <row r="263" ht="12.75" customHeight="1">
      <c r="A263" s="409"/>
      <c r="B263" s="143">
        <f t="shared" si="8"/>
        <v>260</v>
      </c>
      <c r="C263" s="143" t="s">
        <v>181</v>
      </c>
      <c r="D263" s="143">
        <v>258.0</v>
      </c>
      <c r="E263" s="143" t="s">
        <v>1455</v>
      </c>
      <c r="F263" s="143" t="s">
        <v>1456</v>
      </c>
      <c r="G263" s="145" t="str">
        <f t="shared" ref="G263:H263" si="225">Z263</f>
        <v>(404)-213-9658</v>
      </c>
      <c r="H263" s="145" t="str">
        <f t="shared" si="225"/>
        <v>nozomishimizu88@gmail.com</v>
      </c>
      <c r="I263" s="143"/>
      <c r="J263" s="143"/>
      <c r="K263" s="143"/>
      <c r="L263" s="143"/>
      <c r="M263" s="143"/>
      <c r="N263" s="143"/>
      <c r="O263" s="147" t="s">
        <v>1457</v>
      </c>
      <c r="P263" s="148" t="s">
        <v>270</v>
      </c>
      <c r="Q263" s="54"/>
      <c r="R263" s="54"/>
      <c r="S263" s="52"/>
      <c r="T263" s="53"/>
      <c r="U263" s="143"/>
      <c r="V263" s="282"/>
      <c r="W263" s="282"/>
      <c r="X263" s="144" t="s">
        <v>136</v>
      </c>
      <c r="Y263" s="143"/>
      <c r="Z263" s="206" t="s">
        <v>1458</v>
      </c>
      <c r="AA263" s="258" t="s">
        <v>1459</v>
      </c>
      <c r="AB263" s="42" t="str">
        <f>VLOOKUP($Z263,'230420データ'!$A:$K,1,FALSE)</f>
        <v>#N/A</v>
      </c>
      <c r="AC263" s="35" t="b">
        <f t="shared" si="215"/>
        <v>1</v>
      </c>
      <c r="AD263" s="35" t="str">
        <f>VLOOKUP($Z263,'230420データ'!$A:$K,2,FALSE)</f>
        <v>#N/A</v>
      </c>
      <c r="AE263" s="35" t="str">
        <f t="shared" si="216"/>
        <v>#N/A</v>
      </c>
      <c r="AF263" s="35" t="str">
        <f>VLOOKUP($Z263,'230420データ'!$A:$K,3,FALSE)</f>
        <v>#N/A</v>
      </c>
      <c r="AG263" s="35" t="str">
        <f>VLOOKUP($Z263,'230420データ'!$A:$K,4,FALSE)</f>
        <v>#N/A</v>
      </c>
      <c r="AH263" s="35" t="str">
        <f>VLOOKUP($Z263,'230420データ'!$A:$K,5,FALSE)</f>
        <v>#N/A</v>
      </c>
      <c r="AI263" s="35" t="str">
        <f>VLOOKUP($Z263,'230420データ'!$A:$K,6,FALSE)</f>
        <v>#N/A</v>
      </c>
      <c r="AJ263" s="35" t="str">
        <f>VLOOKUP($Z263,'230420データ'!$A:$K,7,FALSE)</f>
        <v>#N/A</v>
      </c>
      <c r="AK263" s="35" t="str">
        <f>VLOOKUP($Z263,'230420データ'!$A:$K,8,FALSE)</f>
        <v>#N/A</v>
      </c>
      <c r="AL263" s="35" t="str">
        <f>VLOOKUP($Z263,'230420データ'!$A:$K,9,FALSE)</f>
        <v>#N/A</v>
      </c>
      <c r="AM263" s="35" t="str">
        <f>VLOOKUP($Z263,'230420データ'!$A:$K,10,FALSE)</f>
        <v>#N/A</v>
      </c>
      <c r="AN263" s="35" t="str">
        <f>VLOOKUP($Z263,'230420データ'!$A:$K,11,FALSE)</f>
        <v>#N/A</v>
      </c>
      <c r="AO263" s="145" t="str">
        <f t="shared" si="5"/>
        <v>4042139658</v>
      </c>
      <c r="AP263" s="159" t="str">
        <f>IFERROR(VLOOKUP(AO263,'2024当番免除者リスト'!F:H,3,FALSE),"")</f>
        <v>図書委員</v>
      </c>
      <c r="AQ263" s="206" t="s">
        <v>1460</v>
      </c>
      <c r="AR263" s="155"/>
      <c r="AS263" s="155" t="str">
        <f>VLOOKUP(AO263,'全学年'!$A$3:$N$1302,9,FALSE)</f>
        <v>#N/A</v>
      </c>
      <c r="AT263" s="155" t="str">
        <f>IFERROR(VLOOKUP(AO263,'クラス名簿からの当番確認リスト'!$A$4:$O$146,15,FALSE),"")</f>
        <v/>
      </c>
      <c r="AU263" s="155" t="str">
        <f>VLOOKUP(AO263,'全学年'!$A$3:$N$1301,14,FALSE)</f>
        <v>#N/A</v>
      </c>
      <c r="AV263" s="155" t="str">
        <f t="shared" si="6"/>
        <v>高1</v>
      </c>
      <c r="AW263" s="155" t="str">
        <f t="shared" si="7"/>
        <v>#N/A</v>
      </c>
      <c r="AX263" s="16"/>
      <c r="AY263" s="17"/>
      <c r="AZ263" s="15" t="s">
        <v>1359</v>
      </c>
      <c r="BA263" s="15"/>
      <c r="BB263" s="15"/>
      <c r="BC263" s="15"/>
      <c r="BD263" s="15"/>
    </row>
    <row r="264" ht="12.75" customHeight="1">
      <c r="A264" s="412"/>
      <c r="B264" s="47">
        <f t="shared" si="8"/>
        <v>261</v>
      </c>
      <c r="C264" s="47" t="s">
        <v>181</v>
      </c>
      <c r="D264" s="47">
        <v>259.0</v>
      </c>
      <c r="E264" s="47" t="s">
        <v>1461</v>
      </c>
      <c r="F264" s="47" t="s">
        <v>1462</v>
      </c>
      <c r="G264" s="49" t="s">
        <v>1463</v>
      </c>
      <c r="H264" s="204" t="s">
        <v>1464</v>
      </c>
      <c r="I264" s="47" t="s">
        <v>187</v>
      </c>
      <c r="J264" s="47" t="s">
        <v>1465</v>
      </c>
      <c r="K264" s="51"/>
      <c r="L264" s="51"/>
      <c r="M264" s="51"/>
      <c r="N264" s="51"/>
      <c r="O264" s="52"/>
      <c r="P264" s="53"/>
      <c r="Q264" s="52"/>
      <c r="R264" s="52"/>
      <c r="S264" s="54"/>
      <c r="T264" s="54"/>
      <c r="U264" s="47"/>
      <c r="V264" s="56"/>
      <c r="W264" s="56"/>
      <c r="X264" s="51" t="s">
        <v>52</v>
      </c>
      <c r="Y264" s="51"/>
      <c r="Z264" s="57" t="s">
        <v>1463</v>
      </c>
      <c r="AA264" s="204" t="s">
        <v>1466</v>
      </c>
      <c r="AB264" s="42" t="str">
        <f>VLOOKUP($Z264,'230420データ'!$A:$K,1,FALSE)</f>
        <v>(812)525-4862</v>
      </c>
      <c r="AC264" s="35" t="b">
        <f t="shared" si="215"/>
        <v>1</v>
      </c>
      <c r="AD264" s="35" t="str">
        <f>VLOOKUP($Z264,'230420データ'!$A:$K,2,FALSE)</f>
        <v>mfuruya@jsc-ga.com</v>
      </c>
      <c r="AE264" s="35" t="b">
        <f t="shared" si="216"/>
        <v>0</v>
      </c>
      <c r="AF264" s="35" t="str">
        <f>VLOOKUP($Z264,'230420データ'!$A:$K,3,FALSE)</f>
        <v>中3－1</v>
      </c>
      <c r="AG264" s="35" t="str">
        <f>VLOOKUP($Z264,'230420データ'!$A:$K,4,FALSE)</f>
        <v>降矢　　 瑚々　　</v>
      </c>
      <c r="AH264" s="35" t="str">
        <f>VLOOKUP($Z264,'230420データ'!$A:$K,5,FALSE)</f>
        <v>雅士</v>
      </c>
      <c r="AI264" s="35" t="str">
        <f>VLOOKUP($Z264,'230420データ'!$A:$K,6,FALSE)</f>
        <v>高1</v>
      </c>
      <c r="AJ264" s="35" t="str">
        <f>VLOOKUP($Z264,'230420データ'!$A:$K,7,FALSE)</f>
        <v>降矢　　 夏希</v>
      </c>
      <c r="AK264" s="35" t="str">
        <f>VLOOKUP($Z264,'230420データ'!$A:$K,8,FALSE)</f>
        <v/>
      </c>
      <c r="AL264" s="35" t="str">
        <f>VLOOKUP($Z264,'230420データ'!$A:$K,9,FALSE)</f>
        <v/>
      </c>
      <c r="AM264" s="35" t="str">
        <f>VLOOKUP($Z264,'230420データ'!$A:$K,10,FALSE)</f>
        <v/>
      </c>
      <c r="AN264" s="35" t="str">
        <f>VLOOKUP($Z264,'230420データ'!$A:$K,11,FALSE)</f>
        <v/>
      </c>
      <c r="AO264" s="49" t="str">
        <f t="shared" si="5"/>
        <v>8125254862</v>
      </c>
      <c r="AP264" s="59" t="str">
        <f>IFERROR(VLOOKUP(AO264,'2024当番免除者リスト'!F:H,3,FALSE),"")</f>
        <v>運動会委員</v>
      </c>
      <c r="AQ264" s="60"/>
      <c r="AR264" s="204" t="s">
        <v>1467</v>
      </c>
      <c r="AS264" s="60" t="str">
        <f>VLOOKUP(AO264,'全学年'!$A$3:$N$1302,9,FALSE)</f>
        <v>降矢 瑚々</v>
      </c>
      <c r="AT264" s="60" t="str">
        <f>IFERROR(VLOOKUP(AO264,'クラス名簿からの当番確認リスト'!$A$4:$O$146,15,FALSE),"")</f>
        <v>運動会委員</v>
      </c>
      <c r="AU264" s="61" t="str">
        <f>VLOOKUP(AO264,'全学年'!$A$3:$N$1301,14,FALSE)</f>
        <v>mommykf2016@gmail.com</v>
      </c>
      <c r="AV264" s="60" t="str">
        <f t="shared" si="6"/>
        <v>高1</v>
      </c>
      <c r="AW264" s="60" t="b">
        <f t="shared" si="7"/>
        <v>1</v>
      </c>
      <c r="AX264" s="16"/>
      <c r="AY264" s="17"/>
      <c r="AZ264" s="15"/>
      <c r="BA264" s="15"/>
      <c r="BB264" s="15"/>
      <c r="BC264" s="15"/>
      <c r="BD264" s="15"/>
    </row>
    <row r="265" ht="12.75" customHeight="1">
      <c r="A265" s="390"/>
      <c r="B265" s="34">
        <f t="shared" si="8"/>
        <v>262</v>
      </c>
      <c r="C265" s="34" t="s">
        <v>181</v>
      </c>
      <c r="D265" s="34">
        <v>260.0</v>
      </c>
      <c r="E265" s="34" t="s">
        <v>1468</v>
      </c>
      <c r="F265" s="34" t="s">
        <v>1469</v>
      </c>
      <c r="G265" s="35" t="str">
        <f t="shared" ref="G265:H265" si="226">Z265</f>
        <v>(470)557-6096</v>
      </c>
      <c r="H265" s="35" t="str">
        <f t="shared" si="226"/>
        <v>ryusukenakai@hotmail.com</v>
      </c>
      <c r="I265" s="34"/>
      <c r="J265" s="36"/>
      <c r="K265" s="36"/>
      <c r="L265" s="36"/>
      <c r="M265" s="36"/>
      <c r="N265" s="36"/>
      <c r="O265" s="37"/>
      <c r="P265" s="34"/>
      <c r="Q265" s="37">
        <v>45416.0</v>
      </c>
      <c r="R265" s="34" t="s">
        <v>42</v>
      </c>
      <c r="S265" s="37"/>
      <c r="T265" s="34"/>
      <c r="U265" s="34"/>
      <c r="V265" s="39">
        <v>44674.0</v>
      </c>
      <c r="W265" s="39"/>
      <c r="X265" s="36"/>
      <c r="Y265" s="36"/>
      <c r="Z265" s="171" t="s">
        <v>1470</v>
      </c>
      <c r="AA265" s="41" t="s">
        <v>1471</v>
      </c>
      <c r="AB265" s="42" t="str">
        <f>VLOOKUP($Z265,'230420データ'!$A:$K,1,FALSE)</f>
        <v>(470)557-6096</v>
      </c>
      <c r="AC265" s="35" t="b">
        <f t="shared" si="215"/>
        <v>1</v>
      </c>
      <c r="AD265" s="35" t="str">
        <f>VLOOKUP($Z265,'230420データ'!$A:$K,2,FALSE)</f>
        <v>ryusukenakai@hotmail.com</v>
      </c>
      <c r="AE265" s="35" t="b">
        <f t="shared" si="216"/>
        <v>1</v>
      </c>
      <c r="AF265" s="35" t="str">
        <f>VLOOKUP($Z265,'230420データ'!$A:$K,3,FALSE)</f>
        <v>中3－1</v>
      </c>
      <c r="AG265" s="35" t="str">
        <f>VLOOKUP($Z265,'230420データ'!$A:$K,4,FALSE)</f>
        <v>中井　　 架　　　</v>
      </c>
      <c r="AH265" s="35" t="str">
        <f>VLOOKUP($Z265,'230420データ'!$A:$K,5,FALSE)</f>
        <v>隆介</v>
      </c>
      <c r="AI265" s="35" t="str">
        <f>VLOOKUP($Z265,'230420データ'!$A:$K,6,FALSE)</f>
        <v/>
      </c>
      <c r="AJ265" s="35" t="str">
        <f>VLOOKUP($Z265,'230420データ'!$A:$K,7,FALSE)</f>
        <v/>
      </c>
      <c r="AK265" s="35" t="str">
        <f>VLOOKUP($Z265,'230420データ'!$A:$K,8,FALSE)</f>
        <v/>
      </c>
      <c r="AL265" s="35" t="str">
        <f>VLOOKUP($Z265,'230420データ'!$A:$K,9,FALSE)</f>
        <v/>
      </c>
      <c r="AM265" s="35" t="str">
        <f>VLOOKUP($Z265,'230420データ'!$A:$K,10,FALSE)</f>
        <v/>
      </c>
      <c r="AN265" s="35" t="str">
        <f>VLOOKUP($Z265,'230420データ'!$A:$K,11,FALSE)</f>
        <v/>
      </c>
      <c r="AO265" s="35" t="str">
        <f t="shared" si="5"/>
        <v>4705576096</v>
      </c>
      <c r="AP265" s="43" t="str">
        <f>IFERROR(VLOOKUP(AO265,'2024当番免除者リスト'!F:H,3,FALSE),"")</f>
        <v/>
      </c>
      <c r="AQ265" s="44"/>
      <c r="AR265" s="44"/>
      <c r="AS265" s="44" t="str">
        <f>VLOOKUP(AO265,'全学年'!$A$3:$N$1302,9,FALSE)</f>
        <v>中井 架</v>
      </c>
      <c r="AT265" s="44" t="str">
        <f>IFERROR(VLOOKUP(AO265,'クラス名簿からの当番確認リスト'!$A$4:$O$146,15,FALSE),"")</f>
        <v/>
      </c>
      <c r="AU265" s="45" t="str">
        <f>VLOOKUP(AO265,'全学年'!$A$3:$N$1301,14,FALSE)</f>
        <v>ryusukenakai@hotmail.com</v>
      </c>
      <c r="AV265" s="44" t="str">
        <f t="shared" si="6"/>
        <v>高1</v>
      </c>
      <c r="AW265" s="44" t="b">
        <f t="shared" si="7"/>
        <v>1</v>
      </c>
      <c r="AX265" s="16"/>
      <c r="AY265" s="17"/>
      <c r="AZ265" s="15"/>
      <c r="BA265" s="15"/>
      <c r="BB265" s="15"/>
      <c r="BC265" s="15"/>
      <c r="BD265" s="15"/>
    </row>
    <row r="266" ht="12.75" customHeight="1">
      <c r="A266" s="390"/>
      <c r="B266" s="34">
        <f t="shared" si="8"/>
        <v>263</v>
      </c>
      <c r="C266" s="34" t="s">
        <v>187</v>
      </c>
      <c r="D266" s="34">
        <v>261.0</v>
      </c>
      <c r="E266" s="34" t="s">
        <v>1472</v>
      </c>
      <c r="F266" s="34" t="s">
        <v>1473</v>
      </c>
      <c r="G266" s="35" t="str">
        <f t="shared" ref="G266:H266" si="227">Z266</f>
        <v>(678)608-7394</v>
      </c>
      <c r="H266" s="35" t="str">
        <f t="shared" si="227"/>
        <v>mamipan127@gmail.com</v>
      </c>
      <c r="I266" s="34"/>
      <c r="J266" s="36"/>
      <c r="K266" s="36"/>
      <c r="L266" s="36"/>
      <c r="M266" s="36"/>
      <c r="N266" s="36"/>
      <c r="O266" s="37">
        <v>45423.0</v>
      </c>
      <c r="P266" s="34" t="s">
        <v>396</v>
      </c>
      <c r="Q266" s="37"/>
      <c r="R266" s="37"/>
      <c r="S266" s="37"/>
      <c r="T266" s="34"/>
      <c r="U266" s="34"/>
      <c r="V266" s="39"/>
      <c r="W266" s="39"/>
      <c r="X266" s="36"/>
      <c r="Y266" s="36"/>
      <c r="Z266" s="171" t="s">
        <v>1474</v>
      </c>
      <c r="AA266" s="41" t="s">
        <v>1475</v>
      </c>
      <c r="AB266" s="42" t="str">
        <f>VLOOKUP($Z266,'230420データ'!$A:$K,1,FALSE)</f>
        <v>(678)608-7394</v>
      </c>
      <c r="AC266" s="35" t="b">
        <f t="shared" si="215"/>
        <v>1</v>
      </c>
      <c r="AD266" s="35" t="str">
        <f>VLOOKUP($Z266,'230420データ'!$A:$K,2,FALSE)</f>
        <v>mamipan127@gmail.com</v>
      </c>
      <c r="AE266" s="35" t="b">
        <f t="shared" si="216"/>
        <v>1</v>
      </c>
      <c r="AF266" s="35" t="str">
        <f>VLOOKUP($Z266,'230420データ'!$A:$K,3,FALSE)</f>
        <v>高1</v>
      </c>
      <c r="AG266" s="35" t="str">
        <f>VLOOKUP($Z266,'230420データ'!$A:$K,4,FALSE)</f>
        <v>平田　　 健太郎　</v>
      </c>
      <c r="AH266" s="35" t="str">
        <f>VLOOKUP($Z266,'230420データ'!$A:$K,5,FALSE)</f>
        <v>雅史</v>
      </c>
      <c r="AI266" s="35" t="str">
        <f>VLOOKUP($Z266,'230420データ'!$A:$K,6,FALSE)</f>
        <v/>
      </c>
      <c r="AJ266" s="35" t="str">
        <f>VLOOKUP($Z266,'230420データ'!$A:$K,7,FALSE)</f>
        <v/>
      </c>
      <c r="AK266" s="35" t="str">
        <f>VLOOKUP($Z266,'230420データ'!$A:$K,8,FALSE)</f>
        <v/>
      </c>
      <c r="AL266" s="35" t="str">
        <f>VLOOKUP($Z266,'230420データ'!$A:$K,9,FALSE)</f>
        <v/>
      </c>
      <c r="AM266" s="35" t="str">
        <f>VLOOKUP($Z266,'230420データ'!$A:$K,10,FALSE)</f>
        <v/>
      </c>
      <c r="AN266" s="35" t="str">
        <f>VLOOKUP($Z266,'230420データ'!$A:$K,11,FALSE)</f>
        <v/>
      </c>
      <c r="AO266" s="35" t="str">
        <f t="shared" si="5"/>
        <v>6786087394</v>
      </c>
      <c r="AP266" s="43" t="str">
        <f>IFERROR(VLOOKUP(AO266,'2024当番免除者リスト'!F:H,3,FALSE),"")</f>
        <v/>
      </c>
      <c r="AQ266" s="44"/>
      <c r="AR266" s="44"/>
      <c r="AS266" s="44" t="str">
        <f>VLOOKUP(AO266,'全学年'!$A$3:$N$1302,9,FALSE)</f>
        <v>平田 健太郎</v>
      </c>
      <c r="AT266" s="44" t="str">
        <f>IFERROR(VLOOKUP(AO266,'クラス名簿からの当番確認リスト'!$A$4:$O$146,15,FALSE),"")</f>
        <v/>
      </c>
      <c r="AU266" s="45" t="str">
        <f>VLOOKUP(AO266,'全学年'!$A$3:$N$1301,14,FALSE)</f>
        <v>mamipan127@gmail.com</v>
      </c>
      <c r="AV266" s="44" t="str">
        <f t="shared" si="6"/>
        <v>高2</v>
      </c>
      <c r="AW266" s="44" t="b">
        <f t="shared" si="7"/>
        <v>1</v>
      </c>
      <c r="AX266" s="16"/>
      <c r="AY266" s="17"/>
      <c r="AZ266" s="15"/>
      <c r="BA266" s="15"/>
      <c r="BB266" s="15"/>
      <c r="BC266" s="15"/>
      <c r="BD266" s="15"/>
    </row>
    <row r="267" ht="12.75" customHeight="1">
      <c r="A267" s="397"/>
      <c r="B267" s="131">
        <f t="shared" si="8"/>
        <v>264</v>
      </c>
      <c r="C267" s="131" t="s">
        <v>187</v>
      </c>
      <c r="D267" s="131">
        <v>262.0</v>
      </c>
      <c r="E267" s="131" t="s">
        <v>1476</v>
      </c>
      <c r="F267" s="131" t="s">
        <v>1477</v>
      </c>
      <c r="G267" s="140" t="s">
        <v>1478</v>
      </c>
      <c r="H267" s="231" t="s">
        <v>1479</v>
      </c>
      <c r="I267" s="131"/>
      <c r="J267" s="132"/>
      <c r="K267" s="317"/>
      <c r="L267" s="317"/>
      <c r="M267" s="132"/>
      <c r="N267" s="132"/>
      <c r="O267" s="52"/>
      <c r="P267" s="52"/>
      <c r="Q267" s="52"/>
      <c r="R267" s="52"/>
      <c r="S267" s="54"/>
      <c r="T267" s="54"/>
      <c r="U267" s="131"/>
      <c r="V267" s="136"/>
      <c r="W267" s="136"/>
      <c r="X267" s="131" t="s">
        <v>128</v>
      </c>
      <c r="Y267" s="132"/>
      <c r="Z267" s="233" t="s">
        <v>1478</v>
      </c>
      <c r="AA267" s="234" t="s">
        <v>1479</v>
      </c>
      <c r="AB267" s="42" t="str">
        <f>VLOOKUP($Z267,'230420データ'!$A:$K,1,FALSE)</f>
        <v>(404)217-3719</v>
      </c>
      <c r="AC267" s="35" t="b">
        <f t="shared" si="215"/>
        <v>1</v>
      </c>
      <c r="AD267" s="35" t="str">
        <f>VLOOKUP($Z267,'230420データ'!$A:$K,2,FALSE)</f>
        <v>katsuyo11@gmail.com</v>
      </c>
      <c r="AE267" s="35" t="b">
        <f t="shared" si="216"/>
        <v>1</v>
      </c>
      <c r="AF267" s="35" t="str">
        <f>VLOOKUP($Z267,'230420データ'!$A:$K,3,FALSE)</f>
        <v>高1</v>
      </c>
      <c r="AG267" s="35" t="str">
        <f>VLOOKUP($Z267,'230420データ'!$A:$K,4,FALSE)</f>
        <v>ピローン 弘樹　　</v>
      </c>
      <c r="AH267" s="35" t="str">
        <f>VLOOKUP($Z267,'230420データ'!$A:$K,5,FALSE)</f>
        <v>グレゴリー</v>
      </c>
      <c r="AI267" s="35" t="str">
        <f>VLOOKUP($Z267,'230420データ'!$A:$K,6,FALSE)</f>
        <v/>
      </c>
      <c r="AJ267" s="35" t="str">
        <f>VLOOKUP($Z267,'230420データ'!$A:$K,7,FALSE)</f>
        <v/>
      </c>
      <c r="AK267" s="35" t="str">
        <f>VLOOKUP($Z267,'230420データ'!$A:$K,8,FALSE)</f>
        <v/>
      </c>
      <c r="AL267" s="35" t="str">
        <f>VLOOKUP($Z267,'230420データ'!$A:$K,9,FALSE)</f>
        <v/>
      </c>
      <c r="AM267" s="35" t="str">
        <f>VLOOKUP($Z267,'230420データ'!$A:$K,10,FALSE)</f>
        <v/>
      </c>
      <c r="AN267" s="35" t="str">
        <f>VLOOKUP($Z267,'230420データ'!$A:$K,11,FALSE)</f>
        <v/>
      </c>
      <c r="AO267" s="140" t="str">
        <f t="shared" si="5"/>
        <v>4042173719</v>
      </c>
      <c r="AP267" s="221" t="str">
        <f>IFERROR(VLOOKUP(AO267,'2024当番免除者リスト'!F:H,3,FALSE),"")</f>
        <v>行事委員</v>
      </c>
      <c r="AQ267" s="139"/>
      <c r="AR267" s="139"/>
      <c r="AS267" s="139" t="str">
        <f>VLOOKUP(AO267,'全学年'!$A$3:$N$1302,9,FALSE)</f>
        <v>ピローン 弘樹</v>
      </c>
      <c r="AT267" s="139" t="str">
        <f>IFERROR(VLOOKUP(AO267,'クラス名簿からの当番確認リスト'!$A$4:$O$146,15,FALSE),"")</f>
        <v>行事委員</v>
      </c>
      <c r="AU267" s="142" t="str">
        <f>VLOOKUP(AO267,'全学年'!$A$3:$N$1301,14,FALSE)</f>
        <v>katsuyo11@gmail.com</v>
      </c>
      <c r="AV267" s="139" t="str">
        <f t="shared" si="6"/>
        <v>高2</v>
      </c>
      <c r="AW267" s="139" t="b">
        <f t="shared" si="7"/>
        <v>1</v>
      </c>
      <c r="AX267" s="16"/>
      <c r="AY267" s="17"/>
      <c r="AZ267" s="15"/>
      <c r="BA267" s="15"/>
      <c r="BB267" s="15"/>
      <c r="BC267" s="15"/>
      <c r="BD267" s="15"/>
    </row>
    <row r="268" ht="12.75" customHeight="1">
      <c r="A268" s="390"/>
      <c r="B268" s="34">
        <f t="shared" si="8"/>
        <v>265</v>
      </c>
      <c r="C268" s="34" t="s">
        <v>187</v>
      </c>
      <c r="D268" s="34">
        <v>263.0</v>
      </c>
      <c r="E268" s="34" t="s">
        <v>1480</v>
      </c>
      <c r="F268" s="34" t="s">
        <v>1481</v>
      </c>
      <c r="G268" s="35" t="str">
        <f t="shared" ref="G268:H268" si="228">Z268</f>
        <v>(770)940-9272</v>
      </c>
      <c r="H268" s="35" t="str">
        <f t="shared" si="228"/>
        <v>sono@emory.edu</v>
      </c>
      <c r="I268" s="34"/>
      <c r="J268" s="171"/>
      <c r="K268" s="34"/>
      <c r="L268" s="34"/>
      <c r="M268" s="156"/>
      <c r="N268" s="34"/>
      <c r="O268" s="63">
        <v>45507.0</v>
      </c>
      <c r="P268" s="64" t="s">
        <v>90</v>
      </c>
      <c r="Q268" s="37"/>
      <c r="R268" s="34"/>
      <c r="S268" s="37"/>
      <c r="T268" s="34"/>
      <c r="U268" s="34"/>
      <c r="V268" s="225"/>
      <c r="W268" s="225"/>
      <c r="X268" s="34"/>
      <c r="Y268" s="34"/>
      <c r="Z268" s="171" t="s">
        <v>1482</v>
      </c>
      <c r="AA268" s="41" t="s">
        <v>1483</v>
      </c>
      <c r="AB268" s="42" t="str">
        <f>VLOOKUP($Z268,'230420データ'!$A:$K,1,FALSE)</f>
        <v>#N/A</v>
      </c>
      <c r="AC268" s="35" t="b">
        <f t="shared" si="215"/>
        <v>1</v>
      </c>
      <c r="AD268" s="35" t="str">
        <f>VLOOKUP($Z268,'230420データ'!$A:$K,2,FALSE)</f>
        <v>#N/A</v>
      </c>
      <c r="AE268" s="35" t="str">
        <f t="shared" si="216"/>
        <v>#N/A</v>
      </c>
      <c r="AF268" s="35" t="str">
        <f>VLOOKUP($Z268,'230420データ'!$A:$K,3,FALSE)</f>
        <v>#N/A</v>
      </c>
      <c r="AG268" s="35" t="str">
        <f>VLOOKUP($Z268,'230420データ'!$A:$K,4,FALSE)</f>
        <v>#N/A</v>
      </c>
      <c r="AH268" s="35" t="str">
        <f>VLOOKUP($Z268,'230420データ'!$A:$K,5,FALSE)</f>
        <v>#N/A</v>
      </c>
      <c r="AI268" s="35" t="str">
        <f>VLOOKUP($Z268,'230420データ'!$A:$K,6,FALSE)</f>
        <v>#N/A</v>
      </c>
      <c r="AJ268" s="35" t="str">
        <f>VLOOKUP($Z268,'230420データ'!$A:$K,7,FALSE)</f>
        <v>#N/A</v>
      </c>
      <c r="AK268" s="35" t="str">
        <f>VLOOKUP($Z268,'230420データ'!$A:$K,8,FALSE)</f>
        <v>#N/A</v>
      </c>
      <c r="AL268" s="35" t="str">
        <f>VLOOKUP($Z268,'230420データ'!$A:$K,9,FALSE)</f>
        <v>#N/A</v>
      </c>
      <c r="AM268" s="35" t="str">
        <f>VLOOKUP($Z268,'230420データ'!$A:$K,10,FALSE)</f>
        <v>#N/A</v>
      </c>
      <c r="AN268" s="35" t="str">
        <f>VLOOKUP($Z268,'230420データ'!$A:$K,11,FALSE)</f>
        <v>#N/A</v>
      </c>
      <c r="AO268" s="35" t="str">
        <f t="shared" si="5"/>
        <v>7709409272</v>
      </c>
      <c r="AP268" s="43" t="str">
        <f>IFERROR(VLOOKUP(AO268,'2024当番免除者リスト'!F:H,3,FALSE),"")</f>
        <v/>
      </c>
      <c r="AQ268" s="44"/>
      <c r="AR268" s="41" t="s">
        <v>1484</v>
      </c>
      <c r="AS268" s="44" t="str">
        <f>VLOOKUP(AO268,'全学年'!$A$3:$N$1302,9,FALSE)</f>
        <v>斧 理美</v>
      </c>
      <c r="AT268" s="44" t="str">
        <f>IFERROR(VLOOKUP(AO268,'クラス名簿からの当番確認リスト'!$A$4:$O$146,15,FALSE),"")</f>
        <v/>
      </c>
      <c r="AU268" s="45" t="str">
        <f>VLOOKUP(AO268,'全学年'!$A$3:$N$1301,14,FALSE)</f>
        <v>sono@emory.edu</v>
      </c>
      <c r="AV268" s="44" t="str">
        <f t="shared" si="6"/>
        <v>高2</v>
      </c>
      <c r="AW268" s="44" t="b">
        <f t="shared" si="7"/>
        <v>1</v>
      </c>
      <c r="AX268" s="16"/>
      <c r="AY268" s="17"/>
      <c r="AZ268" s="15"/>
      <c r="BA268" s="15"/>
      <c r="BB268" s="15"/>
      <c r="BC268" s="15"/>
      <c r="BD268" s="15"/>
    </row>
    <row r="269" ht="12.75" customHeight="1">
      <c r="A269" s="393"/>
      <c r="B269" s="66">
        <f t="shared" si="8"/>
        <v>266</v>
      </c>
      <c r="C269" s="66" t="s">
        <v>187</v>
      </c>
      <c r="D269" s="66">
        <v>264.0</v>
      </c>
      <c r="E269" s="66" t="s">
        <v>1485</v>
      </c>
      <c r="F269" s="66" t="s">
        <v>1486</v>
      </c>
      <c r="G269" s="67" t="s">
        <v>1487</v>
      </c>
      <c r="H269" s="68" t="s">
        <v>1488</v>
      </c>
      <c r="I269" s="66"/>
      <c r="J269" s="66"/>
      <c r="K269" s="413"/>
      <c r="L269" s="413"/>
      <c r="M269" s="66"/>
      <c r="N269" s="66"/>
      <c r="O269" s="54"/>
      <c r="P269" s="54"/>
      <c r="Q269" s="54"/>
      <c r="R269" s="54"/>
      <c r="S269" s="54"/>
      <c r="T269" s="81"/>
      <c r="U269" s="66"/>
      <c r="V269" s="71"/>
      <c r="W269" s="71"/>
      <c r="X269" s="66" t="s">
        <v>68</v>
      </c>
      <c r="Y269" s="66"/>
      <c r="Z269" s="72" t="s">
        <v>1489</v>
      </c>
      <c r="AA269" s="73" t="s">
        <v>1488</v>
      </c>
      <c r="AB269" s="42" t="str">
        <f>VLOOKUP($Z269,'230420データ'!$A:$K,1,FALSE)</f>
        <v>#N/A</v>
      </c>
      <c r="AC269" s="35" t="b">
        <f t="shared" si="215"/>
        <v>0</v>
      </c>
      <c r="AD269" s="35" t="str">
        <f>VLOOKUP($Z269,'230420データ'!$A:$K,2,FALSE)</f>
        <v>#N/A</v>
      </c>
      <c r="AE269" s="35" t="str">
        <f t="shared" si="216"/>
        <v>#N/A</v>
      </c>
      <c r="AF269" s="35" t="str">
        <f>VLOOKUP($Z269,'230420データ'!$A:$K,3,FALSE)</f>
        <v>#N/A</v>
      </c>
      <c r="AG269" s="35" t="str">
        <f>VLOOKUP($Z269,'230420データ'!$A:$K,4,FALSE)</f>
        <v>#N/A</v>
      </c>
      <c r="AH269" s="35" t="str">
        <f>VLOOKUP($Z269,'230420データ'!$A:$K,5,FALSE)</f>
        <v>#N/A</v>
      </c>
      <c r="AI269" s="35" t="str">
        <f>VLOOKUP($Z269,'230420データ'!$A:$K,6,FALSE)</f>
        <v>#N/A</v>
      </c>
      <c r="AJ269" s="35" t="str">
        <f>VLOOKUP($Z269,'230420データ'!$A:$K,7,FALSE)</f>
        <v>#N/A</v>
      </c>
      <c r="AK269" s="35" t="str">
        <f>VLOOKUP($Z269,'230420データ'!$A:$K,8,FALSE)</f>
        <v>#N/A</v>
      </c>
      <c r="AL269" s="35" t="str">
        <f>VLOOKUP($Z269,'230420データ'!$A:$K,9,FALSE)</f>
        <v>#N/A</v>
      </c>
      <c r="AM269" s="35" t="str">
        <f>VLOOKUP($Z269,'230420データ'!$A:$K,10,FALSE)</f>
        <v>#N/A</v>
      </c>
      <c r="AN269" s="35" t="str">
        <f>VLOOKUP($Z269,'230420データ'!$A:$K,11,FALSE)</f>
        <v>#N/A</v>
      </c>
      <c r="AO269" s="67" t="str">
        <f t="shared" si="5"/>
        <v>7705962402</v>
      </c>
      <c r="AP269" s="94" t="str">
        <f>IFERROR(VLOOKUP(AO269,'2024当番免除者リスト'!F:H,3,FALSE),"")</f>
        <v>運営関係者</v>
      </c>
      <c r="AQ269" s="66" t="s">
        <v>1487</v>
      </c>
      <c r="AR269" s="74"/>
      <c r="AS269" s="74" t="str">
        <f>VLOOKUP(AO269,'全学年'!$A$3:$N$1302,9,FALSE)</f>
        <v>矢崎 晃子</v>
      </c>
      <c r="AT269" s="74" t="str">
        <f>IFERROR(VLOOKUP(AO269,'クラス名簿からの当番確認リスト'!$A$4:$O$146,15,FALSE),"")</f>
        <v/>
      </c>
      <c r="AU269" s="75" t="str">
        <f>VLOOKUP(AO269,'全学年'!$A$3:$N$1301,14,FALSE)</f>
        <v>miii819@me.com</v>
      </c>
      <c r="AV269" s="74" t="str">
        <f t="shared" si="6"/>
        <v>高2</v>
      </c>
      <c r="AW269" s="74" t="b">
        <f t="shared" si="7"/>
        <v>1</v>
      </c>
      <c r="AX269" s="16"/>
      <c r="AY269" s="17"/>
      <c r="AZ269" s="15"/>
      <c r="BA269" s="15"/>
      <c r="BB269" s="15"/>
      <c r="BC269" s="15"/>
      <c r="BD269" s="15"/>
    </row>
    <row r="270" ht="12.75" customHeight="1">
      <c r="A270" s="390"/>
      <c r="B270" s="34">
        <f t="shared" si="8"/>
        <v>267</v>
      </c>
      <c r="C270" s="34" t="s">
        <v>187</v>
      </c>
      <c r="D270" s="34">
        <v>265.0</v>
      </c>
      <c r="E270" s="34" t="s">
        <v>1490</v>
      </c>
      <c r="F270" s="34" t="s">
        <v>1491</v>
      </c>
      <c r="G270" s="35" t="str">
        <f t="shared" ref="G270:H270" si="229">Z270</f>
        <v>470-361-3655</v>
      </c>
      <c r="H270" s="35" t="str">
        <f t="shared" si="229"/>
        <v>kt-k-z@infoseek.jp</v>
      </c>
      <c r="I270" s="34"/>
      <c r="J270" s="40"/>
      <c r="K270" s="36"/>
      <c r="L270" s="36"/>
      <c r="M270" s="251"/>
      <c r="N270" s="36"/>
      <c r="O270" s="37"/>
      <c r="P270" s="34"/>
      <c r="Q270" s="37"/>
      <c r="R270" s="34"/>
      <c r="S270" s="63">
        <v>45444.0</v>
      </c>
      <c r="T270" s="64" t="s">
        <v>42</v>
      </c>
      <c r="U270" s="36"/>
      <c r="V270" s="39">
        <v>44793.0</v>
      </c>
      <c r="W270" s="39"/>
      <c r="X270" s="36"/>
      <c r="Y270" s="36"/>
      <c r="Z270" s="40" t="s">
        <v>1492</v>
      </c>
      <c r="AA270" s="41" t="s">
        <v>1493</v>
      </c>
      <c r="AB270" s="42" t="str">
        <f>VLOOKUP($Z270,'230420データ'!$A:$K,1,FALSE)</f>
        <v>#N/A</v>
      </c>
      <c r="AC270" s="35" t="b">
        <f t="shared" si="215"/>
        <v>1</v>
      </c>
      <c r="AD270" s="35" t="str">
        <f>VLOOKUP($Z270,'230420データ'!$A:$K,2,FALSE)</f>
        <v>#N/A</v>
      </c>
      <c r="AE270" s="35" t="str">
        <f t="shared" si="216"/>
        <v>#N/A</v>
      </c>
      <c r="AF270" s="35" t="str">
        <f>VLOOKUP($Z270,'230420データ'!$A:$K,3,FALSE)</f>
        <v>#N/A</v>
      </c>
      <c r="AG270" s="35" t="str">
        <f>VLOOKUP($Z270,'230420データ'!$A:$K,4,FALSE)</f>
        <v>#N/A</v>
      </c>
      <c r="AH270" s="35" t="str">
        <f>VLOOKUP($Z270,'230420データ'!$A:$K,5,FALSE)</f>
        <v>#N/A</v>
      </c>
      <c r="AI270" s="35" t="str">
        <f>VLOOKUP($Z270,'230420データ'!$A:$K,6,FALSE)</f>
        <v>#N/A</v>
      </c>
      <c r="AJ270" s="35" t="str">
        <f>VLOOKUP($Z270,'230420データ'!$A:$K,7,FALSE)</f>
        <v>#N/A</v>
      </c>
      <c r="AK270" s="35" t="str">
        <f>VLOOKUP($Z270,'230420データ'!$A:$K,8,FALSE)</f>
        <v>#N/A</v>
      </c>
      <c r="AL270" s="35" t="str">
        <f>VLOOKUP($Z270,'230420データ'!$A:$K,9,FALSE)</f>
        <v>#N/A</v>
      </c>
      <c r="AM270" s="35" t="str">
        <f>VLOOKUP($Z270,'230420データ'!$A:$K,10,FALSE)</f>
        <v>#N/A</v>
      </c>
      <c r="AN270" s="35" t="str">
        <f>VLOOKUP($Z270,'230420データ'!$A:$K,11,FALSE)</f>
        <v>#N/A</v>
      </c>
      <c r="AO270" s="35" t="str">
        <f t="shared" si="5"/>
        <v>4703613655</v>
      </c>
      <c r="AP270" s="43" t="str">
        <f>IFERROR(VLOOKUP(AO270,'2024当番免除者リスト'!F:H,3,FALSE),"")</f>
        <v/>
      </c>
      <c r="AQ270" s="36" t="s">
        <v>1494</v>
      </c>
      <c r="AR270" s="44"/>
      <c r="AS270" s="44" t="str">
        <f>VLOOKUP(AO270,'全学年'!$A$3:$N$1302,9,FALSE)</f>
        <v>加藤 夕奈斗</v>
      </c>
      <c r="AT270" s="44" t="str">
        <f>IFERROR(VLOOKUP(AO270,'クラス名簿からの当番確認リスト'!$A$4:$O$146,15,FALSE),"")</f>
        <v/>
      </c>
      <c r="AU270" s="45" t="str">
        <f>VLOOKUP(AO270,'全学年'!$A$3:$N$1301,14,FALSE)</f>
        <v>kt-k-z@infoseek.jp</v>
      </c>
      <c r="AV270" s="44" t="str">
        <f t="shared" si="6"/>
        <v>高2</v>
      </c>
      <c r="AW270" s="44" t="b">
        <f t="shared" si="7"/>
        <v>1</v>
      </c>
      <c r="AX270" s="16"/>
      <c r="AY270" s="17"/>
      <c r="AZ270" s="15"/>
      <c r="BA270" s="15"/>
      <c r="BB270" s="15"/>
      <c r="BC270" s="15"/>
      <c r="BD270" s="15"/>
    </row>
    <row r="271" ht="12.75" customHeight="1">
      <c r="A271" s="390"/>
      <c r="B271" s="34">
        <f t="shared" si="8"/>
        <v>268</v>
      </c>
      <c r="C271" s="36" t="s">
        <v>187</v>
      </c>
      <c r="D271" s="34">
        <v>266.0</v>
      </c>
      <c r="E271" s="34" t="s">
        <v>1495</v>
      </c>
      <c r="F271" s="36" t="s">
        <v>1496</v>
      </c>
      <c r="G271" s="35" t="str">
        <f t="shared" ref="G271:H271" si="230">Z271</f>
        <v>(470)249-9236</v>
      </c>
      <c r="H271" s="35" t="str">
        <f t="shared" si="230"/>
        <v>chikaokabe@gmail.com</v>
      </c>
      <c r="I271" s="36"/>
      <c r="J271" s="171"/>
      <c r="K271" s="36"/>
      <c r="L271" s="36"/>
      <c r="M271" s="414"/>
      <c r="N271" s="353"/>
      <c r="O271" s="37">
        <v>45395.0</v>
      </c>
      <c r="P271" s="34" t="s">
        <v>396</v>
      </c>
      <c r="Q271" s="37"/>
      <c r="R271" s="34"/>
      <c r="S271" s="37"/>
      <c r="T271" s="34"/>
      <c r="U271" s="36"/>
      <c r="V271" s="39"/>
      <c r="W271" s="39"/>
      <c r="X271" s="36"/>
      <c r="Y271" s="36"/>
      <c r="Z271" s="171" t="s">
        <v>1497</v>
      </c>
      <c r="AA271" s="157" t="s">
        <v>1498</v>
      </c>
      <c r="AB271" s="42" t="str">
        <f>VLOOKUP($Z271,'230420データ'!$A:$K,1,FALSE)</f>
        <v>(470)249-9236</v>
      </c>
      <c r="AC271" s="35" t="b">
        <f t="shared" si="215"/>
        <v>1</v>
      </c>
      <c r="AD271" s="35" t="str">
        <f>VLOOKUP($Z271,'230420データ'!$A:$K,2,FALSE)</f>
        <v>chikaokabe@gmail.com</v>
      </c>
      <c r="AE271" s="35" t="b">
        <f t="shared" si="216"/>
        <v>1</v>
      </c>
      <c r="AF271" s="35" t="str">
        <f>VLOOKUP($Z271,'230420データ'!$A:$K,3,FALSE)</f>
        <v>高1</v>
      </c>
      <c r="AG271" s="35" t="str">
        <f>VLOOKUP($Z271,'230420データ'!$A:$K,4,FALSE)</f>
        <v>岡部　　 佳衣　　</v>
      </c>
      <c r="AH271" s="35" t="str">
        <f>VLOOKUP($Z271,'230420データ'!$A:$K,5,FALSE)</f>
        <v>HENDERSON</v>
      </c>
      <c r="AI271" s="35" t="str">
        <f>VLOOKUP($Z271,'230420データ'!$A:$K,6,FALSE)</f>
        <v/>
      </c>
      <c r="AJ271" s="35" t="str">
        <f>VLOOKUP($Z271,'230420データ'!$A:$K,7,FALSE)</f>
        <v/>
      </c>
      <c r="AK271" s="35" t="str">
        <f>VLOOKUP($Z271,'230420データ'!$A:$K,8,FALSE)</f>
        <v/>
      </c>
      <c r="AL271" s="35" t="str">
        <f>VLOOKUP($Z271,'230420データ'!$A:$K,9,FALSE)</f>
        <v/>
      </c>
      <c r="AM271" s="35" t="str">
        <f>VLOOKUP($Z271,'230420データ'!$A:$K,10,FALSE)</f>
        <v/>
      </c>
      <c r="AN271" s="35" t="str">
        <f>VLOOKUP($Z271,'230420データ'!$A:$K,11,FALSE)</f>
        <v/>
      </c>
      <c r="AO271" s="35" t="str">
        <f t="shared" si="5"/>
        <v>4702499236</v>
      </c>
      <c r="AP271" s="43" t="str">
        <f>IFERROR(VLOOKUP(AO271,'2024当番免除者リスト'!F:H,3,FALSE),"")</f>
        <v/>
      </c>
      <c r="AQ271" s="44"/>
      <c r="AR271" s="44"/>
      <c r="AS271" s="44" t="str">
        <f>VLOOKUP(AO271,'全学年'!$A$3:$N$1302,9,FALSE)</f>
        <v>岡部 佳依</v>
      </c>
      <c r="AT271" s="44" t="str">
        <f>IFERROR(VLOOKUP(AO271,'クラス名簿からの当番確認リスト'!$A$4:$O$146,15,FALSE),"")</f>
        <v/>
      </c>
      <c r="AU271" s="45" t="str">
        <f>VLOOKUP(AO271,'全学年'!$A$3:$N$1301,14,FALSE)</f>
        <v>chikaokabe@gmail.com</v>
      </c>
      <c r="AV271" s="44" t="str">
        <f t="shared" si="6"/>
        <v>高2</v>
      </c>
      <c r="AW271" s="44" t="b">
        <f t="shared" si="7"/>
        <v>1</v>
      </c>
      <c r="AX271" s="16"/>
      <c r="AY271" s="17"/>
      <c r="AZ271" s="15"/>
      <c r="BA271" s="15"/>
      <c r="BB271" s="15"/>
      <c r="BC271" s="15"/>
      <c r="BD271" s="15"/>
    </row>
    <row r="272" ht="12.75" customHeight="1">
      <c r="A272" s="390"/>
      <c r="B272" s="34">
        <f t="shared" si="8"/>
        <v>269</v>
      </c>
      <c r="C272" s="36" t="s">
        <v>187</v>
      </c>
      <c r="D272" s="34">
        <v>267.0</v>
      </c>
      <c r="E272" s="34" t="s">
        <v>1499</v>
      </c>
      <c r="F272" s="36" t="s">
        <v>1500</v>
      </c>
      <c r="G272" s="35" t="str">
        <f t="shared" ref="G272:H272" si="231">Z272</f>
        <v>(770)557-8971</v>
      </c>
      <c r="H272" s="35" t="str">
        <f t="shared" si="231"/>
        <v>chocolatsho@gmail.com</v>
      </c>
      <c r="I272" s="36"/>
      <c r="J272" s="34"/>
      <c r="K272" s="316"/>
      <c r="L272" s="415"/>
      <c r="M272" s="36"/>
      <c r="N272" s="36"/>
      <c r="O272" s="401"/>
      <c r="P272" s="34"/>
      <c r="Q272" s="394">
        <v>45430.0</v>
      </c>
      <c r="R272" s="36" t="s">
        <v>42</v>
      </c>
      <c r="S272" s="37"/>
      <c r="T272" s="34"/>
      <c r="U272" s="36"/>
      <c r="V272" s="39"/>
      <c r="W272" s="39"/>
      <c r="X272" s="36"/>
      <c r="Y272" s="36"/>
      <c r="Z272" s="171" t="s">
        <v>1501</v>
      </c>
      <c r="AA272" s="157" t="s">
        <v>1502</v>
      </c>
      <c r="AB272" s="42" t="str">
        <f>VLOOKUP($Z272,'230420データ'!$A:$K,1,FALSE)</f>
        <v>(770)557-8971</v>
      </c>
      <c r="AC272" s="35" t="b">
        <f t="shared" si="215"/>
        <v>1</v>
      </c>
      <c r="AD272" s="35" t="str">
        <f>VLOOKUP($Z272,'230420データ'!$A:$K,2,FALSE)</f>
        <v>chocolatsho@gmail.com</v>
      </c>
      <c r="AE272" s="35" t="b">
        <f t="shared" si="216"/>
        <v>1</v>
      </c>
      <c r="AF272" s="35" t="str">
        <f>VLOOKUP($Z272,'230420データ'!$A:$K,3,FALSE)</f>
        <v>高1</v>
      </c>
      <c r="AG272" s="35" t="str">
        <f>VLOOKUP($Z272,'230420データ'!$A:$K,4,FALSE)</f>
        <v>三澤　　 茉埜 ルイサ</v>
      </c>
      <c r="AH272" s="35" t="str">
        <f>VLOOKUP($Z272,'230420データ'!$A:$K,5,FALSE)</f>
        <v>ビクター</v>
      </c>
      <c r="AI272" s="35" t="str">
        <f>VLOOKUP($Z272,'230420データ'!$A:$K,6,FALSE)</f>
        <v/>
      </c>
      <c r="AJ272" s="35" t="str">
        <f>VLOOKUP($Z272,'230420データ'!$A:$K,7,FALSE)</f>
        <v/>
      </c>
      <c r="AK272" s="35" t="str">
        <f>VLOOKUP($Z272,'230420データ'!$A:$K,8,FALSE)</f>
        <v/>
      </c>
      <c r="AL272" s="35" t="str">
        <f>VLOOKUP($Z272,'230420データ'!$A:$K,9,FALSE)</f>
        <v/>
      </c>
      <c r="AM272" s="35" t="str">
        <f>VLOOKUP($Z272,'230420データ'!$A:$K,10,FALSE)</f>
        <v/>
      </c>
      <c r="AN272" s="35" t="str">
        <f>VLOOKUP($Z272,'230420データ'!$A:$K,11,FALSE)</f>
        <v/>
      </c>
      <c r="AO272" s="35" t="str">
        <f t="shared" si="5"/>
        <v>7705578971</v>
      </c>
      <c r="AP272" s="43" t="str">
        <f>IFERROR(VLOOKUP(AO272,'2024当番免除者リスト'!F:H,3,FALSE),"")</f>
        <v/>
      </c>
      <c r="AQ272" s="44"/>
      <c r="AR272" s="44"/>
      <c r="AS272" s="44" t="str">
        <f>VLOOKUP(AO272,'全学年'!$A$3:$N$1302,9,FALSE)</f>
        <v>三澤 茉埜　ルイサ</v>
      </c>
      <c r="AT272" s="44" t="str">
        <f>IFERROR(VLOOKUP(AO272,'クラス名簿からの当番確認リスト'!$A$4:$O$146,15,FALSE),"")</f>
        <v/>
      </c>
      <c r="AU272" s="45" t="str">
        <f>VLOOKUP(AO272,'全学年'!$A$3:$N$1301,14,FALSE)</f>
        <v>chocolatsho@gmail.com</v>
      </c>
      <c r="AV272" s="44" t="str">
        <f t="shared" si="6"/>
        <v>高2</v>
      </c>
      <c r="AW272" s="44" t="b">
        <f t="shared" si="7"/>
        <v>1</v>
      </c>
      <c r="AX272" s="16"/>
      <c r="AY272" s="17"/>
      <c r="AZ272" s="15"/>
      <c r="BA272" s="15"/>
      <c r="BB272" s="15"/>
      <c r="BC272" s="15"/>
      <c r="BD272" s="15"/>
    </row>
    <row r="273" ht="12.75" customHeight="1">
      <c r="A273" s="4"/>
      <c r="B273" s="416"/>
      <c r="C273" s="2"/>
      <c r="D273" s="2"/>
      <c r="E273" s="9">
        <v>1.0</v>
      </c>
      <c r="F273" s="9">
        <v>2.0</v>
      </c>
      <c r="G273" s="9">
        <v>3.0</v>
      </c>
      <c r="H273" s="9">
        <v>4.0</v>
      </c>
      <c r="I273" s="9">
        <v>5.0</v>
      </c>
      <c r="J273" s="9">
        <v>6.0</v>
      </c>
      <c r="K273" s="9">
        <v>7.0</v>
      </c>
      <c r="L273" s="9">
        <v>8.0</v>
      </c>
      <c r="M273" s="9">
        <v>9.0</v>
      </c>
      <c r="N273" s="9">
        <v>10.0</v>
      </c>
      <c r="O273" s="9">
        <v>11.0</v>
      </c>
      <c r="P273" s="9">
        <v>12.0</v>
      </c>
      <c r="Q273" s="9">
        <v>13.0</v>
      </c>
      <c r="R273" s="9">
        <v>14.0</v>
      </c>
      <c r="S273" s="9">
        <v>15.0</v>
      </c>
      <c r="T273" s="9">
        <v>16.0</v>
      </c>
      <c r="U273" s="9">
        <v>17.0</v>
      </c>
      <c r="V273" s="9">
        <v>18.0</v>
      </c>
      <c r="W273" s="9">
        <v>19.0</v>
      </c>
      <c r="X273" s="9">
        <v>20.0</v>
      </c>
      <c r="Y273" s="9">
        <v>21.0</v>
      </c>
      <c r="Z273" s="9">
        <v>22.0</v>
      </c>
      <c r="AA273" s="9">
        <v>23.0</v>
      </c>
      <c r="AB273" s="9">
        <v>24.0</v>
      </c>
      <c r="AC273" s="9">
        <v>25.0</v>
      </c>
      <c r="AD273" s="9">
        <v>26.0</v>
      </c>
      <c r="AE273" s="9">
        <v>27.0</v>
      </c>
      <c r="AF273" s="9">
        <v>28.0</v>
      </c>
      <c r="AG273" s="9">
        <v>29.0</v>
      </c>
      <c r="AH273" s="9">
        <v>30.0</v>
      </c>
      <c r="AI273" s="9">
        <v>31.0</v>
      </c>
      <c r="AJ273" s="9">
        <v>32.0</v>
      </c>
      <c r="AK273" s="9">
        <v>33.0</v>
      </c>
      <c r="AL273" s="9">
        <v>34.0</v>
      </c>
      <c r="AM273" s="9">
        <v>35.0</v>
      </c>
      <c r="AN273" s="9">
        <v>36.0</v>
      </c>
      <c r="AO273" s="9">
        <v>37.0</v>
      </c>
      <c r="AP273" s="9">
        <v>38.0</v>
      </c>
      <c r="AQ273" s="9">
        <v>39.0</v>
      </c>
      <c r="AR273" s="9">
        <v>40.0</v>
      </c>
      <c r="AS273" s="9">
        <v>41.0</v>
      </c>
      <c r="AT273" s="9">
        <v>42.0</v>
      </c>
      <c r="AU273" s="9">
        <v>43.0</v>
      </c>
      <c r="AV273" s="9">
        <v>44.0</v>
      </c>
      <c r="AW273" s="9">
        <v>45.0</v>
      </c>
      <c r="AX273" s="16"/>
      <c r="AY273" s="17"/>
      <c r="AZ273" s="15"/>
      <c r="BA273" s="15"/>
      <c r="BB273" s="15"/>
      <c r="BC273" s="15"/>
      <c r="BD273" s="15"/>
    </row>
    <row r="274" ht="12.75" customHeight="1">
      <c r="A274" s="4"/>
      <c r="B274" s="417"/>
      <c r="C274" s="2"/>
      <c r="D274" s="2"/>
      <c r="E274" s="2"/>
      <c r="F274" s="2"/>
      <c r="G274" s="418"/>
      <c r="H274" s="4"/>
      <c r="I274" s="2"/>
      <c r="J274" s="2"/>
      <c r="K274" s="2"/>
      <c r="L274" s="2"/>
      <c r="M274" s="2"/>
      <c r="N274" s="2"/>
      <c r="O274" s="9"/>
      <c r="P274" s="9"/>
      <c r="Q274" s="10"/>
      <c r="R274" s="9"/>
      <c r="S274" s="10"/>
      <c r="T274" s="9"/>
      <c r="U274" s="2"/>
      <c r="V274" s="11"/>
      <c r="W274" s="11"/>
      <c r="X274" s="2"/>
      <c r="Y274" s="2"/>
      <c r="Z274" s="2"/>
      <c r="AA274" s="2"/>
      <c r="AB274" s="2"/>
      <c r="AC274" s="2"/>
      <c r="AD274" s="2"/>
      <c r="AE274" s="2"/>
      <c r="AF274" s="367"/>
      <c r="AG274" s="367"/>
      <c r="AH274" s="367"/>
      <c r="AI274" s="367"/>
      <c r="AJ274" s="367"/>
      <c r="AK274" s="367"/>
      <c r="AL274" s="367"/>
      <c r="AM274" s="367"/>
      <c r="AN274" s="367"/>
      <c r="AO274" s="2"/>
      <c r="AP274" s="2"/>
      <c r="AQ274" s="15"/>
      <c r="AR274" s="15"/>
      <c r="AS274" s="15"/>
      <c r="AT274" s="15"/>
      <c r="AU274" s="15"/>
      <c r="AV274" s="15"/>
      <c r="AW274" s="15"/>
      <c r="AX274" s="16"/>
      <c r="AY274" s="17"/>
      <c r="AZ274" s="15"/>
      <c r="BA274" s="15"/>
      <c r="BB274" s="15"/>
      <c r="BC274" s="15"/>
      <c r="BD274" s="15"/>
    </row>
    <row r="275" ht="12.75" customHeight="1">
      <c r="A275" s="4"/>
      <c r="B275" s="2"/>
      <c r="C275" s="2"/>
      <c r="D275" s="2"/>
      <c r="E275" s="2"/>
      <c r="F275" s="2"/>
      <c r="G275" s="418"/>
      <c r="H275" s="4"/>
      <c r="I275" s="2"/>
      <c r="J275" s="2"/>
      <c r="K275" s="2"/>
      <c r="L275" s="2"/>
      <c r="M275" s="2"/>
      <c r="N275" s="2"/>
      <c r="O275" s="9"/>
      <c r="P275" s="9"/>
      <c r="Q275" s="10"/>
      <c r="R275" s="9"/>
      <c r="S275" s="10"/>
      <c r="T275" s="9"/>
      <c r="U275" s="2"/>
      <c r="V275" s="11"/>
      <c r="W275" s="11"/>
      <c r="X275" s="2"/>
      <c r="Y275" s="2"/>
      <c r="Z275" s="2"/>
      <c r="AA275" s="2"/>
      <c r="AB275" s="2"/>
      <c r="AC275" s="2"/>
      <c r="AD275" s="2"/>
      <c r="AE275" s="2"/>
      <c r="AF275" s="367"/>
      <c r="AG275" s="367"/>
      <c r="AH275" s="367"/>
      <c r="AI275" s="367"/>
      <c r="AJ275" s="367"/>
      <c r="AK275" s="367"/>
      <c r="AL275" s="367"/>
      <c r="AM275" s="367"/>
      <c r="AN275" s="367"/>
      <c r="AO275" s="2"/>
      <c r="AP275" s="2"/>
      <c r="AQ275" s="15"/>
      <c r="AR275" s="15"/>
      <c r="AS275" s="15"/>
      <c r="AT275" s="15"/>
      <c r="AU275" s="15"/>
      <c r="AV275" s="15"/>
      <c r="AW275" s="15"/>
      <c r="AX275" s="16"/>
      <c r="AY275" s="17"/>
      <c r="AZ275" s="15"/>
      <c r="BA275" s="15"/>
      <c r="BB275" s="15"/>
      <c r="BC275" s="15"/>
      <c r="BD275" s="15"/>
    </row>
    <row r="276" ht="12.75" customHeight="1">
      <c r="A276" s="4"/>
      <c r="B276" s="2"/>
      <c r="C276" s="2"/>
      <c r="D276" s="2"/>
      <c r="E276" s="2"/>
      <c r="F276" s="2"/>
      <c r="G276" s="418"/>
      <c r="H276" s="4"/>
      <c r="I276" s="2"/>
      <c r="J276" s="2"/>
      <c r="K276" s="2"/>
      <c r="L276" s="2"/>
      <c r="M276" s="2"/>
      <c r="N276" s="2"/>
      <c r="O276" s="9"/>
      <c r="P276" s="9"/>
      <c r="Q276" s="10"/>
      <c r="R276" s="9"/>
      <c r="S276" s="10"/>
      <c r="T276" s="9"/>
      <c r="U276" s="2"/>
      <c r="V276" s="11"/>
      <c r="W276" s="11"/>
      <c r="X276" s="2"/>
      <c r="Y276" s="2"/>
      <c r="Z276" s="2"/>
      <c r="AA276" s="2"/>
      <c r="AB276" s="2"/>
      <c r="AC276" s="2"/>
      <c r="AD276" s="2"/>
      <c r="AE276" s="2"/>
      <c r="AF276" s="367"/>
      <c r="AG276" s="367"/>
      <c r="AH276" s="367"/>
      <c r="AI276" s="367"/>
      <c r="AJ276" s="367"/>
      <c r="AK276" s="367"/>
      <c r="AL276" s="367"/>
      <c r="AM276" s="367"/>
      <c r="AN276" s="367"/>
      <c r="AO276" s="2"/>
      <c r="AP276" s="2"/>
      <c r="AQ276" s="15"/>
      <c r="AR276" s="15"/>
      <c r="AS276" s="15"/>
      <c r="AT276" s="15"/>
      <c r="AU276" s="15"/>
      <c r="AV276" s="15"/>
      <c r="AW276" s="15"/>
      <c r="AX276" s="16"/>
      <c r="AY276" s="17"/>
      <c r="AZ276" s="15"/>
      <c r="BA276" s="15"/>
      <c r="BB276" s="15"/>
      <c r="BC276" s="15"/>
      <c r="BD276" s="15"/>
    </row>
    <row r="277" ht="12.75" customHeight="1">
      <c r="A277" s="4"/>
      <c r="B277" s="2"/>
      <c r="C277" s="2"/>
      <c r="D277" s="2"/>
      <c r="E277" s="2"/>
      <c r="F277" s="2"/>
      <c r="G277" s="418"/>
      <c r="H277" s="4"/>
      <c r="I277" s="2"/>
      <c r="J277" s="2"/>
      <c r="K277" s="2"/>
      <c r="L277" s="2"/>
      <c r="M277" s="2"/>
      <c r="N277" s="2"/>
      <c r="O277" s="9"/>
      <c r="P277" s="9"/>
      <c r="Q277" s="10"/>
      <c r="R277" s="9"/>
      <c r="S277" s="10"/>
      <c r="T277" s="9"/>
      <c r="U277" s="2"/>
      <c r="V277" s="11"/>
      <c r="W277" s="11"/>
      <c r="X277" s="2"/>
      <c r="Y277" s="2"/>
      <c r="Z277" s="2"/>
      <c r="AA277" s="2"/>
      <c r="AB277" s="2"/>
      <c r="AC277" s="2"/>
      <c r="AD277" s="2"/>
      <c r="AE277" s="2"/>
      <c r="AF277" s="367"/>
      <c r="AG277" s="367"/>
      <c r="AH277" s="367"/>
      <c r="AI277" s="367"/>
      <c r="AJ277" s="367"/>
      <c r="AK277" s="367"/>
      <c r="AL277" s="367"/>
      <c r="AM277" s="367"/>
      <c r="AN277" s="367"/>
      <c r="AO277" s="2"/>
      <c r="AP277" s="2"/>
      <c r="AQ277" s="15"/>
      <c r="AR277" s="15"/>
      <c r="AS277" s="15"/>
      <c r="AT277" s="15"/>
      <c r="AU277" s="15"/>
      <c r="AV277" s="15"/>
      <c r="AW277" s="15"/>
      <c r="AX277" s="16"/>
      <c r="AY277" s="17"/>
      <c r="AZ277" s="15"/>
      <c r="BA277" s="15"/>
      <c r="BB277" s="15"/>
      <c r="BC277" s="15"/>
      <c r="BD277" s="15"/>
    </row>
    <row r="278" ht="12.75" customHeight="1">
      <c r="A278" s="4"/>
      <c r="B278" s="2"/>
      <c r="C278" s="2"/>
      <c r="D278" s="2"/>
      <c r="E278" s="2"/>
      <c r="F278" s="2"/>
      <c r="G278" s="418"/>
      <c r="H278" s="4"/>
      <c r="I278" s="2"/>
      <c r="J278" s="2"/>
      <c r="K278" s="2"/>
      <c r="L278" s="2"/>
      <c r="M278" s="2"/>
      <c r="N278" s="2"/>
      <c r="O278" s="9"/>
      <c r="P278" s="9"/>
      <c r="Q278" s="10"/>
      <c r="R278" s="9"/>
      <c r="S278" s="10"/>
      <c r="T278" s="9"/>
      <c r="U278" s="2"/>
      <c r="V278" s="11"/>
      <c r="W278" s="11"/>
      <c r="X278" s="2"/>
      <c r="Y278" s="2"/>
      <c r="Z278" s="2"/>
      <c r="AA278" s="2"/>
      <c r="AB278" s="2"/>
      <c r="AC278" s="2"/>
      <c r="AD278" s="2"/>
      <c r="AE278" s="2"/>
      <c r="AF278" s="367"/>
      <c r="AG278" s="367"/>
      <c r="AH278" s="367"/>
      <c r="AI278" s="367"/>
      <c r="AJ278" s="367"/>
      <c r="AK278" s="367"/>
      <c r="AL278" s="367"/>
      <c r="AM278" s="367"/>
      <c r="AN278" s="367"/>
      <c r="AO278" s="2"/>
      <c r="AP278" s="2"/>
      <c r="AQ278" s="15"/>
      <c r="AR278" s="15"/>
      <c r="AS278" s="15"/>
      <c r="AT278" s="15"/>
      <c r="AU278" s="15"/>
      <c r="AV278" s="15"/>
      <c r="AW278" s="15"/>
      <c r="AX278" s="16"/>
      <c r="AY278" s="17"/>
      <c r="AZ278" s="15"/>
      <c r="BA278" s="15"/>
      <c r="BB278" s="15"/>
      <c r="BC278" s="15"/>
      <c r="BD278" s="15"/>
    </row>
    <row r="279" ht="12.75" customHeight="1">
      <c r="A279" s="4"/>
      <c r="B279" s="2"/>
      <c r="C279" s="2"/>
      <c r="D279" s="2"/>
      <c r="E279" s="2"/>
      <c r="F279" s="2"/>
      <c r="G279" s="418"/>
      <c r="H279" s="4"/>
      <c r="I279" s="2"/>
      <c r="J279" s="2"/>
      <c r="K279" s="2"/>
      <c r="L279" s="2"/>
      <c r="M279" s="2"/>
      <c r="N279" s="2"/>
      <c r="O279" s="9"/>
      <c r="P279" s="9"/>
      <c r="Q279" s="10"/>
      <c r="R279" s="9"/>
      <c r="S279" s="10"/>
      <c r="T279" s="9"/>
      <c r="U279" s="2"/>
      <c r="V279" s="11"/>
      <c r="W279" s="11"/>
      <c r="X279" s="2"/>
      <c r="Y279" s="2"/>
      <c r="Z279" s="2"/>
      <c r="AA279" s="2"/>
      <c r="AB279" s="2"/>
      <c r="AC279" s="2"/>
      <c r="AD279" s="2"/>
      <c r="AE279" s="2"/>
      <c r="AF279" s="367"/>
      <c r="AG279" s="367"/>
      <c r="AH279" s="367"/>
      <c r="AI279" s="367"/>
      <c r="AJ279" s="367"/>
      <c r="AK279" s="367"/>
      <c r="AL279" s="367"/>
      <c r="AM279" s="367"/>
      <c r="AN279" s="367"/>
      <c r="AO279" s="2"/>
      <c r="AP279" s="2"/>
      <c r="AQ279" s="15"/>
      <c r="AR279" s="15"/>
      <c r="AS279" s="15"/>
      <c r="AT279" s="15"/>
      <c r="AU279" s="15"/>
      <c r="AV279" s="15"/>
      <c r="AW279" s="15"/>
      <c r="AX279" s="16"/>
      <c r="AY279" s="17"/>
      <c r="AZ279" s="15"/>
      <c r="BA279" s="15"/>
      <c r="BB279" s="15"/>
      <c r="BC279" s="15"/>
      <c r="BD279" s="15"/>
    </row>
    <row r="280" ht="12.75" customHeight="1">
      <c r="A280" s="4"/>
      <c r="B280" s="2"/>
      <c r="C280" s="2"/>
      <c r="D280" s="2"/>
      <c r="E280" s="2"/>
      <c r="F280" s="2"/>
      <c r="G280" s="418"/>
      <c r="H280" s="4"/>
      <c r="I280" s="2"/>
      <c r="J280" s="2"/>
      <c r="K280" s="2"/>
      <c r="L280" s="2"/>
      <c r="M280" s="2"/>
      <c r="N280" s="2"/>
      <c r="O280" s="9"/>
      <c r="P280" s="9"/>
      <c r="Q280" s="10"/>
      <c r="R280" s="9"/>
      <c r="S280" s="10"/>
      <c r="T280" s="9"/>
      <c r="U280" s="2"/>
      <c r="V280" s="11"/>
      <c r="W280" s="11"/>
      <c r="X280" s="2"/>
      <c r="Y280" s="2"/>
      <c r="Z280" s="2"/>
      <c r="AA280" s="2"/>
      <c r="AB280" s="2"/>
      <c r="AC280" s="2"/>
      <c r="AD280" s="2"/>
      <c r="AE280" s="2"/>
      <c r="AF280" s="367"/>
      <c r="AG280" s="367"/>
      <c r="AH280" s="367"/>
      <c r="AI280" s="367"/>
      <c r="AJ280" s="367"/>
      <c r="AK280" s="367"/>
      <c r="AL280" s="367"/>
      <c r="AM280" s="367"/>
      <c r="AN280" s="367"/>
      <c r="AO280" s="2"/>
      <c r="AP280" s="2"/>
      <c r="AQ280" s="15"/>
      <c r="AR280" s="15"/>
      <c r="AS280" s="15"/>
      <c r="AT280" s="15"/>
      <c r="AU280" s="15"/>
      <c r="AV280" s="15"/>
      <c r="AW280" s="15"/>
      <c r="AX280" s="16"/>
      <c r="AY280" s="17"/>
      <c r="AZ280" s="15"/>
      <c r="BA280" s="15"/>
      <c r="BB280" s="15"/>
      <c r="BC280" s="15"/>
      <c r="BD280" s="15"/>
    </row>
    <row r="281" ht="93.75" customHeight="1">
      <c r="A281" s="4"/>
      <c r="B281" s="2"/>
      <c r="C281" s="2"/>
      <c r="D281" s="2"/>
      <c r="E281" s="2"/>
      <c r="F281" s="2"/>
      <c r="G281" s="418"/>
      <c r="H281" s="4"/>
      <c r="I281" s="2"/>
      <c r="J281" s="2"/>
      <c r="K281" s="2"/>
      <c r="L281" s="2"/>
      <c r="M281" s="2"/>
      <c r="N281" s="2"/>
      <c r="O281" s="9"/>
      <c r="P281" s="9"/>
      <c r="Q281" s="10"/>
      <c r="R281" s="9"/>
      <c r="S281" s="10"/>
      <c r="T281" s="9"/>
      <c r="U281" s="2"/>
      <c r="V281" s="11"/>
      <c r="W281" s="11"/>
      <c r="X281" s="2"/>
      <c r="Y281" s="2"/>
      <c r="Z281" s="2"/>
      <c r="AA281" s="2"/>
      <c r="AB281" s="2"/>
      <c r="AC281" s="2"/>
      <c r="AD281" s="2"/>
      <c r="AE281" s="2"/>
      <c r="AF281" s="367"/>
      <c r="AG281" s="367"/>
      <c r="AH281" s="367"/>
      <c r="AI281" s="367"/>
      <c r="AJ281" s="367"/>
      <c r="AK281" s="367"/>
      <c r="AL281" s="367"/>
      <c r="AM281" s="367"/>
      <c r="AN281" s="367"/>
      <c r="AO281" s="2"/>
      <c r="AP281" s="2"/>
      <c r="AQ281" s="15"/>
      <c r="AR281" s="15"/>
      <c r="AS281" s="15"/>
      <c r="AT281" s="15"/>
      <c r="AU281" s="15"/>
      <c r="AV281" s="15"/>
      <c r="AW281" s="15"/>
      <c r="AX281" s="16"/>
      <c r="AY281" s="17"/>
      <c r="AZ281" s="15"/>
      <c r="BA281" s="15"/>
      <c r="BB281" s="15"/>
      <c r="BC281" s="15"/>
      <c r="BD281" s="15"/>
    </row>
    <row r="282" ht="12.75" customHeight="1">
      <c r="A282" s="4"/>
      <c r="B282" s="2"/>
      <c r="C282" s="2"/>
      <c r="D282" s="2"/>
      <c r="E282" s="2"/>
      <c r="F282" s="2"/>
      <c r="G282" s="418"/>
      <c r="H282" s="4"/>
      <c r="I282" s="2"/>
      <c r="J282" s="2"/>
      <c r="K282" s="2"/>
      <c r="L282" s="2"/>
      <c r="M282" s="2"/>
      <c r="N282" s="2"/>
      <c r="O282" s="9"/>
      <c r="P282" s="9"/>
      <c r="Q282" s="10"/>
      <c r="R282" s="9"/>
      <c r="S282" s="10"/>
      <c r="T282" s="9"/>
      <c r="U282" s="2"/>
      <c r="V282" s="11"/>
      <c r="W282" s="11"/>
      <c r="X282" s="2"/>
      <c r="Y282" s="2"/>
      <c r="Z282" s="2"/>
      <c r="AA282" s="2"/>
      <c r="AB282" s="2"/>
      <c r="AC282" s="2"/>
      <c r="AD282" s="2"/>
      <c r="AE282" s="2"/>
      <c r="AF282" s="367"/>
      <c r="AG282" s="367"/>
      <c r="AH282" s="367"/>
      <c r="AI282" s="367"/>
      <c r="AJ282" s="367"/>
      <c r="AK282" s="367"/>
      <c r="AL282" s="367"/>
      <c r="AM282" s="367"/>
      <c r="AN282" s="367"/>
      <c r="AO282" s="2"/>
      <c r="AP282" s="2"/>
      <c r="AQ282" s="15"/>
      <c r="AR282" s="15"/>
      <c r="AS282" s="15"/>
      <c r="AT282" s="15"/>
      <c r="AU282" s="15"/>
      <c r="AV282" s="15"/>
      <c r="AW282" s="15"/>
      <c r="AX282" s="16"/>
      <c r="AY282" s="17"/>
      <c r="AZ282" s="15"/>
      <c r="BA282" s="15"/>
      <c r="BB282" s="15"/>
      <c r="BC282" s="15"/>
      <c r="BD282" s="15"/>
    </row>
    <row r="283" ht="12.75" customHeight="1">
      <c r="A283" s="4"/>
      <c r="B283" s="2"/>
      <c r="C283" s="2"/>
      <c r="D283" s="2"/>
      <c r="E283" s="2"/>
      <c r="F283" s="2"/>
      <c r="G283" s="418"/>
      <c r="H283" s="4"/>
      <c r="I283" s="2"/>
      <c r="J283" s="2"/>
      <c r="K283" s="2"/>
      <c r="L283" s="2"/>
      <c r="M283" s="2"/>
      <c r="N283" s="2"/>
      <c r="O283" s="9"/>
      <c r="P283" s="9"/>
      <c r="Q283" s="10"/>
      <c r="R283" s="9"/>
      <c r="S283" s="10"/>
      <c r="T283" s="9"/>
      <c r="U283" s="2"/>
      <c r="V283" s="11"/>
      <c r="W283" s="11"/>
      <c r="X283" s="2"/>
      <c r="Y283" s="2"/>
      <c r="Z283" s="2"/>
      <c r="AA283" s="2"/>
      <c r="AB283" s="2"/>
      <c r="AC283" s="2"/>
      <c r="AD283" s="2"/>
      <c r="AE283" s="2"/>
      <c r="AF283" s="367"/>
      <c r="AG283" s="367"/>
      <c r="AH283" s="367"/>
      <c r="AI283" s="367"/>
      <c r="AJ283" s="367"/>
      <c r="AK283" s="367"/>
      <c r="AL283" s="367"/>
      <c r="AM283" s="367"/>
      <c r="AN283" s="367"/>
      <c r="AO283" s="2"/>
      <c r="AP283" s="2"/>
      <c r="AQ283" s="15"/>
      <c r="AR283" s="15"/>
      <c r="AS283" s="15"/>
      <c r="AT283" s="15"/>
      <c r="AU283" s="15"/>
      <c r="AV283" s="15"/>
      <c r="AW283" s="15"/>
      <c r="AX283" s="16"/>
      <c r="AY283" s="17"/>
      <c r="AZ283" s="15"/>
      <c r="BA283" s="15"/>
      <c r="BB283" s="15"/>
      <c r="BC283" s="15"/>
      <c r="BD283" s="15"/>
    </row>
    <row r="284" ht="12.75" customHeight="1">
      <c r="A284" s="4"/>
      <c r="B284" s="419"/>
      <c r="C284" s="420" t="s">
        <v>1503</v>
      </c>
      <c r="D284" s="420"/>
      <c r="E284" s="2"/>
      <c r="F284" s="2"/>
      <c r="G284" s="418"/>
      <c r="H284" s="4"/>
      <c r="I284" s="2"/>
      <c r="J284" s="2"/>
      <c r="K284" s="2"/>
      <c r="L284" s="2"/>
      <c r="M284" s="2"/>
      <c r="N284" s="2"/>
      <c r="O284" s="9"/>
      <c r="P284" s="9"/>
      <c r="Q284" s="10"/>
      <c r="R284" s="9"/>
      <c r="S284" s="10"/>
      <c r="T284" s="9"/>
      <c r="U284" s="2"/>
      <c r="V284" s="11"/>
      <c r="W284" s="11"/>
      <c r="X284" s="2"/>
      <c r="Y284" s="2"/>
      <c r="Z284" s="2"/>
      <c r="AA284" s="2"/>
      <c r="AB284" s="2"/>
      <c r="AC284" s="2"/>
      <c r="AD284" s="2"/>
      <c r="AE284" s="2"/>
      <c r="AF284" s="367"/>
      <c r="AG284" s="367"/>
      <c r="AH284" s="367"/>
      <c r="AI284" s="367"/>
      <c r="AJ284" s="367"/>
      <c r="AK284" s="367"/>
      <c r="AL284" s="367"/>
      <c r="AM284" s="367"/>
      <c r="AN284" s="367"/>
      <c r="AO284" s="2"/>
      <c r="AP284" s="2"/>
      <c r="AQ284" s="15"/>
      <c r="AR284" s="15"/>
      <c r="AS284" s="15"/>
      <c r="AT284" s="15"/>
      <c r="AU284" s="15"/>
      <c r="AV284" s="15"/>
      <c r="AW284" s="15"/>
      <c r="AX284" s="16"/>
      <c r="AY284" s="17"/>
      <c r="AZ284" s="15"/>
      <c r="BA284" s="15"/>
      <c r="BB284" s="15"/>
      <c r="BC284" s="15"/>
      <c r="BD284" s="15"/>
    </row>
    <row r="285" ht="12.75" customHeight="1">
      <c r="A285" s="4"/>
      <c r="B285" s="421"/>
      <c r="C285" s="420" t="s">
        <v>1504</v>
      </c>
      <c r="D285" s="420"/>
      <c r="E285" s="2"/>
      <c r="F285" s="2"/>
      <c r="G285" s="418"/>
      <c r="H285" s="4"/>
      <c r="I285" s="2"/>
      <c r="J285" s="2"/>
      <c r="K285" s="2"/>
      <c r="L285" s="2"/>
      <c r="M285" s="2"/>
      <c r="N285" s="2"/>
      <c r="O285" s="9"/>
      <c r="P285" s="9"/>
      <c r="Q285" s="10"/>
      <c r="R285" s="9"/>
      <c r="S285" s="10"/>
      <c r="T285" s="9"/>
      <c r="U285" s="2"/>
      <c r="V285" s="11"/>
      <c r="W285" s="11"/>
      <c r="X285" s="2"/>
      <c r="Y285" s="2"/>
      <c r="Z285" s="2"/>
      <c r="AA285" s="2"/>
      <c r="AB285" s="2"/>
      <c r="AC285" s="2"/>
      <c r="AD285" s="2"/>
      <c r="AE285" s="2"/>
      <c r="AF285" s="367"/>
      <c r="AG285" s="367"/>
      <c r="AH285" s="367"/>
      <c r="AI285" s="367"/>
      <c r="AJ285" s="367"/>
      <c r="AK285" s="367"/>
      <c r="AL285" s="367"/>
      <c r="AM285" s="367"/>
      <c r="AN285" s="367"/>
      <c r="AO285" s="2"/>
      <c r="AP285" s="2"/>
      <c r="AQ285" s="15"/>
      <c r="AR285" s="15"/>
      <c r="AS285" s="15"/>
      <c r="AT285" s="15"/>
      <c r="AU285" s="15"/>
      <c r="AV285" s="15"/>
      <c r="AW285" s="15"/>
      <c r="AX285" s="16"/>
      <c r="AY285" s="17"/>
      <c r="AZ285" s="15"/>
      <c r="BA285" s="15"/>
      <c r="BB285" s="15"/>
      <c r="BC285" s="15"/>
      <c r="BD285" s="15"/>
    </row>
    <row r="286" ht="12.75" customHeight="1">
      <c r="A286" s="4"/>
      <c r="B286" s="422"/>
      <c r="C286" s="420" t="s">
        <v>1505</v>
      </c>
      <c r="D286" s="420"/>
      <c r="E286" s="2"/>
      <c r="F286" s="2"/>
      <c r="G286" s="418"/>
      <c r="H286" s="4"/>
      <c r="I286" s="2"/>
      <c r="J286" s="2"/>
      <c r="K286" s="2"/>
      <c r="L286" s="2"/>
      <c r="M286" s="2"/>
      <c r="N286" s="2"/>
      <c r="O286" s="9"/>
      <c r="P286" s="9"/>
      <c r="Q286" s="10"/>
      <c r="R286" s="9"/>
      <c r="S286" s="10"/>
      <c r="T286" s="9"/>
      <c r="U286" s="2"/>
      <c r="V286" s="11"/>
      <c r="W286" s="11"/>
      <c r="X286" s="2"/>
      <c r="Y286" s="2"/>
      <c r="Z286" s="2"/>
      <c r="AA286" s="2"/>
      <c r="AB286" s="2"/>
      <c r="AC286" s="2"/>
      <c r="AD286" s="2"/>
      <c r="AE286" s="2"/>
      <c r="AF286" s="367"/>
      <c r="AG286" s="367"/>
      <c r="AH286" s="367"/>
      <c r="AI286" s="367"/>
      <c r="AJ286" s="367"/>
      <c r="AK286" s="367"/>
      <c r="AL286" s="367"/>
      <c r="AM286" s="367"/>
      <c r="AN286" s="367"/>
      <c r="AO286" s="2"/>
      <c r="AP286" s="2"/>
      <c r="AQ286" s="15"/>
      <c r="AR286" s="15"/>
      <c r="AS286" s="15"/>
      <c r="AT286" s="15"/>
      <c r="AU286" s="15"/>
      <c r="AV286" s="15"/>
      <c r="AW286" s="15"/>
      <c r="AX286" s="16"/>
      <c r="AY286" s="17"/>
      <c r="AZ286" s="15"/>
      <c r="BA286" s="15"/>
      <c r="BB286" s="15"/>
      <c r="BC286" s="15"/>
      <c r="BD286" s="15"/>
    </row>
    <row r="287" ht="12.75" customHeight="1">
      <c r="A287" s="4"/>
      <c r="B287" s="2"/>
      <c r="C287" s="2"/>
      <c r="D287" s="2"/>
      <c r="E287" s="2"/>
      <c r="F287" s="2"/>
      <c r="G287" s="418"/>
      <c r="H287" s="4"/>
      <c r="I287" s="2"/>
      <c r="J287" s="2"/>
      <c r="K287" s="2"/>
      <c r="L287" s="2"/>
      <c r="M287" s="2"/>
      <c r="N287" s="2"/>
      <c r="O287" s="9"/>
      <c r="P287" s="9"/>
      <c r="Q287" s="10"/>
      <c r="R287" s="9"/>
      <c r="S287" s="10"/>
      <c r="T287" s="9"/>
      <c r="U287" s="2"/>
      <c r="V287" s="11"/>
      <c r="W287" s="11"/>
      <c r="X287" s="2"/>
      <c r="Y287" s="2"/>
      <c r="Z287" s="2"/>
      <c r="AA287" s="2"/>
      <c r="AB287" s="2"/>
      <c r="AC287" s="2"/>
      <c r="AD287" s="2"/>
      <c r="AE287" s="2"/>
      <c r="AF287" s="367"/>
      <c r="AG287" s="367"/>
      <c r="AH287" s="367"/>
      <c r="AI287" s="367"/>
      <c r="AJ287" s="367"/>
      <c r="AK287" s="367"/>
      <c r="AL287" s="367"/>
      <c r="AM287" s="367"/>
      <c r="AN287" s="367"/>
      <c r="AO287" s="2"/>
      <c r="AP287" s="2"/>
      <c r="AQ287" s="15"/>
      <c r="AR287" s="15"/>
      <c r="AS287" s="15"/>
      <c r="AT287" s="15"/>
      <c r="AU287" s="15"/>
      <c r="AV287" s="15"/>
      <c r="AW287" s="15"/>
      <c r="AX287" s="16"/>
      <c r="AY287" s="17"/>
      <c r="AZ287" s="15"/>
      <c r="BA287" s="15"/>
      <c r="BB287" s="15"/>
      <c r="BC287" s="15"/>
      <c r="BD287" s="15"/>
    </row>
    <row r="288" ht="12.75" customHeight="1">
      <c r="A288" s="4"/>
      <c r="B288" s="2"/>
      <c r="C288" s="2"/>
      <c r="D288" s="2"/>
      <c r="E288" s="2"/>
      <c r="F288" s="2"/>
      <c r="G288" s="418"/>
      <c r="H288" s="4"/>
      <c r="I288" s="2"/>
      <c r="J288" s="2"/>
      <c r="K288" s="2"/>
      <c r="L288" s="2"/>
      <c r="M288" s="2"/>
      <c r="N288" s="2"/>
      <c r="O288" s="9"/>
      <c r="P288" s="9"/>
      <c r="Q288" s="10"/>
      <c r="R288" s="9"/>
      <c r="S288" s="10"/>
      <c r="T288" s="9"/>
      <c r="U288" s="2"/>
      <c r="V288" s="11"/>
      <c r="W288" s="11"/>
      <c r="X288" s="2"/>
      <c r="Y288" s="2"/>
      <c r="Z288" s="2"/>
      <c r="AA288" s="2"/>
      <c r="AB288" s="2"/>
      <c r="AC288" s="2"/>
      <c r="AD288" s="2"/>
      <c r="AE288" s="2"/>
      <c r="AF288" s="367"/>
      <c r="AG288" s="367"/>
      <c r="AH288" s="367"/>
      <c r="AI288" s="367"/>
      <c r="AJ288" s="367"/>
      <c r="AK288" s="367"/>
      <c r="AL288" s="367"/>
      <c r="AM288" s="367"/>
      <c r="AN288" s="367"/>
      <c r="AO288" s="2"/>
      <c r="AP288" s="2"/>
      <c r="AQ288" s="15"/>
      <c r="AR288" s="15"/>
      <c r="AS288" s="15"/>
      <c r="AT288" s="15"/>
      <c r="AU288" s="15"/>
      <c r="AV288" s="15"/>
      <c r="AW288" s="15"/>
      <c r="AX288" s="16"/>
      <c r="AY288" s="17"/>
      <c r="AZ288" s="15"/>
      <c r="BA288" s="15"/>
      <c r="BB288" s="15"/>
      <c r="BC288" s="15"/>
      <c r="BD288" s="15"/>
    </row>
    <row r="289" ht="12.75" customHeight="1">
      <c r="A289" s="4"/>
      <c r="B289" s="2"/>
      <c r="C289" s="2"/>
      <c r="D289" s="2"/>
      <c r="E289" s="2"/>
      <c r="F289" s="2"/>
      <c r="G289" s="418"/>
      <c r="H289" s="4"/>
      <c r="I289" s="2"/>
      <c r="J289" s="2"/>
      <c r="K289" s="2"/>
      <c r="L289" s="2"/>
      <c r="M289" s="2"/>
      <c r="N289" s="2"/>
      <c r="O289" s="9"/>
      <c r="P289" s="9"/>
      <c r="Q289" s="10"/>
      <c r="R289" s="9"/>
      <c r="S289" s="10"/>
      <c r="T289" s="9"/>
      <c r="U289" s="2"/>
      <c r="V289" s="11"/>
      <c r="W289" s="11"/>
      <c r="X289" s="2"/>
      <c r="Y289" s="2"/>
      <c r="Z289" s="2"/>
      <c r="AA289" s="2"/>
      <c r="AB289" s="2"/>
      <c r="AC289" s="2"/>
      <c r="AD289" s="2"/>
      <c r="AE289" s="2"/>
      <c r="AF289" s="367"/>
      <c r="AG289" s="367"/>
      <c r="AH289" s="367"/>
      <c r="AI289" s="367"/>
      <c r="AJ289" s="367"/>
      <c r="AK289" s="367"/>
      <c r="AL289" s="367"/>
      <c r="AM289" s="367"/>
      <c r="AN289" s="367"/>
      <c r="AO289" s="2"/>
      <c r="AP289" s="2"/>
      <c r="AQ289" s="15"/>
      <c r="AR289" s="15"/>
      <c r="AS289" s="15"/>
      <c r="AT289" s="15"/>
      <c r="AU289" s="15"/>
      <c r="AV289" s="15"/>
      <c r="AW289" s="15"/>
      <c r="AX289" s="16"/>
      <c r="AY289" s="17"/>
      <c r="AZ289" s="15"/>
      <c r="BA289" s="15"/>
      <c r="BB289" s="15"/>
      <c r="BC289" s="15"/>
      <c r="BD289" s="15"/>
    </row>
    <row r="290" ht="12.75" customHeight="1">
      <c r="A290" s="4"/>
      <c r="B290" s="2"/>
      <c r="C290" s="2"/>
      <c r="D290" s="2"/>
      <c r="E290" s="2"/>
      <c r="F290" s="2"/>
      <c r="G290" s="418"/>
      <c r="H290" s="4"/>
      <c r="I290" s="2"/>
      <c r="J290" s="2"/>
      <c r="K290" s="2"/>
      <c r="L290" s="2"/>
      <c r="M290" s="2"/>
      <c r="N290" s="2"/>
      <c r="O290" s="9"/>
      <c r="P290" s="9"/>
      <c r="Q290" s="10"/>
      <c r="R290" s="9"/>
      <c r="S290" s="10"/>
      <c r="T290" s="9"/>
      <c r="U290" s="2"/>
      <c r="V290" s="11"/>
      <c r="W290" s="11"/>
      <c r="X290" s="2"/>
      <c r="Y290" s="2"/>
      <c r="Z290" s="2"/>
      <c r="AA290" s="2"/>
      <c r="AB290" s="2"/>
      <c r="AC290" s="2"/>
      <c r="AD290" s="2"/>
      <c r="AE290" s="2"/>
      <c r="AF290" s="367"/>
      <c r="AG290" s="367"/>
      <c r="AH290" s="367"/>
      <c r="AI290" s="367"/>
      <c r="AJ290" s="367"/>
      <c r="AK290" s="367"/>
      <c r="AL290" s="367"/>
      <c r="AM290" s="367"/>
      <c r="AN290" s="367"/>
      <c r="AO290" s="2"/>
      <c r="AP290" s="2"/>
      <c r="AQ290" s="15"/>
      <c r="AR290" s="15"/>
      <c r="AS290" s="15"/>
      <c r="AT290" s="15"/>
      <c r="AU290" s="15"/>
      <c r="AV290" s="15"/>
      <c r="AW290" s="15"/>
      <c r="AX290" s="16"/>
      <c r="AY290" s="17"/>
      <c r="AZ290" s="15"/>
      <c r="BA290" s="15"/>
      <c r="BB290" s="15"/>
      <c r="BC290" s="15"/>
      <c r="BD290" s="15"/>
    </row>
    <row r="291" ht="12.75" customHeight="1">
      <c r="A291" s="4"/>
      <c r="B291" s="2"/>
      <c r="C291" s="2"/>
      <c r="D291" s="2"/>
      <c r="E291" s="2"/>
      <c r="F291" s="2"/>
      <c r="G291" s="418"/>
      <c r="H291" s="4"/>
      <c r="I291" s="2"/>
      <c r="J291" s="2"/>
      <c r="K291" s="2"/>
      <c r="L291" s="2"/>
      <c r="M291" s="2"/>
      <c r="N291" s="2"/>
      <c r="O291" s="9"/>
      <c r="P291" s="9"/>
      <c r="Q291" s="10"/>
      <c r="R291" s="9"/>
      <c r="S291" s="10"/>
      <c r="T291" s="9"/>
      <c r="U291" s="2"/>
      <c r="V291" s="11"/>
      <c r="W291" s="11"/>
      <c r="X291" s="2"/>
      <c r="Y291" s="2"/>
      <c r="Z291" s="2"/>
      <c r="AA291" s="2"/>
      <c r="AB291" s="2"/>
      <c r="AC291" s="2"/>
      <c r="AD291" s="2"/>
      <c r="AE291" s="2"/>
      <c r="AF291" s="367"/>
      <c r="AG291" s="367"/>
      <c r="AH291" s="367"/>
      <c r="AI291" s="367"/>
      <c r="AJ291" s="367"/>
      <c r="AK291" s="367"/>
      <c r="AL291" s="367"/>
      <c r="AM291" s="367"/>
      <c r="AN291" s="367"/>
      <c r="AO291" s="2"/>
      <c r="AP291" s="2"/>
      <c r="AQ291" s="15"/>
      <c r="AR291" s="15"/>
      <c r="AS291" s="15"/>
      <c r="AT291" s="15"/>
      <c r="AU291" s="15"/>
      <c r="AV291" s="15"/>
      <c r="AW291" s="15"/>
      <c r="AX291" s="16"/>
      <c r="AY291" s="17"/>
      <c r="AZ291" s="15"/>
      <c r="BA291" s="15"/>
      <c r="BB291" s="15"/>
      <c r="BC291" s="15"/>
      <c r="BD291" s="15"/>
    </row>
    <row r="292" ht="12.75" customHeight="1">
      <c r="A292" s="4"/>
      <c r="B292" s="2"/>
      <c r="C292" s="2"/>
      <c r="D292" s="2"/>
      <c r="E292" s="2"/>
      <c r="F292" s="2"/>
      <c r="G292" s="418"/>
      <c r="H292" s="4"/>
      <c r="I292" s="2"/>
      <c r="J292" s="2"/>
      <c r="K292" s="2"/>
      <c r="L292" s="2"/>
      <c r="M292" s="2"/>
      <c r="N292" s="2"/>
      <c r="O292" s="9"/>
      <c r="P292" s="9"/>
      <c r="Q292" s="10"/>
      <c r="R292" s="9"/>
      <c r="S292" s="10"/>
      <c r="T292" s="9"/>
      <c r="U292" s="2"/>
      <c r="V292" s="11"/>
      <c r="W292" s="11"/>
      <c r="X292" s="2"/>
      <c r="Y292" s="2"/>
      <c r="Z292" s="2"/>
      <c r="AA292" s="2"/>
      <c r="AB292" s="2"/>
      <c r="AC292" s="2"/>
      <c r="AD292" s="2"/>
      <c r="AE292" s="2"/>
      <c r="AF292" s="367"/>
      <c r="AG292" s="367"/>
      <c r="AH292" s="367"/>
      <c r="AI292" s="367"/>
      <c r="AJ292" s="367"/>
      <c r="AK292" s="367"/>
      <c r="AL292" s="367"/>
      <c r="AM292" s="367"/>
      <c r="AN292" s="367"/>
      <c r="AO292" s="2"/>
      <c r="AP292" s="2"/>
      <c r="AQ292" s="15"/>
      <c r="AR292" s="15"/>
      <c r="AS292" s="15"/>
      <c r="AT292" s="15"/>
      <c r="AU292" s="15"/>
      <c r="AV292" s="15"/>
      <c r="AW292" s="15"/>
      <c r="AX292" s="16"/>
      <c r="AY292" s="17"/>
      <c r="AZ292" s="15"/>
      <c r="BA292" s="15"/>
      <c r="BB292" s="15"/>
      <c r="BC292" s="15"/>
      <c r="BD292" s="15"/>
    </row>
    <row r="293" ht="12.75" customHeight="1">
      <c r="A293" s="4"/>
      <c r="B293" s="2"/>
      <c r="C293" s="2"/>
      <c r="D293" s="2"/>
      <c r="E293" s="2"/>
      <c r="F293" s="2"/>
      <c r="G293" s="418"/>
      <c r="H293" s="4"/>
      <c r="I293" s="2"/>
      <c r="J293" s="2"/>
      <c r="K293" s="2"/>
      <c r="L293" s="2"/>
      <c r="M293" s="2"/>
      <c r="N293" s="2"/>
      <c r="O293" s="9"/>
      <c r="P293" s="9"/>
      <c r="Q293" s="10"/>
      <c r="R293" s="9"/>
      <c r="S293" s="10"/>
      <c r="T293" s="9"/>
      <c r="U293" s="2"/>
      <c r="V293" s="11"/>
      <c r="W293" s="11"/>
      <c r="X293" s="2"/>
      <c r="Y293" s="2"/>
      <c r="Z293" s="2"/>
      <c r="AA293" s="2"/>
      <c r="AB293" s="2"/>
      <c r="AC293" s="2"/>
      <c r="AD293" s="2"/>
      <c r="AE293" s="2"/>
      <c r="AF293" s="367"/>
      <c r="AG293" s="367"/>
      <c r="AH293" s="367"/>
      <c r="AI293" s="367"/>
      <c r="AJ293" s="367"/>
      <c r="AK293" s="367"/>
      <c r="AL293" s="367"/>
      <c r="AM293" s="367"/>
      <c r="AN293" s="367"/>
      <c r="AO293" s="2"/>
      <c r="AP293" s="2"/>
      <c r="AQ293" s="15"/>
      <c r="AR293" s="15"/>
      <c r="AS293" s="15"/>
      <c r="AT293" s="15"/>
      <c r="AU293" s="15"/>
      <c r="AV293" s="15"/>
      <c r="AW293" s="15"/>
      <c r="AX293" s="16"/>
      <c r="AY293" s="17"/>
      <c r="AZ293" s="15"/>
      <c r="BA293" s="15"/>
      <c r="BB293" s="15"/>
      <c r="BC293" s="15"/>
      <c r="BD293" s="15"/>
    </row>
    <row r="294" ht="12.75" customHeight="1">
      <c r="A294" s="4"/>
      <c r="B294" s="2"/>
      <c r="C294" s="2"/>
      <c r="D294" s="2"/>
      <c r="E294" s="2"/>
      <c r="F294" s="2"/>
      <c r="G294" s="418"/>
      <c r="H294" s="4"/>
      <c r="I294" s="2"/>
      <c r="J294" s="2"/>
      <c r="K294" s="2"/>
      <c r="L294" s="2"/>
      <c r="M294" s="2"/>
      <c r="N294" s="2"/>
      <c r="O294" s="9"/>
      <c r="P294" s="9"/>
      <c r="Q294" s="10"/>
      <c r="R294" s="9"/>
      <c r="S294" s="10"/>
      <c r="T294" s="9"/>
      <c r="U294" s="2"/>
      <c r="V294" s="11"/>
      <c r="W294" s="11"/>
      <c r="X294" s="2"/>
      <c r="Y294" s="2"/>
      <c r="Z294" s="2"/>
      <c r="AA294" s="2"/>
      <c r="AB294" s="2"/>
      <c r="AC294" s="2"/>
      <c r="AD294" s="2"/>
      <c r="AE294" s="2"/>
      <c r="AF294" s="367"/>
      <c r="AG294" s="367"/>
      <c r="AH294" s="367"/>
      <c r="AI294" s="367"/>
      <c r="AJ294" s="367"/>
      <c r="AK294" s="367"/>
      <c r="AL294" s="367"/>
      <c r="AM294" s="367"/>
      <c r="AN294" s="367"/>
      <c r="AO294" s="2"/>
      <c r="AP294" s="2"/>
      <c r="AQ294" s="15"/>
      <c r="AR294" s="15"/>
      <c r="AS294" s="15"/>
      <c r="AT294" s="15"/>
      <c r="AU294" s="15"/>
      <c r="AV294" s="15"/>
      <c r="AW294" s="15"/>
      <c r="AX294" s="16"/>
      <c r="AY294" s="17"/>
      <c r="AZ294" s="15"/>
      <c r="BA294" s="15"/>
      <c r="BB294" s="15"/>
      <c r="BC294" s="15"/>
      <c r="BD294" s="15"/>
    </row>
    <row r="295" ht="12.75" customHeight="1">
      <c r="A295" s="4"/>
      <c r="B295" s="2"/>
      <c r="C295" s="2"/>
      <c r="D295" s="2"/>
      <c r="E295" s="2"/>
      <c r="F295" s="2"/>
      <c r="G295" s="418"/>
      <c r="H295" s="4"/>
      <c r="I295" s="2"/>
      <c r="J295" s="2"/>
      <c r="K295" s="2"/>
      <c r="L295" s="2"/>
      <c r="M295" s="2"/>
      <c r="N295" s="2"/>
      <c r="O295" s="9"/>
      <c r="P295" s="9"/>
      <c r="Q295" s="10"/>
      <c r="R295" s="9"/>
      <c r="S295" s="10"/>
      <c r="T295" s="9"/>
      <c r="U295" s="2"/>
      <c r="V295" s="11"/>
      <c r="W295" s="11"/>
      <c r="X295" s="2"/>
      <c r="Y295" s="2"/>
      <c r="Z295" s="2"/>
      <c r="AA295" s="2"/>
      <c r="AB295" s="2"/>
      <c r="AC295" s="2"/>
      <c r="AD295" s="2"/>
      <c r="AE295" s="2"/>
      <c r="AF295" s="367"/>
      <c r="AG295" s="367"/>
      <c r="AH295" s="367"/>
      <c r="AI295" s="367"/>
      <c r="AJ295" s="367"/>
      <c r="AK295" s="367"/>
      <c r="AL295" s="367"/>
      <c r="AM295" s="367"/>
      <c r="AN295" s="367"/>
      <c r="AO295" s="2"/>
      <c r="AP295" s="2"/>
      <c r="AQ295" s="15"/>
      <c r="AR295" s="15"/>
      <c r="AS295" s="15"/>
      <c r="AT295" s="15"/>
      <c r="AU295" s="15"/>
      <c r="AV295" s="15"/>
      <c r="AW295" s="15"/>
      <c r="AX295" s="16"/>
      <c r="AY295" s="17"/>
      <c r="AZ295" s="15"/>
      <c r="BA295" s="15"/>
      <c r="BB295" s="15"/>
      <c r="BC295" s="15"/>
      <c r="BD295" s="15"/>
    </row>
    <row r="296" ht="12.75" customHeight="1">
      <c r="A296" s="4"/>
      <c r="B296" s="2"/>
      <c r="C296" s="2"/>
      <c r="D296" s="2"/>
      <c r="E296" s="2"/>
      <c r="F296" s="2"/>
      <c r="G296" s="418"/>
      <c r="H296" s="4"/>
      <c r="I296" s="2"/>
      <c r="J296" s="2"/>
      <c r="K296" s="2"/>
      <c r="L296" s="2"/>
      <c r="M296" s="2"/>
      <c r="N296" s="2"/>
      <c r="O296" s="9"/>
      <c r="P296" s="9"/>
      <c r="Q296" s="10"/>
      <c r="R296" s="9"/>
      <c r="S296" s="10"/>
      <c r="T296" s="9"/>
      <c r="U296" s="2"/>
      <c r="V296" s="11"/>
      <c r="W296" s="11"/>
      <c r="X296" s="2"/>
      <c r="Y296" s="2"/>
      <c r="Z296" s="2"/>
      <c r="AA296" s="2"/>
      <c r="AB296" s="2"/>
      <c r="AC296" s="2"/>
      <c r="AD296" s="2"/>
      <c r="AE296" s="2"/>
      <c r="AF296" s="367"/>
      <c r="AG296" s="367"/>
      <c r="AH296" s="367"/>
      <c r="AI296" s="367"/>
      <c r="AJ296" s="367"/>
      <c r="AK296" s="367"/>
      <c r="AL296" s="367"/>
      <c r="AM296" s="367"/>
      <c r="AN296" s="367"/>
      <c r="AO296" s="2"/>
      <c r="AP296" s="2"/>
      <c r="AQ296" s="15"/>
      <c r="AR296" s="15"/>
      <c r="AS296" s="15"/>
      <c r="AT296" s="15"/>
      <c r="AU296" s="15"/>
      <c r="AV296" s="15"/>
      <c r="AW296" s="15"/>
      <c r="AX296" s="16"/>
      <c r="AY296" s="17"/>
      <c r="AZ296" s="15"/>
      <c r="BA296" s="15"/>
      <c r="BB296" s="15"/>
      <c r="BC296" s="15"/>
      <c r="BD296" s="15"/>
    </row>
    <row r="297" ht="12.75" customHeight="1">
      <c r="A297" s="4"/>
      <c r="B297" s="2"/>
      <c r="C297" s="2"/>
      <c r="D297" s="2"/>
      <c r="E297" s="2"/>
      <c r="F297" s="2"/>
      <c r="G297" s="418"/>
      <c r="H297" s="4"/>
      <c r="I297" s="2"/>
      <c r="J297" s="2"/>
      <c r="K297" s="2"/>
      <c r="L297" s="2"/>
      <c r="M297" s="2"/>
      <c r="N297" s="2"/>
      <c r="O297" s="9"/>
      <c r="P297" s="9"/>
      <c r="Q297" s="10"/>
      <c r="R297" s="9"/>
      <c r="S297" s="10"/>
      <c r="T297" s="9"/>
      <c r="U297" s="2"/>
      <c r="V297" s="11"/>
      <c r="W297" s="11"/>
      <c r="X297" s="2"/>
      <c r="Y297" s="2"/>
      <c r="Z297" s="2"/>
      <c r="AA297" s="2"/>
      <c r="AB297" s="2"/>
      <c r="AC297" s="2"/>
      <c r="AD297" s="2"/>
      <c r="AE297" s="2"/>
      <c r="AF297" s="367"/>
      <c r="AG297" s="367"/>
      <c r="AH297" s="367"/>
      <c r="AI297" s="367"/>
      <c r="AJ297" s="367"/>
      <c r="AK297" s="367"/>
      <c r="AL297" s="367"/>
      <c r="AM297" s="367"/>
      <c r="AN297" s="367"/>
      <c r="AO297" s="2"/>
      <c r="AP297" s="2"/>
      <c r="AQ297" s="15"/>
      <c r="AR297" s="15"/>
      <c r="AS297" s="15"/>
      <c r="AT297" s="15"/>
      <c r="AU297" s="15"/>
      <c r="AV297" s="15"/>
      <c r="AW297" s="15"/>
      <c r="AX297" s="16"/>
      <c r="AY297" s="17"/>
      <c r="AZ297" s="15"/>
      <c r="BA297" s="15"/>
      <c r="BB297" s="15"/>
      <c r="BC297" s="15"/>
      <c r="BD297" s="15"/>
    </row>
    <row r="298" ht="12.75" customHeight="1">
      <c r="A298" s="4"/>
      <c r="B298" s="2"/>
      <c r="C298" s="2"/>
      <c r="D298" s="2"/>
      <c r="E298" s="2"/>
      <c r="F298" s="2"/>
      <c r="G298" s="418"/>
      <c r="H298" s="4"/>
      <c r="I298" s="2"/>
      <c r="J298" s="2"/>
      <c r="K298" s="2"/>
      <c r="L298" s="2"/>
      <c r="M298" s="2"/>
      <c r="N298" s="2"/>
      <c r="O298" s="9"/>
      <c r="P298" s="9"/>
      <c r="Q298" s="10"/>
      <c r="R298" s="9"/>
      <c r="S298" s="10"/>
      <c r="T298" s="9"/>
      <c r="U298" s="2"/>
      <c r="V298" s="11"/>
      <c r="W298" s="11"/>
      <c r="X298" s="2"/>
      <c r="Y298" s="2"/>
      <c r="Z298" s="2"/>
      <c r="AA298" s="2"/>
      <c r="AB298" s="2"/>
      <c r="AC298" s="2"/>
      <c r="AD298" s="2"/>
      <c r="AE298" s="2"/>
      <c r="AF298" s="367"/>
      <c r="AG298" s="367"/>
      <c r="AH298" s="367"/>
      <c r="AI298" s="367"/>
      <c r="AJ298" s="367"/>
      <c r="AK298" s="367"/>
      <c r="AL298" s="367"/>
      <c r="AM298" s="367"/>
      <c r="AN298" s="367"/>
      <c r="AO298" s="2"/>
      <c r="AP298" s="2"/>
      <c r="AQ298" s="15"/>
      <c r="AR298" s="15"/>
      <c r="AS298" s="15"/>
      <c r="AT298" s="15"/>
      <c r="AU298" s="15"/>
      <c r="AV298" s="15"/>
      <c r="AW298" s="15"/>
      <c r="AX298" s="16"/>
      <c r="AY298" s="17"/>
      <c r="AZ298" s="15"/>
      <c r="BA298" s="15"/>
      <c r="BB298" s="15"/>
      <c r="BC298" s="15"/>
      <c r="BD298" s="15"/>
    </row>
    <row r="299" ht="12.75" customHeight="1">
      <c r="A299" s="4"/>
      <c r="B299" s="2"/>
      <c r="C299" s="2"/>
      <c r="D299" s="2"/>
      <c r="E299" s="2"/>
      <c r="F299" s="2"/>
      <c r="G299" s="418"/>
      <c r="H299" s="4"/>
      <c r="I299" s="2"/>
      <c r="J299" s="2"/>
      <c r="K299" s="2"/>
      <c r="L299" s="2"/>
      <c r="M299" s="2"/>
      <c r="N299" s="2"/>
      <c r="O299" s="9"/>
      <c r="P299" s="9"/>
      <c r="Q299" s="10"/>
      <c r="R299" s="9"/>
      <c r="S299" s="10"/>
      <c r="T299" s="9"/>
      <c r="U299" s="2"/>
      <c r="V299" s="11"/>
      <c r="W299" s="11"/>
      <c r="X299" s="2"/>
      <c r="Y299" s="2"/>
      <c r="Z299" s="2"/>
      <c r="AA299" s="2"/>
      <c r="AB299" s="2"/>
      <c r="AC299" s="2"/>
      <c r="AD299" s="2"/>
      <c r="AE299" s="2"/>
      <c r="AF299" s="367"/>
      <c r="AG299" s="367"/>
      <c r="AH299" s="367"/>
      <c r="AI299" s="367"/>
      <c r="AJ299" s="367"/>
      <c r="AK299" s="367"/>
      <c r="AL299" s="367"/>
      <c r="AM299" s="367"/>
      <c r="AN299" s="367"/>
      <c r="AO299" s="2"/>
      <c r="AP299" s="2"/>
      <c r="AQ299" s="15"/>
      <c r="AR299" s="15"/>
      <c r="AS299" s="15"/>
      <c r="AT299" s="15"/>
      <c r="AU299" s="15"/>
      <c r="AV299" s="15"/>
      <c r="AW299" s="15"/>
      <c r="AX299" s="16"/>
      <c r="AY299" s="17"/>
      <c r="AZ299" s="15"/>
      <c r="BA299" s="15"/>
      <c r="BB299" s="15"/>
      <c r="BC299" s="15"/>
      <c r="BD299" s="15"/>
    </row>
    <row r="300" ht="12.75" customHeight="1">
      <c r="A300" s="4"/>
      <c r="B300" s="2"/>
      <c r="C300" s="2"/>
      <c r="D300" s="2"/>
      <c r="E300" s="2"/>
      <c r="F300" s="2"/>
      <c r="G300" s="418"/>
      <c r="H300" s="4"/>
      <c r="I300" s="2"/>
      <c r="J300" s="2"/>
      <c r="K300" s="2"/>
      <c r="L300" s="2"/>
      <c r="M300" s="2"/>
      <c r="N300" s="2"/>
      <c r="O300" s="9"/>
      <c r="P300" s="9"/>
      <c r="Q300" s="10"/>
      <c r="R300" s="9"/>
      <c r="S300" s="10"/>
      <c r="T300" s="9"/>
      <c r="U300" s="2"/>
      <c r="V300" s="11"/>
      <c r="W300" s="11"/>
      <c r="X300" s="2"/>
      <c r="Y300" s="2"/>
      <c r="Z300" s="2"/>
      <c r="AA300" s="2"/>
      <c r="AB300" s="2"/>
      <c r="AC300" s="2"/>
      <c r="AD300" s="2"/>
      <c r="AE300" s="2"/>
      <c r="AF300" s="367"/>
      <c r="AG300" s="367"/>
      <c r="AH300" s="367"/>
      <c r="AI300" s="367"/>
      <c r="AJ300" s="367"/>
      <c r="AK300" s="367"/>
      <c r="AL300" s="367"/>
      <c r="AM300" s="367"/>
      <c r="AN300" s="367"/>
      <c r="AO300" s="2"/>
      <c r="AP300" s="2"/>
      <c r="AQ300" s="15"/>
      <c r="AR300" s="15"/>
      <c r="AS300" s="15"/>
      <c r="AT300" s="15"/>
      <c r="AU300" s="15"/>
      <c r="AV300" s="15"/>
      <c r="AW300" s="15"/>
      <c r="AX300" s="16"/>
      <c r="AY300" s="17"/>
      <c r="AZ300" s="15"/>
      <c r="BA300" s="15"/>
      <c r="BB300" s="15"/>
      <c r="BC300" s="15"/>
      <c r="BD300" s="15"/>
    </row>
    <row r="301" ht="12.75" customHeight="1">
      <c r="A301" s="4"/>
      <c r="B301" s="2"/>
      <c r="C301" s="2"/>
      <c r="D301" s="2"/>
      <c r="E301" s="2"/>
      <c r="F301" s="2"/>
      <c r="G301" s="418"/>
      <c r="H301" s="4"/>
      <c r="I301" s="2"/>
      <c r="J301" s="2"/>
      <c r="K301" s="2"/>
      <c r="L301" s="2"/>
      <c r="M301" s="2"/>
      <c r="N301" s="2"/>
      <c r="O301" s="9"/>
      <c r="P301" s="9"/>
      <c r="Q301" s="10"/>
      <c r="R301" s="9"/>
      <c r="S301" s="10"/>
      <c r="T301" s="9"/>
      <c r="U301" s="2"/>
      <c r="V301" s="11"/>
      <c r="W301" s="11"/>
      <c r="X301" s="2"/>
      <c r="Y301" s="2"/>
      <c r="Z301" s="2"/>
      <c r="AA301" s="2"/>
      <c r="AB301" s="2"/>
      <c r="AC301" s="2"/>
      <c r="AD301" s="2"/>
      <c r="AE301" s="2"/>
      <c r="AF301" s="367"/>
      <c r="AG301" s="367"/>
      <c r="AH301" s="367"/>
      <c r="AI301" s="367"/>
      <c r="AJ301" s="367"/>
      <c r="AK301" s="367"/>
      <c r="AL301" s="367"/>
      <c r="AM301" s="367"/>
      <c r="AN301" s="367"/>
      <c r="AO301" s="2"/>
      <c r="AP301" s="2"/>
      <c r="AQ301" s="15"/>
      <c r="AR301" s="15"/>
      <c r="AS301" s="15"/>
      <c r="AT301" s="15"/>
      <c r="AU301" s="15"/>
      <c r="AV301" s="15"/>
      <c r="AW301" s="15"/>
      <c r="AX301" s="16"/>
      <c r="AY301" s="17"/>
      <c r="AZ301" s="15"/>
      <c r="BA301" s="15"/>
      <c r="BB301" s="15"/>
      <c r="BC301" s="15"/>
      <c r="BD301" s="15"/>
    </row>
    <row r="302" ht="12.75" customHeight="1">
      <c r="A302" s="4"/>
      <c r="B302" s="2"/>
      <c r="C302" s="2"/>
      <c r="D302" s="2"/>
      <c r="E302" s="2"/>
      <c r="F302" s="2"/>
      <c r="G302" s="418"/>
      <c r="H302" s="4"/>
      <c r="I302" s="2"/>
      <c r="J302" s="2"/>
      <c r="K302" s="2"/>
      <c r="L302" s="2"/>
      <c r="M302" s="2"/>
      <c r="N302" s="2"/>
      <c r="O302" s="9"/>
      <c r="P302" s="9"/>
      <c r="Q302" s="10"/>
      <c r="R302" s="9"/>
      <c r="S302" s="10"/>
      <c r="T302" s="9"/>
      <c r="U302" s="2"/>
      <c r="V302" s="11"/>
      <c r="W302" s="11"/>
      <c r="X302" s="2"/>
      <c r="Y302" s="2"/>
      <c r="Z302" s="2"/>
      <c r="AA302" s="2"/>
      <c r="AB302" s="2"/>
      <c r="AC302" s="2"/>
      <c r="AD302" s="2"/>
      <c r="AE302" s="2"/>
      <c r="AF302" s="367"/>
      <c r="AG302" s="367"/>
      <c r="AH302" s="367"/>
      <c r="AI302" s="367"/>
      <c r="AJ302" s="367"/>
      <c r="AK302" s="367"/>
      <c r="AL302" s="367"/>
      <c r="AM302" s="367"/>
      <c r="AN302" s="367"/>
      <c r="AO302" s="2"/>
      <c r="AP302" s="2"/>
      <c r="AQ302" s="15"/>
      <c r="AR302" s="15"/>
      <c r="AS302" s="15"/>
      <c r="AT302" s="15"/>
      <c r="AU302" s="15"/>
      <c r="AV302" s="15"/>
      <c r="AW302" s="15"/>
      <c r="AX302" s="16"/>
      <c r="AY302" s="17"/>
      <c r="AZ302" s="15"/>
      <c r="BA302" s="15"/>
      <c r="BB302" s="15"/>
      <c r="BC302" s="15"/>
      <c r="BD302" s="15"/>
    </row>
    <row r="303" ht="12.75" customHeight="1">
      <c r="A303" s="4"/>
      <c r="B303" s="2"/>
      <c r="C303" s="2"/>
      <c r="D303" s="2"/>
      <c r="E303" s="2"/>
      <c r="F303" s="2"/>
      <c r="G303" s="418"/>
      <c r="H303" s="4"/>
      <c r="I303" s="2"/>
      <c r="J303" s="2"/>
      <c r="K303" s="2"/>
      <c r="L303" s="2"/>
      <c r="M303" s="2"/>
      <c r="N303" s="2"/>
      <c r="O303" s="9"/>
      <c r="P303" s="9"/>
      <c r="Q303" s="10"/>
      <c r="R303" s="9"/>
      <c r="S303" s="10"/>
      <c r="T303" s="9"/>
      <c r="U303" s="2"/>
      <c r="V303" s="11"/>
      <c r="W303" s="11"/>
      <c r="X303" s="2"/>
      <c r="Y303" s="2"/>
      <c r="Z303" s="2"/>
      <c r="AA303" s="2"/>
      <c r="AB303" s="2"/>
      <c r="AC303" s="2"/>
      <c r="AD303" s="2"/>
      <c r="AE303" s="2"/>
      <c r="AF303" s="367"/>
      <c r="AG303" s="367"/>
      <c r="AH303" s="367"/>
      <c r="AI303" s="367"/>
      <c r="AJ303" s="367"/>
      <c r="AK303" s="367"/>
      <c r="AL303" s="367"/>
      <c r="AM303" s="367"/>
      <c r="AN303" s="367"/>
      <c r="AO303" s="2"/>
      <c r="AP303" s="2"/>
      <c r="AQ303" s="15"/>
      <c r="AR303" s="15"/>
      <c r="AS303" s="15"/>
      <c r="AT303" s="15"/>
      <c r="AU303" s="15"/>
      <c r="AV303" s="15"/>
      <c r="AW303" s="15"/>
      <c r="AX303" s="16"/>
      <c r="AY303" s="17"/>
      <c r="AZ303" s="15"/>
      <c r="BA303" s="15"/>
      <c r="BB303" s="15"/>
      <c r="BC303" s="15"/>
      <c r="BD303" s="15"/>
    </row>
    <row r="304" ht="12.75" customHeight="1">
      <c r="A304" s="4"/>
      <c r="B304" s="2"/>
      <c r="C304" s="2"/>
      <c r="D304" s="2"/>
      <c r="E304" s="2"/>
      <c r="F304" s="2"/>
      <c r="G304" s="418"/>
      <c r="H304" s="4"/>
      <c r="I304" s="2"/>
      <c r="J304" s="2"/>
      <c r="K304" s="2"/>
      <c r="L304" s="2"/>
      <c r="M304" s="2"/>
      <c r="N304" s="2"/>
      <c r="O304" s="9"/>
      <c r="P304" s="9"/>
      <c r="Q304" s="10"/>
      <c r="R304" s="9"/>
      <c r="S304" s="10"/>
      <c r="T304" s="9"/>
      <c r="U304" s="2"/>
      <c r="V304" s="11"/>
      <c r="W304" s="11"/>
      <c r="X304" s="2"/>
      <c r="Y304" s="2"/>
      <c r="Z304" s="2"/>
      <c r="AA304" s="2"/>
      <c r="AB304" s="2"/>
      <c r="AC304" s="2"/>
      <c r="AD304" s="2"/>
      <c r="AE304" s="2"/>
      <c r="AF304" s="367"/>
      <c r="AG304" s="367"/>
      <c r="AH304" s="367"/>
      <c r="AI304" s="367"/>
      <c r="AJ304" s="367"/>
      <c r="AK304" s="367"/>
      <c r="AL304" s="367"/>
      <c r="AM304" s="367"/>
      <c r="AN304" s="367"/>
      <c r="AO304" s="2"/>
      <c r="AP304" s="2"/>
      <c r="AQ304" s="15"/>
      <c r="AR304" s="15"/>
      <c r="AS304" s="15"/>
      <c r="AT304" s="15"/>
      <c r="AU304" s="15"/>
      <c r="AV304" s="15"/>
      <c r="AW304" s="15"/>
      <c r="AX304" s="16"/>
      <c r="AY304" s="17"/>
      <c r="AZ304" s="15"/>
      <c r="BA304" s="15"/>
      <c r="BB304" s="15"/>
      <c r="BC304" s="15"/>
      <c r="BD304" s="15"/>
    </row>
    <row r="305" ht="12.75" customHeight="1">
      <c r="A305" s="4"/>
      <c r="B305" s="2"/>
      <c r="C305" s="2"/>
      <c r="D305" s="2"/>
      <c r="E305" s="2"/>
      <c r="F305" s="2"/>
      <c r="G305" s="418"/>
      <c r="H305" s="4"/>
      <c r="I305" s="2"/>
      <c r="J305" s="2"/>
      <c r="K305" s="2"/>
      <c r="L305" s="2"/>
      <c r="M305" s="2"/>
      <c r="N305" s="2"/>
      <c r="O305" s="9"/>
      <c r="P305" s="9"/>
      <c r="Q305" s="10"/>
      <c r="R305" s="9"/>
      <c r="S305" s="10"/>
      <c r="T305" s="9"/>
      <c r="U305" s="2"/>
      <c r="V305" s="11"/>
      <c r="W305" s="11"/>
      <c r="X305" s="2"/>
      <c r="Y305" s="2"/>
      <c r="Z305" s="2"/>
      <c r="AA305" s="2"/>
      <c r="AB305" s="2"/>
      <c r="AC305" s="2"/>
      <c r="AD305" s="2"/>
      <c r="AE305" s="2"/>
      <c r="AF305" s="367"/>
      <c r="AG305" s="367"/>
      <c r="AH305" s="367"/>
      <c r="AI305" s="367"/>
      <c r="AJ305" s="367"/>
      <c r="AK305" s="367"/>
      <c r="AL305" s="367"/>
      <c r="AM305" s="367"/>
      <c r="AN305" s="367"/>
      <c r="AO305" s="2"/>
      <c r="AP305" s="2"/>
      <c r="AQ305" s="15"/>
      <c r="AR305" s="15"/>
      <c r="AS305" s="15"/>
      <c r="AT305" s="15"/>
      <c r="AU305" s="15"/>
      <c r="AV305" s="15"/>
      <c r="AW305" s="15"/>
      <c r="AX305" s="16"/>
      <c r="AY305" s="17"/>
      <c r="AZ305" s="15"/>
      <c r="BA305" s="15"/>
      <c r="BB305" s="15"/>
      <c r="BC305" s="15"/>
      <c r="BD305" s="15"/>
    </row>
    <row r="306" ht="12.75" customHeight="1">
      <c r="A306" s="4"/>
      <c r="B306" s="2"/>
      <c r="C306" s="2"/>
      <c r="D306" s="2"/>
      <c r="E306" s="2"/>
      <c r="F306" s="2"/>
      <c r="G306" s="418"/>
      <c r="H306" s="4"/>
      <c r="I306" s="2"/>
      <c r="J306" s="2"/>
      <c r="K306" s="2"/>
      <c r="L306" s="2"/>
      <c r="M306" s="2"/>
      <c r="N306" s="2"/>
      <c r="O306" s="9"/>
      <c r="P306" s="9"/>
      <c r="Q306" s="10"/>
      <c r="R306" s="9"/>
      <c r="S306" s="10"/>
      <c r="T306" s="9"/>
      <c r="U306" s="2"/>
      <c r="V306" s="11"/>
      <c r="W306" s="11"/>
      <c r="X306" s="2"/>
      <c r="Y306" s="2"/>
      <c r="Z306" s="2"/>
      <c r="AA306" s="2"/>
      <c r="AB306" s="2"/>
      <c r="AC306" s="2"/>
      <c r="AD306" s="2"/>
      <c r="AE306" s="2"/>
      <c r="AF306" s="367"/>
      <c r="AG306" s="367"/>
      <c r="AH306" s="367"/>
      <c r="AI306" s="367"/>
      <c r="AJ306" s="367"/>
      <c r="AK306" s="367"/>
      <c r="AL306" s="367"/>
      <c r="AM306" s="367"/>
      <c r="AN306" s="367"/>
      <c r="AO306" s="2"/>
      <c r="AP306" s="2"/>
      <c r="AQ306" s="15"/>
      <c r="AR306" s="15"/>
      <c r="AS306" s="15"/>
      <c r="AT306" s="15"/>
      <c r="AU306" s="15"/>
      <c r="AV306" s="15"/>
      <c r="AW306" s="15"/>
      <c r="AX306" s="16"/>
      <c r="AY306" s="17"/>
      <c r="AZ306" s="15"/>
      <c r="BA306" s="15"/>
      <c r="BB306" s="15"/>
      <c r="BC306" s="15"/>
      <c r="BD306" s="15"/>
    </row>
    <row r="307" ht="12.75" customHeight="1">
      <c r="A307" s="4"/>
      <c r="B307" s="2"/>
      <c r="C307" s="2"/>
      <c r="D307" s="2"/>
      <c r="E307" s="2"/>
      <c r="F307" s="2"/>
      <c r="G307" s="418"/>
      <c r="H307" s="4"/>
      <c r="I307" s="2"/>
      <c r="J307" s="2"/>
      <c r="K307" s="2"/>
      <c r="L307" s="2"/>
      <c r="M307" s="2"/>
      <c r="N307" s="2"/>
      <c r="O307" s="9"/>
      <c r="P307" s="9"/>
      <c r="Q307" s="10"/>
      <c r="R307" s="9"/>
      <c r="S307" s="10"/>
      <c r="T307" s="9"/>
      <c r="U307" s="2"/>
      <c r="V307" s="11"/>
      <c r="W307" s="11"/>
      <c r="X307" s="2"/>
      <c r="Y307" s="2"/>
      <c r="Z307" s="2"/>
      <c r="AA307" s="2"/>
      <c r="AB307" s="2"/>
      <c r="AC307" s="2"/>
      <c r="AD307" s="2"/>
      <c r="AE307" s="2"/>
      <c r="AF307" s="367"/>
      <c r="AG307" s="367"/>
      <c r="AH307" s="367"/>
      <c r="AI307" s="367"/>
      <c r="AJ307" s="367"/>
      <c r="AK307" s="367"/>
      <c r="AL307" s="367"/>
      <c r="AM307" s="367"/>
      <c r="AN307" s="367"/>
      <c r="AO307" s="2"/>
      <c r="AP307" s="2"/>
      <c r="AQ307" s="15"/>
      <c r="AR307" s="15"/>
      <c r="AS307" s="15"/>
      <c r="AT307" s="15"/>
      <c r="AU307" s="15"/>
      <c r="AV307" s="15"/>
      <c r="AW307" s="15"/>
      <c r="AX307" s="16"/>
      <c r="AY307" s="17"/>
      <c r="AZ307" s="15"/>
      <c r="BA307" s="15"/>
      <c r="BB307" s="15"/>
      <c r="BC307" s="15"/>
      <c r="BD307" s="15"/>
    </row>
    <row r="308" ht="12.75" customHeight="1">
      <c r="A308" s="4"/>
      <c r="B308" s="2"/>
      <c r="C308" s="2"/>
      <c r="D308" s="2"/>
      <c r="E308" s="2"/>
      <c r="F308" s="2"/>
      <c r="G308" s="418"/>
      <c r="H308" s="4"/>
      <c r="I308" s="2"/>
      <c r="J308" s="2"/>
      <c r="K308" s="2"/>
      <c r="L308" s="2"/>
      <c r="M308" s="2"/>
      <c r="N308" s="2"/>
      <c r="O308" s="9"/>
      <c r="P308" s="9"/>
      <c r="Q308" s="10"/>
      <c r="R308" s="9"/>
      <c r="S308" s="10"/>
      <c r="T308" s="9"/>
      <c r="U308" s="2"/>
      <c r="V308" s="11"/>
      <c r="W308" s="11"/>
      <c r="X308" s="2"/>
      <c r="Y308" s="2"/>
      <c r="Z308" s="2"/>
      <c r="AA308" s="2"/>
      <c r="AB308" s="2"/>
      <c r="AC308" s="2"/>
      <c r="AD308" s="2"/>
      <c r="AE308" s="2"/>
      <c r="AF308" s="367"/>
      <c r="AG308" s="367"/>
      <c r="AH308" s="367"/>
      <c r="AI308" s="367"/>
      <c r="AJ308" s="367"/>
      <c r="AK308" s="367"/>
      <c r="AL308" s="367"/>
      <c r="AM308" s="367"/>
      <c r="AN308" s="367"/>
      <c r="AO308" s="2"/>
      <c r="AP308" s="2"/>
      <c r="AQ308" s="15"/>
      <c r="AR308" s="15"/>
      <c r="AS308" s="15"/>
      <c r="AT308" s="15"/>
      <c r="AU308" s="15"/>
      <c r="AV308" s="15"/>
      <c r="AW308" s="15"/>
      <c r="AX308" s="16"/>
      <c r="AY308" s="17"/>
      <c r="AZ308" s="15"/>
      <c r="BA308" s="15"/>
      <c r="BB308" s="15"/>
      <c r="BC308" s="15"/>
      <c r="BD308" s="15"/>
    </row>
    <row r="309" ht="12.75" customHeight="1">
      <c r="A309" s="4"/>
      <c r="B309" s="2"/>
      <c r="C309" s="2"/>
      <c r="D309" s="2"/>
      <c r="E309" s="2"/>
      <c r="F309" s="2"/>
      <c r="G309" s="418"/>
      <c r="H309" s="4"/>
      <c r="I309" s="2"/>
      <c r="J309" s="2"/>
      <c r="K309" s="2"/>
      <c r="L309" s="2"/>
      <c r="M309" s="2"/>
      <c r="N309" s="2"/>
      <c r="O309" s="9"/>
      <c r="P309" s="9"/>
      <c r="Q309" s="10"/>
      <c r="R309" s="9"/>
      <c r="S309" s="10"/>
      <c r="T309" s="9"/>
      <c r="U309" s="2"/>
      <c r="V309" s="11"/>
      <c r="W309" s="11"/>
      <c r="X309" s="2"/>
      <c r="Y309" s="2"/>
      <c r="Z309" s="2"/>
      <c r="AA309" s="2"/>
      <c r="AB309" s="2"/>
      <c r="AC309" s="2"/>
      <c r="AD309" s="2"/>
      <c r="AE309" s="2"/>
      <c r="AF309" s="367"/>
      <c r="AG309" s="367"/>
      <c r="AH309" s="367"/>
      <c r="AI309" s="367"/>
      <c r="AJ309" s="367"/>
      <c r="AK309" s="367"/>
      <c r="AL309" s="367"/>
      <c r="AM309" s="367"/>
      <c r="AN309" s="367"/>
      <c r="AO309" s="2"/>
      <c r="AP309" s="2"/>
      <c r="AQ309" s="15"/>
      <c r="AR309" s="15"/>
      <c r="AS309" s="15"/>
      <c r="AT309" s="15"/>
      <c r="AU309" s="15"/>
      <c r="AV309" s="15"/>
      <c r="AW309" s="15"/>
      <c r="AX309" s="16"/>
      <c r="AY309" s="17"/>
      <c r="AZ309" s="15"/>
      <c r="BA309" s="15"/>
      <c r="BB309" s="15"/>
      <c r="BC309" s="15"/>
      <c r="BD309" s="15"/>
    </row>
    <row r="310" ht="12.75" customHeight="1">
      <c r="A310" s="4"/>
      <c r="B310" s="2"/>
      <c r="C310" s="2"/>
      <c r="D310" s="2"/>
      <c r="E310" s="2"/>
      <c r="F310" s="2"/>
      <c r="G310" s="418"/>
      <c r="H310" s="4"/>
      <c r="I310" s="2"/>
      <c r="J310" s="2"/>
      <c r="K310" s="2"/>
      <c r="L310" s="2"/>
      <c r="M310" s="2"/>
      <c r="N310" s="2"/>
      <c r="O310" s="9"/>
      <c r="P310" s="9"/>
      <c r="Q310" s="10"/>
      <c r="R310" s="9"/>
      <c r="S310" s="10"/>
      <c r="T310" s="9"/>
      <c r="U310" s="2"/>
      <c r="V310" s="11"/>
      <c r="W310" s="11"/>
      <c r="X310" s="2"/>
      <c r="Y310" s="2"/>
      <c r="Z310" s="2"/>
      <c r="AA310" s="2"/>
      <c r="AB310" s="2"/>
      <c r="AC310" s="2"/>
      <c r="AD310" s="2"/>
      <c r="AE310" s="2"/>
      <c r="AF310" s="367"/>
      <c r="AG310" s="367"/>
      <c r="AH310" s="367"/>
      <c r="AI310" s="367"/>
      <c r="AJ310" s="367"/>
      <c r="AK310" s="367"/>
      <c r="AL310" s="367"/>
      <c r="AM310" s="367"/>
      <c r="AN310" s="367"/>
      <c r="AO310" s="2"/>
      <c r="AP310" s="2"/>
      <c r="AQ310" s="15"/>
      <c r="AR310" s="15"/>
      <c r="AS310" s="15"/>
      <c r="AT310" s="15"/>
      <c r="AU310" s="15"/>
      <c r="AV310" s="15"/>
      <c r="AW310" s="15"/>
      <c r="AX310" s="16"/>
      <c r="AY310" s="17"/>
      <c r="AZ310" s="15"/>
      <c r="BA310" s="15"/>
      <c r="BB310" s="15"/>
      <c r="BC310" s="15"/>
      <c r="BD310" s="15"/>
    </row>
    <row r="311" ht="12.75" customHeight="1">
      <c r="A311" s="4"/>
      <c r="B311" s="2"/>
      <c r="C311" s="2"/>
      <c r="D311" s="2"/>
      <c r="E311" s="2"/>
      <c r="F311" s="2"/>
      <c r="G311" s="418"/>
      <c r="H311" s="4"/>
      <c r="I311" s="2"/>
      <c r="J311" s="2"/>
      <c r="K311" s="2"/>
      <c r="L311" s="2"/>
      <c r="M311" s="2"/>
      <c r="N311" s="2"/>
      <c r="O311" s="9"/>
      <c r="P311" s="9"/>
      <c r="Q311" s="10"/>
      <c r="R311" s="9"/>
      <c r="S311" s="10"/>
      <c r="T311" s="9"/>
      <c r="U311" s="2"/>
      <c r="V311" s="11"/>
      <c r="W311" s="11"/>
      <c r="X311" s="2"/>
      <c r="Y311" s="2"/>
      <c r="Z311" s="2"/>
      <c r="AA311" s="2"/>
      <c r="AB311" s="2"/>
      <c r="AC311" s="2"/>
      <c r="AD311" s="2"/>
      <c r="AE311" s="2"/>
      <c r="AF311" s="367"/>
      <c r="AG311" s="367"/>
      <c r="AH311" s="367"/>
      <c r="AI311" s="367"/>
      <c r="AJ311" s="367"/>
      <c r="AK311" s="367"/>
      <c r="AL311" s="367"/>
      <c r="AM311" s="367"/>
      <c r="AN311" s="367"/>
      <c r="AO311" s="2"/>
      <c r="AP311" s="2"/>
      <c r="AQ311" s="15"/>
      <c r="AR311" s="15"/>
      <c r="AS311" s="15"/>
      <c r="AT311" s="15"/>
      <c r="AU311" s="15"/>
      <c r="AV311" s="15"/>
      <c r="AW311" s="15"/>
      <c r="AX311" s="16"/>
      <c r="AY311" s="17"/>
      <c r="AZ311" s="15"/>
      <c r="BA311" s="15"/>
      <c r="BB311" s="15"/>
      <c r="BC311" s="15"/>
      <c r="BD311" s="15"/>
    </row>
    <row r="312" ht="12.75" customHeight="1">
      <c r="A312" s="4"/>
      <c r="B312" s="2"/>
      <c r="C312" s="2"/>
      <c r="D312" s="2"/>
      <c r="E312" s="2"/>
      <c r="F312" s="2"/>
      <c r="G312" s="418"/>
      <c r="H312" s="4"/>
      <c r="I312" s="2"/>
      <c r="J312" s="2"/>
      <c r="K312" s="2"/>
      <c r="L312" s="2"/>
      <c r="M312" s="2"/>
      <c r="N312" s="2"/>
      <c r="O312" s="9"/>
      <c r="P312" s="9"/>
      <c r="Q312" s="10"/>
      <c r="R312" s="9"/>
      <c r="S312" s="10"/>
      <c r="T312" s="9"/>
      <c r="U312" s="2"/>
      <c r="V312" s="11"/>
      <c r="W312" s="11"/>
      <c r="X312" s="2"/>
      <c r="Y312" s="2"/>
      <c r="Z312" s="2"/>
      <c r="AA312" s="2"/>
      <c r="AB312" s="2"/>
      <c r="AC312" s="2"/>
      <c r="AD312" s="2"/>
      <c r="AE312" s="2"/>
      <c r="AF312" s="367"/>
      <c r="AG312" s="367"/>
      <c r="AH312" s="367"/>
      <c r="AI312" s="367"/>
      <c r="AJ312" s="367"/>
      <c r="AK312" s="367"/>
      <c r="AL312" s="367"/>
      <c r="AM312" s="367"/>
      <c r="AN312" s="367"/>
      <c r="AO312" s="2"/>
      <c r="AP312" s="2"/>
      <c r="AQ312" s="15"/>
      <c r="AR312" s="15"/>
      <c r="AS312" s="15"/>
      <c r="AT312" s="15"/>
      <c r="AU312" s="15"/>
      <c r="AV312" s="15"/>
      <c r="AW312" s="15"/>
      <c r="AX312" s="16"/>
      <c r="AY312" s="17"/>
      <c r="AZ312" s="15"/>
      <c r="BA312" s="15"/>
      <c r="BB312" s="15"/>
      <c r="BC312" s="15"/>
      <c r="BD312" s="15"/>
    </row>
    <row r="313" ht="12.75" customHeight="1">
      <c r="A313" s="4"/>
      <c r="B313" s="2"/>
      <c r="C313" s="2"/>
      <c r="D313" s="2"/>
      <c r="E313" s="2"/>
      <c r="F313" s="2"/>
      <c r="G313" s="418"/>
      <c r="H313" s="4"/>
      <c r="I313" s="2"/>
      <c r="J313" s="2"/>
      <c r="K313" s="2"/>
      <c r="L313" s="2"/>
      <c r="M313" s="2"/>
      <c r="N313" s="2"/>
      <c r="O313" s="9"/>
      <c r="P313" s="9"/>
      <c r="Q313" s="10"/>
      <c r="R313" s="9"/>
      <c r="S313" s="10"/>
      <c r="T313" s="9"/>
      <c r="U313" s="2"/>
      <c r="V313" s="11"/>
      <c r="W313" s="11"/>
      <c r="X313" s="2"/>
      <c r="Y313" s="2"/>
      <c r="Z313" s="2"/>
      <c r="AA313" s="2"/>
      <c r="AB313" s="2"/>
      <c r="AC313" s="2"/>
      <c r="AD313" s="2"/>
      <c r="AE313" s="2"/>
      <c r="AF313" s="367"/>
      <c r="AG313" s="367"/>
      <c r="AH313" s="367"/>
      <c r="AI313" s="367"/>
      <c r="AJ313" s="367"/>
      <c r="AK313" s="367"/>
      <c r="AL313" s="367"/>
      <c r="AM313" s="367"/>
      <c r="AN313" s="367"/>
      <c r="AO313" s="2"/>
      <c r="AP313" s="2"/>
      <c r="AQ313" s="15"/>
      <c r="AR313" s="15"/>
      <c r="AS313" s="15"/>
      <c r="AT313" s="15"/>
      <c r="AU313" s="15"/>
      <c r="AV313" s="15"/>
      <c r="AW313" s="15"/>
      <c r="AX313" s="16"/>
      <c r="AY313" s="17"/>
      <c r="AZ313" s="15"/>
      <c r="BA313" s="15"/>
      <c r="BB313" s="15"/>
      <c r="BC313" s="15"/>
      <c r="BD313" s="15"/>
    </row>
    <row r="314" ht="12.75" customHeight="1">
      <c r="A314" s="4"/>
      <c r="B314" s="2"/>
      <c r="C314" s="2"/>
      <c r="D314" s="2"/>
      <c r="E314" s="2"/>
      <c r="F314" s="2"/>
      <c r="G314" s="418"/>
      <c r="H314" s="4"/>
      <c r="I314" s="2"/>
      <c r="J314" s="2"/>
      <c r="K314" s="2"/>
      <c r="L314" s="2"/>
      <c r="M314" s="2"/>
      <c r="N314" s="2"/>
      <c r="O314" s="9"/>
      <c r="P314" s="9"/>
      <c r="Q314" s="10"/>
      <c r="R314" s="9"/>
      <c r="S314" s="10"/>
      <c r="T314" s="9"/>
      <c r="U314" s="2"/>
      <c r="V314" s="11"/>
      <c r="W314" s="11"/>
      <c r="X314" s="2"/>
      <c r="Y314" s="2"/>
      <c r="Z314" s="2"/>
      <c r="AA314" s="2"/>
      <c r="AB314" s="2"/>
      <c r="AC314" s="2"/>
      <c r="AD314" s="2"/>
      <c r="AE314" s="2"/>
      <c r="AF314" s="367"/>
      <c r="AG314" s="367"/>
      <c r="AH314" s="367"/>
      <c r="AI314" s="367"/>
      <c r="AJ314" s="367"/>
      <c r="AK314" s="367"/>
      <c r="AL314" s="367"/>
      <c r="AM314" s="367"/>
      <c r="AN314" s="367"/>
      <c r="AO314" s="2"/>
      <c r="AP314" s="2"/>
      <c r="AQ314" s="15"/>
      <c r="AR314" s="15"/>
      <c r="AS314" s="15"/>
      <c r="AT314" s="15"/>
      <c r="AU314" s="15"/>
      <c r="AV314" s="15"/>
      <c r="AW314" s="15"/>
      <c r="AX314" s="16"/>
      <c r="AY314" s="17"/>
      <c r="AZ314" s="15"/>
      <c r="BA314" s="15"/>
      <c r="BB314" s="15"/>
      <c r="BC314" s="15"/>
      <c r="BD314" s="15"/>
    </row>
    <row r="315" ht="12.75" customHeight="1">
      <c r="A315" s="4"/>
      <c r="B315" s="2"/>
      <c r="C315" s="2"/>
      <c r="D315" s="2"/>
      <c r="E315" s="2"/>
      <c r="F315" s="2"/>
      <c r="G315" s="418"/>
      <c r="H315" s="4"/>
      <c r="I315" s="2"/>
      <c r="J315" s="2"/>
      <c r="K315" s="2"/>
      <c r="L315" s="2"/>
      <c r="M315" s="2"/>
      <c r="N315" s="2"/>
      <c r="O315" s="9"/>
      <c r="P315" s="9"/>
      <c r="Q315" s="10"/>
      <c r="R315" s="9"/>
      <c r="S315" s="10"/>
      <c r="T315" s="9"/>
      <c r="U315" s="2"/>
      <c r="V315" s="11"/>
      <c r="W315" s="11"/>
      <c r="X315" s="2"/>
      <c r="Y315" s="2"/>
      <c r="Z315" s="2"/>
      <c r="AA315" s="2"/>
      <c r="AB315" s="2"/>
      <c r="AC315" s="2"/>
      <c r="AD315" s="2"/>
      <c r="AE315" s="2"/>
      <c r="AF315" s="367"/>
      <c r="AG315" s="367"/>
      <c r="AH315" s="367"/>
      <c r="AI315" s="367"/>
      <c r="AJ315" s="367"/>
      <c r="AK315" s="367"/>
      <c r="AL315" s="367"/>
      <c r="AM315" s="367"/>
      <c r="AN315" s="367"/>
      <c r="AO315" s="2"/>
      <c r="AP315" s="2"/>
      <c r="AQ315" s="15"/>
      <c r="AR315" s="15"/>
      <c r="AS315" s="15"/>
      <c r="AT315" s="15"/>
      <c r="AU315" s="15"/>
      <c r="AV315" s="15"/>
      <c r="AW315" s="15"/>
      <c r="AX315" s="16"/>
      <c r="AY315" s="17"/>
      <c r="AZ315" s="15"/>
      <c r="BA315" s="15"/>
      <c r="BB315" s="15"/>
      <c r="BC315" s="15"/>
      <c r="BD315" s="15"/>
    </row>
    <row r="316" ht="12.75" customHeight="1">
      <c r="A316" s="4"/>
      <c r="B316" s="2"/>
      <c r="C316" s="2"/>
      <c r="D316" s="2"/>
      <c r="E316" s="2"/>
      <c r="F316" s="2"/>
      <c r="G316" s="418"/>
      <c r="H316" s="4"/>
      <c r="I316" s="2"/>
      <c r="J316" s="2"/>
      <c r="K316" s="2"/>
      <c r="L316" s="2"/>
      <c r="M316" s="2"/>
      <c r="N316" s="2"/>
      <c r="O316" s="9"/>
      <c r="P316" s="9"/>
      <c r="Q316" s="10"/>
      <c r="R316" s="9"/>
      <c r="S316" s="10"/>
      <c r="T316" s="9"/>
      <c r="U316" s="2"/>
      <c r="V316" s="11"/>
      <c r="W316" s="11"/>
      <c r="X316" s="2"/>
      <c r="Y316" s="2"/>
      <c r="Z316" s="2"/>
      <c r="AA316" s="2"/>
      <c r="AB316" s="2"/>
      <c r="AC316" s="2"/>
      <c r="AD316" s="2"/>
      <c r="AE316" s="2"/>
      <c r="AF316" s="367"/>
      <c r="AG316" s="367"/>
      <c r="AH316" s="367"/>
      <c r="AI316" s="367"/>
      <c r="AJ316" s="367"/>
      <c r="AK316" s="367"/>
      <c r="AL316" s="367"/>
      <c r="AM316" s="367"/>
      <c r="AN316" s="367"/>
      <c r="AO316" s="2"/>
      <c r="AP316" s="2"/>
      <c r="AQ316" s="15"/>
      <c r="AR316" s="15"/>
      <c r="AS316" s="15"/>
      <c r="AT316" s="15"/>
      <c r="AU316" s="15"/>
      <c r="AV316" s="15"/>
      <c r="AW316" s="15"/>
      <c r="AX316" s="16"/>
      <c r="AY316" s="17"/>
      <c r="AZ316" s="15"/>
      <c r="BA316" s="15"/>
      <c r="BB316" s="15"/>
      <c r="BC316" s="15"/>
      <c r="BD316" s="15"/>
    </row>
    <row r="317" ht="12.75" customHeight="1">
      <c r="A317" s="4"/>
      <c r="B317" s="2"/>
      <c r="C317" s="2"/>
      <c r="D317" s="2"/>
      <c r="E317" s="2"/>
      <c r="F317" s="2"/>
      <c r="G317" s="418"/>
      <c r="H317" s="4"/>
      <c r="I317" s="2"/>
      <c r="J317" s="2"/>
      <c r="K317" s="2"/>
      <c r="L317" s="2"/>
      <c r="M317" s="2"/>
      <c r="N317" s="2"/>
      <c r="O317" s="9"/>
      <c r="P317" s="9"/>
      <c r="Q317" s="10"/>
      <c r="R317" s="9"/>
      <c r="S317" s="10"/>
      <c r="T317" s="9"/>
      <c r="U317" s="2"/>
      <c r="V317" s="11"/>
      <c r="W317" s="11"/>
      <c r="X317" s="2"/>
      <c r="Y317" s="2"/>
      <c r="Z317" s="2"/>
      <c r="AA317" s="2"/>
      <c r="AB317" s="2"/>
      <c r="AC317" s="2"/>
      <c r="AD317" s="2"/>
      <c r="AE317" s="2"/>
      <c r="AF317" s="367"/>
      <c r="AG317" s="367"/>
      <c r="AH317" s="367"/>
      <c r="AI317" s="367"/>
      <c r="AJ317" s="367"/>
      <c r="AK317" s="367"/>
      <c r="AL317" s="367"/>
      <c r="AM317" s="367"/>
      <c r="AN317" s="367"/>
      <c r="AO317" s="2"/>
      <c r="AP317" s="2"/>
      <c r="AQ317" s="15"/>
      <c r="AR317" s="15"/>
      <c r="AS317" s="15"/>
      <c r="AT317" s="15"/>
      <c r="AU317" s="15"/>
      <c r="AV317" s="15"/>
      <c r="AW317" s="15"/>
      <c r="AX317" s="16"/>
      <c r="AY317" s="17"/>
      <c r="AZ317" s="15"/>
      <c r="BA317" s="15"/>
      <c r="BB317" s="15"/>
      <c r="BC317" s="15"/>
      <c r="BD317" s="15"/>
    </row>
    <row r="318" ht="12.75" customHeight="1">
      <c r="A318" s="4"/>
      <c r="B318" s="2"/>
      <c r="C318" s="2"/>
      <c r="D318" s="2"/>
      <c r="E318" s="2"/>
      <c r="F318" s="2"/>
      <c r="G318" s="418"/>
      <c r="H318" s="4"/>
      <c r="I318" s="2"/>
      <c r="J318" s="2"/>
      <c r="K318" s="2"/>
      <c r="L318" s="2"/>
      <c r="M318" s="2"/>
      <c r="N318" s="2"/>
      <c r="O318" s="9"/>
      <c r="P318" s="9"/>
      <c r="Q318" s="10"/>
      <c r="R318" s="9"/>
      <c r="S318" s="10"/>
      <c r="T318" s="9"/>
      <c r="U318" s="2"/>
      <c r="V318" s="11"/>
      <c r="W318" s="11"/>
      <c r="X318" s="2"/>
      <c r="Y318" s="2"/>
      <c r="Z318" s="2"/>
      <c r="AA318" s="2"/>
      <c r="AB318" s="2"/>
      <c r="AC318" s="2"/>
      <c r="AD318" s="2"/>
      <c r="AE318" s="2"/>
      <c r="AF318" s="367"/>
      <c r="AG318" s="367"/>
      <c r="AH318" s="367"/>
      <c r="AI318" s="367"/>
      <c r="AJ318" s="367"/>
      <c r="AK318" s="367"/>
      <c r="AL318" s="367"/>
      <c r="AM318" s="367"/>
      <c r="AN318" s="367"/>
      <c r="AO318" s="2"/>
      <c r="AP318" s="2"/>
      <c r="AQ318" s="15"/>
      <c r="AR318" s="15"/>
      <c r="AS318" s="15"/>
      <c r="AT318" s="15"/>
      <c r="AU318" s="15"/>
      <c r="AV318" s="15"/>
      <c r="AW318" s="15"/>
      <c r="AX318" s="16"/>
      <c r="AY318" s="17"/>
      <c r="AZ318" s="15"/>
      <c r="BA318" s="15"/>
      <c r="BB318" s="15"/>
      <c r="BC318" s="15"/>
      <c r="BD318" s="15"/>
    </row>
    <row r="319" ht="12.75" customHeight="1">
      <c r="A319" s="4"/>
      <c r="B319" s="2"/>
      <c r="C319" s="2"/>
      <c r="D319" s="2"/>
      <c r="E319" s="2"/>
      <c r="F319" s="2"/>
      <c r="G319" s="418"/>
      <c r="H319" s="4"/>
      <c r="I319" s="2"/>
      <c r="J319" s="2"/>
      <c r="K319" s="2"/>
      <c r="L319" s="2"/>
      <c r="M319" s="2"/>
      <c r="N319" s="2"/>
      <c r="O319" s="9"/>
      <c r="P319" s="9"/>
      <c r="Q319" s="10"/>
      <c r="R319" s="9"/>
      <c r="S319" s="10"/>
      <c r="T319" s="9"/>
      <c r="U319" s="2"/>
      <c r="V319" s="11"/>
      <c r="W319" s="11"/>
      <c r="X319" s="2"/>
      <c r="Y319" s="2"/>
      <c r="Z319" s="2"/>
      <c r="AA319" s="2"/>
      <c r="AB319" s="2"/>
      <c r="AC319" s="2"/>
      <c r="AD319" s="2"/>
      <c r="AE319" s="2"/>
      <c r="AF319" s="367"/>
      <c r="AG319" s="367"/>
      <c r="AH319" s="367"/>
      <c r="AI319" s="367"/>
      <c r="AJ319" s="367"/>
      <c r="AK319" s="367"/>
      <c r="AL319" s="367"/>
      <c r="AM319" s="367"/>
      <c r="AN319" s="367"/>
      <c r="AO319" s="2"/>
      <c r="AP319" s="2"/>
      <c r="AQ319" s="15"/>
      <c r="AR319" s="15"/>
      <c r="AS319" s="15"/>
      <c r="AT319" s="15"/>
      <c r="AU319" s="15"/>
      <c r="AV319" s="15"/>
      <c r="AW319" s="15"/>
      <c r="AX319" s="16"/>
      <c r="AY319" s="17"/>
      <c r="AZ319" s="15"/>
      <c r="BA319" s="15"/>
      <c r="BB319" s="15"/>
      <c r="BC319" s="15"/>
      <c r="BD319" s="15"/>
    </row>
    <row r="320" ht="12.75" customHeight="1">
      <c r="A320" s="4"/>
      <c r="B320" s="2"/>
      <c r="C320" s="2"/>
      <c r="D320" s="2"/>
      <c r="E320" s="2"/>
      <c r="F320" s="2"/>
      <c r="G320" s="418"/>
      <c r="H320" s="4"/>
      <c r="I320" s="2"/>
      <c r="J320" s="2"/>
      <c r="K320" s="2"/>
      <c r="L320" s="2"/>
      <c r="M320" s="2"/>
      <c r="N320" s="2"/>
      <c r="O320" s="9"/>
      <c r="P320" s="9"/>
      <c r="Q320" s="10"/>
      <c r="R320" s="9"/>
      <c r="S320" s="10"/>
      <c r="T320" s="9"/>
      <c r="U320" s="2"/>
      <c r="V320" s="11"/>
      <c r="W320" s="11"/>
      <c r="X320" s="2"/>
      <c r="Y320" s="2"/>
      <c r="Z320" s="2"/>
      <c r="AA320" s="2"/>
      <c r="AB320" s="2"/>
      <c r="AC320" s="2"/>
      <c r="AD320" s="2"/>
      <c r="AE320" s="2"/>
      <c r="AF320" s="367"/>
      <c r="AG320" s="367"/>
      <c r="AH320" s="367"/>
      <c r="AI320" s="367"/>
      <c r="AJ320" s="367"/>
      <c r="AK320" s="367"/>
      <c r="AL320" s="367"/>
      <c r="AM320" s="367"/>
      <c r="AN320" s="367"/>
      <c r="AO320" s="2"/>
      <c r="AP320" s="2"/>
      <c r="AQ320" s="15"/>
      <c r="AR320" s="15"/>
      <c r="AS320" s="15"/>
      <c r="AT320" s="15"/>
      <c r="AU320" s="15"/>
      <c r="AV320" s="15"/>
      <c r="AW320" s="15"/>
      <c r="AX320" s="16"/>
      <c r="AY320" s="17"/>
      <c r="AZ320" s="15"/>
      <c r="BA320" s="15"/>
      <c r="BB320" s="15"/>
      <c r="BC320" s="15"/>
      <c r="BD320" s="15"/>
    </row>
    <row r="321" ht="12.75" customHeight="1">
      <c r="A321" s="4"/>
      <c r="B321" s="2"/>
      <c r="C321" s="2"/>
      <c r="D321" s="2"/>
      <c r="E321" s="2"/>
      <c r="F321" s="2"/>
      <c r="G321" s="418"/>
      <c r="H321" s="4"/>
      <c r="I321" s="2"/>
      <c r="J321" s="2"/>
      <c r="K321" s="2"/>
      <c r="L321" s="2"/>
      <c r="M321" s="2"/>
      <c r="N321" s="2"/>
      <c r="O321" s="9"/>
      <c r="P321" s="9"/>
      <c r="Q321" s="10"/>
      <c r="R321" s="9"/>
      <c r="S321" s="10"/>
      <c r="T321" s="9"/>
      <c r="U321" s="2"/>
      <c r="V321" s="11"/>
      <c r="W321" s="11"/>
      <c r="X321" s="2"/>
      <c r="Y321" s="2"/>
      <c r="Z321" s="2"/>
      <c r="AA321" s="2"/>
      <c r="AB321" s="2"/>
      <c r="AC321" s="2"/>
      <c r="AD321" s="2"/>
      <c r="AE321" s="2"/>
      <c r="AF321" s="367"/>
      <c r="AG321" s="367"/>
      <c r="AH321" s="367"/>
      <c r="AI321" s="367"/>
      <c r="AJ321" s="367"/>
      <c r="AK321" s="367"/>
      <c r="AL321" s="367"/>
      <c r="AM321" s="367"/>
      <c r="AN321" s="367"/>
      <c r="AO321" s="2"/>
      <c r="AP321" s="2"/>
      <c r="AQ321" s="15"/>
      <c r="AR321" s="15"/>
      <c r="AS321" s="15"/>
      <c r="AT321" s="15"/>
      <c r="AU321" s="15"/>
      <c r="AV321" s="15"/>
      <c r="AW321" s="15"/>
      <c r="AX321" s="16"/>
      <c r="AY321" s="17"/>
      <c r="AZ321" s="15"/>
      <c r="BA321" s="15"/>
      <c r="BB321" s="15"/>
      <c r="BC321" s="15"/>
      <c r="BD321" s="15"/>
    </row>
    <row r="322" ht="12.75" customHeight="1">
      <c r="A322" s="4"/>
      <c r="B322" s="2"/>
      <c r="C322" s="2"/>
      <c r="D322" s="2"/>
      <c r="E322" s="2"/>
      <c r="F322" s="2"/>
      <c r="G322" s="418"/>
      <c r="H322" s="4"/>
      <c r="I322" s="2"/>
      <c r="J322" s="2"/>
      <c r="K322" s="2"/>
      <c r="L322" s="2"/>
      <c r="M322" s="2"/>
      <c r="N322" s="2"/>
      <c r="O322" s="9"/>
      <c r="P322" s="9"/>
      <c r="Q322" s="10"/>
      <c r="R322" s="9"/>
      <c r="S322" s="10"/>
      <c r="T322" s="9"/>
      <c r="U322" s="2"/>
      <c r="V322" s="11"/>
      <c r="W322" s="11"/>
      <c r="X322" s="2"/>
      <c r="Y322" s="2"/>
      <c r="Z322" s="2"/>
      <c r="AA322" s="2"/>
      <c r="AB322" s="2"/>
      <c r="AC322" s="2"/>
      <c r="AD322" s="2"/>
      <c r="AE322" s="2"/>
      <c r="AF322" s="367"/>
      <c r="AG322" s="367"/>
      <c r="AH322" s="367"/>
      <c r="AI322" s="367"/>
      <c r="AJ322" s="367"/>
      <c r="AK322" s="367"/>
      <c r="AL322" s="367"/>
      <c r="AM322" s="367"/>
      <c r="AN322" s="367"/>
      <c r="AO322" s="2"/>
      <c r="AP322" s="2"/>
      <c r="AQ322" s="15"/>
      <c r="AR322" s="15"/>
      <c r="AS322" s="15"/>
      <c r="AT322" s="15"/>
      <c r="AU322" s="15"/>
      <c r="AV322" s="15"/>
      <c r="AW322" s="15"/>
      <c r="AX322" s="16"/>
      <c r="AY322" s="17"/>
      <c r="AZ322" s="15"/>
      <c r="BA322" s="15"/>
      <c r="BB322" s="15"/>
      <c r="BC322" s="15"/>
      <c r="BD322" s="15"/>
    </row>
    <row r="323" ht="12.75" customHeight="1">
      <c r="A323" s="4"/>
      <c r="B323" s="2"/>
      <c r="C323" s="2"/>
      <c r="D323" s="2"/>
      <c r="E323" s="2"/>
      <c r="F323" s="2"/>
      <c r="G323" s="418"/>
      <c r="H323" s="4"/>
      <c r="I323" s="2"/>
      <c r="J323" s="2"/>
      <c r="K323" s="2"/>
      <c r="L323" s="2"/>
      <c r="M323" s="2"/>
      <c r="N323" s="2"/>
      <c r="O323" s="9"/>
      <c r="P323" s="9"/>
      <c r="Q323" s="10"/>
      <c r="R323" s="9"/>
      <c r="S323" s="10"/>
      <c r="T323" s="9"/>
      <c r="U323" s="2"/>
      <c r="V323" s="11"/>
      <c r="W323" s="11"/>
      <c r="X323" s="2"/>
      <c r="Y323" s="2"/>
      <c r="Z323" s="2"/>
      <c r="AA323" s="2"/>
      <c r="AB323" s="2"/>
      <c r="AC323" s="2"/>
      <c r="AD323" s="2"/>
      <c r="AE323" s="2"/>
      <c r="AF323" s="367"/>
      <c r="AG323" s="367"/>
      <c r="AH323" s="367"/>
      <c r="AI323" s="367"/>
      <c r="AJ323" s="367"/>
      <c r="AK323" s="367"/>
      <c r="AL323" s="367"/>
      <c r="AM323" s="367"/>
      <c r="AN323" s="367"/>
      <c r="AO323" s="2"/>
      <c r="AP323" s="2"/>
      <c r="AQ323" s="15"/>
      <c r="AR323" s="15"/>
      <c r="AS323" s="15"/>
      <c r="AT323" s="15"/>
      <c r="AU323" s="15"/>
      <c r="AV323" s="15"/>
      <c r="AW323" s="15"/>
      <c r="AX323" s="16"/>
      <c r="AY323" s="17"/>
      <c r="AZ323" s="15"/>
      <c r="BA323" s="15"/>
      <c r="BB323" s="15"/>
      <c r="BC323" s="15"/>
      <c r="BD323" s="15"/>
    </row>
    <row r="324" ht="12.75" customHeight="1">
      <c r="A324" s="4"/>
      <c r="B324" s="2"/>
      <c r="C324" s="2"/>
      <c r="D324" s="2"/>
      <c r="E324" s="2"/>
      <c r="F324" s="2"/>
      <c r="G324" s="418"/>
      <c r="H324" s="4"/>
      <c r="I324" s="2"/>
      <c r="J324" s="2"/>
      <c r="K324" s="2"/>
      <c r="L324" s="2"/>
      <c r="M324" s="2"/>
      <c r="N324" s="2"/>
      <c r="O324" s="9"/>
      <c r="P324" s="9"/>
      <c r="Q324" s="10"/>
      <c r="R324" s="9"/>
      <c r="S324" s="10"/>
      <c r="T324" s="9"/>
      <c r="U324" s="2"/>
      <c r="V324" s="11"/>
      <c r="W324" s="11"/>
      <c r="X324" s="2"/>
      <c r="Y324" s="2"/>
      <c r="Z324" s="2"/>
      <c r="AA324" s="2"/>
      <c r="AB324" s="2"/>
      <c r="AC324" s="2"/>
      <c r="AD324" s="2"/>
      <c r="AE324" s="2"/>
      <c r="AF324" s="367"/>
      <c r="AG324" s="367"/>
      <c r="AH324" s="367"/>
      <c r="AI324" s="367"/>
      <c r="AJ324" s="367"/>
      <c r="AK324" s="367"/>
      <c r="AL324" s="367"/>
      <c r="AM324" s="367"/>
      <c r="AN324" s="367"/>
      <c r="AO324" s="2"/>
      <c r="AP324" s="2"/>
      <c r="AQ324" s="15"/>
      <c r="AR324" s="15"/>
      <c r="AS324" s="15"/>
      <c r="AT324" s="15"/>
      <c r="AU324" s="15"/>
      <c r="AV324" s="15"/>
      <c r="AW324" s="15"/>
      <c r="AX324" s="16"/>
      <c r="AY324" s="17"/>
      <c r="AZ324" s="15"/>
      <c r="BA324" s="15"/>
      <c r="BB324" s="15"/>
      <c r="BC324" s="15"/>
      <c r="BD324" s="15"/>
    </row>
    <row r="325" ht="12.75" customHeight="1">
      <c r="A325" s="4"/>
      <c r="B325" s="2"/>
      <c r="C325" s="2"/>
      <c r="D325" s="2"/>
      <c r="E325" s="2"/>
      <c r="F325" s="2"/>
      <c r="G325" s="418"/>
      <c r="H325" s="4"/>
      <c r="I325" s="2"/>
      <c r="J325" s="2"/>
      <c r="K325" s="2"/>
      <c r="L325" s="2"/>
      <c r="M325" s="2"/>
      <c r="N325" s="2"/>
      <c r="O325" s="9"/>
      <c r="P325" s="9"/>
      <c r="Q325" s="10"/>
      <c r="R325" s="9"/>
      <c r="S325" s="10"/>
      <c r="T325" s="9"/>
      <c r="U325" s="2"/>
      <c r="V325" s="11"/>
      <c r="W325" s="11"/>
      <c r="X325" s="2"/>
      <c r="Y325" s="2"/>
      <c r="Z325" s="2"/>
      <c r="AA325" s="2"/>
      <c r="AB325" s="2"/>
      <c r="AC325" s="2"/>
      <c r="AD325" s="2"/>
      <c r="AE325" s="2"/>
      <c r="AF325" s="367"/>
      <c r="AG325" s="367"/>
      <c r="AH325" s="367"/>
      <c r="AI325" s="367"/>
      <c r="AJ325" s="367"/>
      <c r="AK325" s="367"/>
      <c r="AL325" s="367"/>
      <c r="AM325" s="367"/>
      <c r="AN325" s="367"/>
      <c r="AO325" s="2"/>
      <c r="AP325" s="2"/>
      <c r="AQ325" s="15"/>
      <c r="AR325" s="15"/>
      <c r="AS325" s="15"/>
      <c r="AT325" s="15"/>
      <c r="AU325" s="15"/>
      <c r="AV325" s="15"/>
      <c r="AW325" s="15"/>
      <c r="AX325" s="16"/>
      <c r="AY325" s="17"/>
      <c r="AZ325" s="15"/>
      <c r="BA325" s="15"/>
      <c r="BB325" s="15"/>
      <c r="BC325" s="15"/>
      <c r="BD325" s="15"/>
    </row>
    <row r="326" ht="12.75" customHeight="1">
      <c r="A326" s="4"/>
      <c r="B326" s="2"/>
      <c r="C326" s="2"/>
      <c r="D326" s="2"/>
      <c r="E326" s="2"/>
      <c r="F326" s="2"/>
      <c r="G326" s="418"/>
      <c r="H326" s="4"/>
      <c r="I326" s="2"/>
      <c r="J326" s="2"/>
      <c r="K326" s="2"/>
      <c r="L326" s="2"/>
      <c r="M326" s="2"/>
      <c r="N326" s="2"/>
      <c r="O326" s="9"/>
      <c r="P326" s="9"/>
      <c r="Q326" s="10"/>
      <c r="R326" s="9"/>
      <c r="S326" s="10"/>
      <c r="T326" s="9"/>
      <c r="U326" s="2"/>
      <c r="V326" s="11"/>
      <c r="W326" s="11"/>
      <c r="X326" s="2"/>
      <c r="Y326" s="2"/>
      <c r="Z326" s="2"/>
      <c r="AA326" s="2"/>
      <c r="AB326" s="2"/>
      <c r="AC326" s="2"/>
      <c r="AD326" s="2"/>
      <c r="AE326" s="2"/>
      <c r="AF326" s="367"/>
      <c r="AG326" s="367"/>
      <c r="AH326" s="367"/>
      <c r="AI326" s="367"/>
      <c r="AJ326" s="367"/>
      <c r="AK326" s="367"/>
      <c r="AL326" s="367"/>
      <c r="AM326" s="367"/>
      <c r="AN326" s="367"/>
      <c r="AO326" s="2"/>
      <c r="AP326" s="2"/>
      <c r="AQ326" s="15"/>
      <c r="AR326" s="15"/>
      <c r="AS326" s="15"/>
      <c r="AT326" s="15"/>
      <c r="AU326" s="15"/>
      <c r="AV326" s="15"/>
      <c r="AW326" s="15"/>
      <c r="AX326" s="16"/>
      <c r="AY326" s="17"/>
      <c r="AZ326" s="15"/>
      <c r="BA326" s="15"/>
      <c r="BB326" s="15"/>
      <c r="BC326" s="15"/>
      <c r="BD326" s="15"/>
    </row>
    <row r="327" ht="12.75" customHeight="1">
      <c r="A327" s="4"/>
      <c r="B327" s="2"/>
      <c r="C327" s="2"/>
      <c r="D327" s="2"/>
      <c r="E327" s="2"/>
      <c r="F327" s="2"/>
      <c r="G327" s="418"/>
      <c r="H327" s="4"/>
      <c r="I327" s="2"/>
      <c r="J327" s="2"/>
      <c r="K327" s="2"/>
      <c r="L327" s="2"/>
      <c r="M327" s="2"/>
      <c r="N327" s="2"/>
      <c r="O327" s="9"/>
      <c r="P327" s="9"/>
      <c r="Q327" s="10"/>
      <c r="R327" s="9"/>
      <c r="S327" s="10"/>
      <c r="T327" s="9"/>
      <c r="U327" s="2"/>
      <c r="V327" s="11"/>
      <c r="W327" s="11"/>
      <c r="X327" s="2"/>
      <c r="Y327" s="2"/>
      <c r="Z327" s="2"/>
      <c r="AA327" s="2"/>
      <c r="AB327" s="2"/>
      <c r="AC327" s="2"/>
      <c r="AD327" s="2"/>
      <c r="AE327" s="2"/>
      <c r="AF327" s="367"/>
      <c r="AG327" s="367"/>
      <c r="AH327" s="367"/>
      <c r="AI327" s="367"/>
      <c r="AJ327" s="367"/>
      <c r="AK327" s="367"/>
      <c r="AL327" s="367"/>
      <c r="AM327" s="367"/>
      <c r="AN327" s="367"/>
      <c r="AO327" s="2"/>
      <c r="AP327" s="2"/>
      <c r="AQ327" s="15"/>
      <c r="AR327" s="15"/>
      <c r="AS327" s="15"/>
      <c r="AT327" s="15"/>
      <c r="AU327" s="15"/>
      <c r="AV327" s="15"/>
      <c r="AW327" s="15"/>
      <c r="AX327" s="16"/>
      <c r="AY327" s="17"/>
      <c r="AZ327" s="15"/>
      <c r="BA327" s="15"/>
      <c r="BB327" s="15"/>
      <c r="BC327" s="15"/>
      <c r="BD327" s="15"/>
    </row>
    <row r="328" ht="12.75" customHeight="1">
      <c r="A328" s="4"/>
      <c r="B328" s="2"/>
      <c r="C328" s="2"/>
      <c r="D328" s="2"/>
      <c r="E328" s="2"/>
      <c r="F328" s="2"/>
      <c r="G328" s="418"/>
      <c r="H328" s="4"/>
      <c r="I328" s="2"/>
      <c r="J328" s="2"/>
      <c r="K328" s="2"/>
      <c r="L328" s="2"/>
      <c r="M328" s="2"/>
      <c r="N328" s="2"/>
      <c r="O328" s="9"/>
      <c r="P328" s="9"/>
      <c r="Q328" s="10"/>
      <c r="R328" s="9"/>
      <c r="S328" s="10"/>
      <c r="T328" s="9"/>
      <c r="U328" s="2"/>
      <c r="V328" s="11"/>
      <c r="W328" s="11"/>
      <c r="X328" s="2"/>
      <c r="Y328" s="2"/>
      <c r="Z328" s="2"/>
      <c r="AA328" s="2"/>
      <c r="AB328" s="2"/>
      <c r="AC328" s="2"/>
      <c r="AD328" s="2"/>
      <c r="AE328" s="2"/>
      <c r="AF328" s="367"/>
      <c r="AG328" s="367"/>
      <c r="AH328" s="367"/>
      <c r="AI328" s="367"/>
      <c r="AJ328" s="367"/>
      <c r="AK328" s="367"/>
      <c r="AL328" s="367"/>
      <c r="AM328" s="367"/>
      <c r="AN328" s="367"/>
      <c r="AO328" s="2"/>
      <c r="AP328" s="2"/>
      <c r="AQ328" s="15"/>
      <c r="AR328" s="15"/>
      <c r="AS328" s="15"/>
      <c r="AT328" s="15"/>
      <c r="AU328" s="15"/>
      <c r="AV328" s="15"/>
      <c r="AW328" s="15"/>
      <c r="AX328" s="16"/>
      <c r="AY328" s="17"/>
      <c r="AZ328" s="15"/>
      <c r="BA328" s="15"/>
      <c r="BB328" s="15"/>
      <c r="BC328" s="15"/>
      <c r="BD328" s="15"/>
    </row>
    <row r="329" ht="12.75" customHeight="1">
      <c r="A329" s="4"/>
      <c r="B329" s="2"/>
      <c r="C329" s="2"/>
      <c r="D329" s="2"/>
      <c r="E329" s="2"/>
      <c r="F329" s="2"/>
      <c r="G329" s="418"/>
      <c r="H329" s="4"/>
      <c r="I329" s="2"/>
      <c r="J329" s="2"/>
      <c r="K329" s="2"/>
      <c r="L329" s="2"/>
      <c r="M329" s="2"/>
      <c r="N329" s="2"/>
      <c r="O329" s="9"/>
      <c r="P329" s="9"/>
      <c r="Q329" s="10"/>
      <c r="R329" s="9"/>
      <c r="S329" s="10"/>
      <c r="T329" s="9"/>
      <c r="U329" s="2"/>
      <c r="V329" s="11"/>
      <c r="W329" s="11"/>
      <c r="X329" s="2"/>
      <c r="Y329" s="2"/>
      <c r="Z329" s="2"/>
      <c r="AA329" s="2"/>
      <c r="AB329" s="2"/>
      <c r="AC329" s="2"/>
      <c r="AD329" s="2"/>
      <c r="AE329" s="2"/>
      <c r="AF329" s="367"/>
      <c r="AG329" s="367"/>
      <c r="AH329" s="367"/>
      <c r="AI329" s="367"/>
      <c r="AJ329" s="367"/>
      <c r="AK329" s="367"/>
      <c r="AL329" s="367"/>
      <c r="AM329" s="367"/>
      <c r="AN329" s="367"/>
      <c r="AO329" s="2"/>
      <c r="AP329" s="2"/>
      <c r="AQ329" s="15"/>
      <c r="AR329" s="15"/>
      <c r="AS329" s="15"/>
      <c r="AT329" s="15"/>
      <c r="AU329" s="15"/>
      <c r="AV329" s="15"/>
      <c r="AW329" s="15"/>
      <c r="AX329" s="16"/>
      <c r="AY329" s="17"/>
      <c r="AZ329" s="15"/>
      <c r="BA329" s="15"/>
      <c r="BB329" s="15"/>
      <c r="BC329" s="15"/>
      <c r="BD329" s="15"/>
    </row>
    <row r="330" ht="12.75" customHeight="1">
      <c r="A330" s="4"/>
      <c r="B330" s="2"/>
      <c r="C330" s="2"/>
      <c r="D330" s="2"/>
      <c r="E330" s="2"/>
      <c r="F330" s="2"/>
      <c r="G330" s="418"/>
      <c r="H330" s="4"/>
      <c r="I330" s="2"/>
      <c r="J330" s="2"/>
      <c r="K330" s="2"/>
      <c r="L330" s="2"/>
      <c r="M330" s="2"/>
      <c r="N330" s="2"/>
      <c r="O330" s="9"/>
      <c r="P330" s="9"/>
      <c r="Q330" s="10"/>
      <c r="R330" s="9"/>
      <c r="S330" s="10"/>
      <c r="T330" s="9"/>
      <c r="U330" s="2"/>
      <c r="V330" s="11"/>
      <c r="W330" s="11"/>
      <c r="X330" s="2"/>
      <c r="Y330" s="2"/>
      <c r="Z330" s="2"/>
      <c r="AA330" s="2"/>
      <c r="AB330" s="2"/>
      <c r="AC330" s="2"/>
      <c r="AD330" s="2"/>
      <c r="AE330" s="2"/>
      <c r="AF330" s="367"/>
      <c r="AG330" s="367"/>
      <c r="AH330" s="367"/>
      <c r="AI330" s="367"/>
      <c r="AJ330" s="367"/>
      <c r="AK330" s="367"/>
      <c r="AL330" s="367"/>
      <c r="AM330" s="367"/>
      <c r="AN330" s="367"/>
      <c r="AO330" s="2"/>
      <c r="AP330" s="2"/>
      <c r="AQ330" s="15"/>
      <c r="AR330" s="15"/>
      <c r="AS330" s="15"/>
      <c r="AT330" s="15"/>
      <c r="AU330" s="15"/>
      <c r="AV330" s="15"/>
      <c r="AW330" s="15"/>
      <c r="AX330" s="16"/>
      <c r="AY330" s="17"/>
      <c r="AZ330" s="15"/>
      <c r="BA330" s="15"/>
      <c r="BB330" s="15"/>
      <c r="BC330" s="15"/>
      <c r="BD330" s="15"/>
    </row>
    <row r="331" ht="12.75" customHeight="1">
      <c r="A331" s="4"/>
      <c r="B331" s="2"/>
      <c r="C331" s="2"/>
      <c r="D331" s="2"/>
      <c r="E331" s="2"/>
      <c r="F331" s="2"/>
      <c r="G331" s="418"/>
      <c r="H331" s="4"/>
      <c r="I331" s="2"/>
      <c r="J331" s="2"/>
      <c r="K331" s="2"/>
      <c r="L331" s="2"/>
      <c r="M331" s="2"/>
      <c r="N331" s="2"/>
      <c r="O331" s="9"/>
      <c r="P331" s="9"/>
      <c r="Q331" s="10"/>
      <c r="R331" s="9"/>
      <c r="S331" s="10"/>
      <c r="T331" s="9"/>
      <c r="U331" s="2"/>
      <c r="V331" s="11"/>
      <c r="W331" s="11"/>
      <c r="X331" s="2"/>
      <c r="Y331" s="2"/>
      <c r="Z331" s="2"/>
      <c r="AA331" s="2"/>
      <c r="AB331" s="2"/>
      <c r="AC331" s="2"/>
      <c r="AD331" s="2"/>
      <c r="AE331" s="2"/>
      <c r="AF331" s="367"/>
      <c r="AG331" s="367"/>
      <c r="AH331" s="367"/>
      <c r="AI331" s="367"/>
      <c r="AJ331" s="367"/>
      <c r="AK331" s="367"/>
      <c r="AL331" s="367"/>
      <c r="AM331" s="367"/>
      <c r="AN331" s="367"/>
      <c r="AO331" s="2"/>
      <c r="AP331" s="2"/>
      <c r="AQ331" s="15"/>
      <c r="AR331" s="15"/>
      <c r="AS331" s="15"/>
      <c r="AT331" s="15"/>
      <c r="AU331" s="15"/>
      <c r="AV331" s="15"/>
      <c r="AW331" s="15"/>
      <c r="AX331" s="16"/>
      <c r="AY331" s="17"/>
      <c r="AZ331" s="15"/>
      <c r="BA331" s="15"/>
      <c r="BB331" s="15"/>
      <c r="BC331" s="15"/>
      <c r="BD331" s="15"/>
    </row>
    <row r="332" ht="12.75" customHeight="1">
      <c r="A332" s="4"/>
      <c r="B332" s="2"/>
      <c r="C332" s="2"/>
      <c r="D332" s="2"/>
      <c r="E332" s="2"/>
      <c r="F332" s="2"/>
      <c r="G332" s="418"/>
      <c r="H332" s="4"/>
      <c r="I332" s="2"/>
      <c r="J332" s="2"/>
      <c r="K332" s="2"/>
      <c r="L332" s="2"/>
      <c r="M332" s="2"/>
      <c r="N332" s="2"/>
      <c r="O332" s="9"/>
      <c r="P332" s="9"/>
      <c r="Q332" s="10"/>
      <c r="R332" s="9"/>
      <c r="S332" s="10"/>
      <c r="T332" s="9"/>
      <c r="U332" s="2"/>
      <c r="V332" s="11"/>
      <c r="W332" s="11"/>
      <c r="X332" s="2"/>
      <c r="Y332" s="2"/>
      <c r="Z332" s="2"/>
      <c r="AA332" s="2"/>
      <c r="AB332" s="2"/>
      <c r="AC332" s="2"/>
      <c r="AD332" s="2"/>
      <c r="AE332" s="2"/>
      <c r="AF332" s="367"/>
      <c r="AG332" s="367"/>
      <c r="AH332" s="367"/>
      <c r="AI332" s="367"/>
      <c r="AJ332" s="367"/>
      <c r="AK332" s="367"/>
      <c r="AL332" s="367"/>
      <c r="AM332" s="367"/>
      <c r="AN332" s="367"/>
      <c r="AO332" s="2"/>
      <c r="AP332" s="2"/>
      <c r="AQ332" s="15"/>
      <c r="AR332" s="15"/>
      <c r="AS332" s="15"/>
      <c r="AT332" s="15"/>
      <c r="AU332" s="15"/>
      <c r="AV332" s="15"/>
      <c r="AW332" s="15"/>
      <c r="AX332" s="16"/>
      <c r="AY332" s="17"/>
      <c r="AZ332" s="15"/>
      <c r="BA332" s="15"/>
      <c r="BB332" s="15"/>
      <c r="BC332" s="15"/>
      <c r="BD332" s="15"/>
    </row>
    <row r="333" ht="12.75" customHeight="1">
      <c r="A333" s="4"/>
      <c r="B333" s="2"/>
      <c r="C333" s="2"/>
      <c r="D333" s="2"/>
      <c r="E333" s="2"/>
      <c r="F333" s="2"/>
      <c r="G333" s="418"/>
      <c r="H333" s="4"/>
      <c r="I333" s="2"/>
      <c r="J333" s="2"/>
      <c r="K333" s="2"/>
      <c r="L333" s="2"/>
      <c r="M333" s="2"/>
      <c r="N333" s="2"/>
      <c r="O333" s="9"/>
      <c r="P333" s="9"/>
      <c r="Q333" s="10"/>
      <c r="R333" s="9"/>
      <c r="S333" s="10"/>
      <c r="T333" s="9"/>
      <c r="U333" s="2"/>
      <c r="V333" s="11"/>
      <c r="W333" s="11"/>
      <c r="X333" s="2"/>
      <c r="Y333" s="2"/>
      <c r="Z333" s="2"/>
      <c r="AA333" s="2"/>
      <c r="AB333" s="2"/>
      <c r="AC333" s="2"/>
      <c r="AD333" s="2"/>
      <c r="AE333" s="2"/>
      <c r="AF333" s="367"/>
      <c r="AG333" s="367"/>
      <c r="AH333" s="367"/>
      <c r="AI333" s="367"/>
      <c r="AJ333" s="367"/>
      <c r="AK333" s="367"/>
      <c r="AL333" s="367"/>
      <c r="AM333" s="367"/>
      <c r="AN333" s="367"/>
      <c r="AO333" s="2"/>
      <c r="AP333" s="2"/>
      <c r="AQ333" s="15"/>
      <c r="AR333" s="15"/>
      <c r="AS333" s="15"/>
      <c r="AT333" s="15"/>
      <c r="AU333" s="15"/>
      <c r="AV333" s="15"/>
      <c r="AW333" s="15"/>
      <c r="AX333" s="16"/>
      <c r="AY333" s="17"/>
      <c r="AZ333" s="15"/>
      <c r="BA333" s="15"/>
      <c r="BB333" s="15"/>
      <c r="BC333" s="15"/>
      <c r="BD333" s="15"/>
    </row>
    <row r="334" ht="12.75" customHeight="1">
      <c r="A334" s="4"/>
      <c r="B334" s="2"/>
      <c r="C334" s="2"/>
      <c r="D334" s="2"/>
      <c r="E334" s="2"/>
      <c r="F334" s="2"/>
      <c r="G334" s="418"/>
      <c r="H334" s="4"/>
      <c r="I334" s="2"/>
      <c r="J334" s="2"/>
      <c r="K334" s="2"/>
      <c r="L334" s="2"/>
      <c r="M334" s="2"/>
      <c r="N334" s="2"/>
      <c r="O334" s="9"/>
      <c r="P334" s="9"/>
      <c r="Q334" s="10"/>
      <c r="R334" s="9"/>
      <c r="S334" s="10"/>
      <c r="T334" s="9"/>
      <c r="U334" s="2"/>
      <c r="V334" s="11"/>
      <c r="W334" s="11"/>
      <c r="X334" s="2"/>
      <c r="Y334" s="2"/>
      <c r="Z334" s="2"/>
      <c r="AA334" s="2"/>
      <c r="AB334" s="2"/>
      <c r="AC334" s="2"/>
      <c r="AD334" s="2"/>
      <c r="AE334" s="2"/>
      <c r="AF334" s="367"/>
      <c r="AG334" s="367"/>
      <c r="AH334" s="367"/>
      <c r="AI334" s="367"/>
      <c r="AJ334" s="367"/>
      <c r="AK334" s="367"/>
      <c r="AL334" s="367"/>
      <c r="AM334" s="367"/>
      <c r="AN334" s="367"/>
      <c r="AO334" s="2"/>
      <c r="AP334" s="2"/>
      <c r="AQ334" s="15"/>
      <c r="AR334" s="15"/>
      <c r="AS334" s="15"/>
      <c r="AT334" s="15"/>
      <c r="AU334" s="15"/>
      <c r="AV334" s="15"/>
      <c r="AW334" s="15"/>
      <c r="AX334" s="16"/>
      <c r="AY334" s="17"/>
      <c r="AZ334" s="15"/>
      <c r="BA334" s="15"/>
      <c r="BB334" s="15"/>
      <c r="BC334" s="15"/>
      <c r="BD334" s="15"/>
    </row>
    <row r="335" ht="12.75" customHeight="1">
      <c r="A335" s="4"/>
      <c r="B335" s="2"/>
      <c r="C335" s="2"/>
      <c r="D335" s="2"/>
      <c r="E335" s="2"/>
      <c r="F335" s="2"/>
      <c r="G335" s="418"/>
      <c r="H335" s="4"/>
      <c r="I335" s="2"/>
      <c r="J335" s="2"/>
      <c r="K335" s="2"/>
      <c r="L335" s="2"/>
      <c r="M335" s="2"/>
      <c r="N335" s="2"/>
      <c r="O335" s="9"/>
      <c r="P335" s="9"/>
      <c r="Q335" s="10"/>
      <c r="R335" s="9"/>
      <c r="S335" s="10"/>
      <c r="T335" s="9"/>
      <c r="U335" s="2"/>
      <c r="V335" s="11"/>
      <c r="W335" s="11"/>
      <c r="X335" s="2"/>
      <c r="Y335" s="2"/>
      <c r="Z335" s="2"/>
      <c r="AA335" s="2"/>
      <c r="AB335" s="2"/>
      <c r="AC335" s="2"/>
      <c r="AD335" s="2"/>
      <c r="AE335" s="2"/>
      <c r="AF335" s="367"/>
      <c r="AG335" s="367"/>
      <c r="AH335" s="367"/>
      <c r="AI335" s="367"/>
      <c r="AJ335" s="367"/>
      <c r="AK335" s="367"/>
      <c r="AL335" s="367"/>
      <c r="AM335" s="367"/>
      <c r="AN335" s="367"/>
      <c r="AO335" s="2"/>
      <c r="AP335" s="2"/>
      <c r="AQ335" s="15"/>
      <c r="AR335" s="15"/>
      <c r="AS335" s="15"/>
      <c r="AT335" s="15"/>
      <c r="AU335" s="15"/>
      <c r="AV335" s="15"/>
      <c r="AW335" s="15"/>
      <c r="AX335" s="16"/>
      <c r="AY335" s="17"/>
      <c r="AZ335" s="15"/>
      <c r="BA335" s="15"/>
      <c r="BB335" s="15"/>
      <c r="BC335" s="15"/>
      <c r="BD335" s="15"/>
    </row>
    <row r="336" ht="12.75" customHeight="1">
      <c r="A336" s="4"/>
      <c r="B336" s="2"/>
      <c r="C336" s="2"/>
      <c r="D336" s="2"/>
      <c r="E336" s="2"/>
      <c r="F336" s="2"/>
      <c r="G336" s="418"/>
      <c r="H336" s="4"/>
      <c r="I336" s="2"/>
      <c r="J336" s="2"/>
      <c r="K336" s="2"/>
      <c r="L336" s="2"/>
      <c r="M336" s="2"/>
      <c r="N336" s="2"/>
      <c r="O336" s="9"/>
      <c r="P336" s="9"/>
      <c r="Q336" s="10"/>
      <c r="R336" s="9"/>
      <c r="S336" s="10"/>
      <c r="T336" s="9"/>
      <c r="U336" s="2"/>
      <c r="V336" s="11"/>
      <c r="W336" s="11"/>
      <c r="X336" s="2"/>
      <c r="Y336" s="2"/>
      <c r="Z336" s="2"/>
      <c r="AA336" s="2"/>
      <c r="AB336" s="2"/>
      <c r="AC336" s="2"/>
      <c r="AD336" s="2"/>
      <c r="AE336" s="2"/>
      <c r="AF336" s="367"/>
      <c r="AG336" s="367"/>
      <c r="AH336" s="367"/>
      <c r="AI336" s="367"/>
      <c r="AJ336" s="367"/>
      <c r="AK336" s="367"/>
      <c r="AL336" s="367"/>
      <c r="AM336" s="367"/>
      <c r="AN336" s="367"/>
      <c r="AO336" s="2"/>
      <c r="AP336" s="2"/>
      <c r="AQ336" s="15"/>
      <c r="AR336" s="15"/>
      <c r="AS336" s="15"/>
      <c r="AT336" s="15"/>
      <c r="AU336" s="15"/>
      <c r="AV336" s="15"/>
      <c r="AW336" s="15"/>
      <c r="AX336" s="16"/>
      <c r="AY336" s="17"/>
      <c r="AZ336" s="15"/>
      <c r="BA336" s="15"/>
      <c r="BB336" s="15"/>
      <c r="BC336" s="15"/>
      <c r="BD336" s="15"/>
    </row>
    <row r="337" ht="12.75" customHeight="1">
      <c r="A337" s="4"/>
      <c r="B337" s="2"/>
      <c r="C337" s="2"/>
      <c r="D337" s="2"/>
      <c r="E337" s="2"/>
      <c r="F337" s="2"/>
      <c r="G337" s="418"/>
      <c r="H337" s="4"/>
      <c r="I337" s="2"/>
      <c r="J337" s="2"/>
      <c r="K337" s="2"/>
      <c r="L337" s="2"/>
      <c r="M337" s="2"/>
      <c r="N337" s="2"/>
      <c r="O337" s="9"/>
      <c r="P337" s="9"/>
      <c r="Q337" s="10"/>
      <c r="R337" s="9"/>
      <c r="S337" s="10"/>
      <c r="T337" s="9"/>
      <c r="U337" s="2"/>
      <c r="V337" s="11"/>
      <c r="W337" s="11"/>
      <c r="X337" s="2"/>
      <c r="Y337" s="2"/>
      <c r="Z337" s="2"/>
      <c r="AA337" s="2"/>
      <c r="AB337" s="2"/>
      <c r="AC337" s="2"/>
      <c r="AD337" s="2"/>
      <c r="AE337" s="2"/>
      <c r="AF337" s="367"/>
      <c r="AG337" s="367"/>
      <c r="AH337" s="367"/>
      <c r="AI337" s="367"/>
      <c r="AJ337" s="367"/>
      <c r="AK337" s="367"/>
      <c r="AL337" s="367"/>
      <c r="AM337" s="367"/>
      <c r="AN337" s="367"/>
      <c r="AO337" s="2"/>
      <c r="AP337" s="2"/>
      <c r="AQ337" s="15"/>
      <c r="AR337" s="15"/>
      <c r="AS337" s="15"/>
      <c r="AT337" s="15"/>
      <c r="AU337" s="15"/>
      <c r="AV337" s="15"/>
      <c r="AW337" s="15"/>
      <c r="AX337" s="16"/>
      <c r="AY337" s="17"/>
      <c r="AZ337" s="15"/>
      <c r="BA337" s="15"/>
      <c r="BB337" s="15"/>
      <c r="BC337" s="15"/>
      <c r="BD337" s="15"/>
    </row>
    <row r="338" ht="12.75" customHeight="1">
      <c r="A338" s="4"/>
      <c r="B338" s="2"/>
      <c r="C338" s="2"/>
      <c r="D338" s="2"/>
      <c r="E338" s="2"/>
      <c r="F338" s="2"/>
      <c r="G338" s="418"/>
      <c r="H338" s="4"/>
      <c r="I338" s="2"/>
      <c r="J338" s="2"/>
      <c r="K338" s="2"/>
      <c r="L338" s="2"/>
      <c r="M338" s="2"/>
      <c r="N338" s="2"/>
      <c r="O338" s="9"/>
      <c r="P338" s="9"/>
      <c r="Q338" s="10"/>
      <c r="R338" s="9"/>
      <c r="S338" s="10"/>
      <c r="T338" s="9"/>
      <c r="U338" s="2"/>
      <c r="V338" s="11"/>
      <c r="W338" s="11"/>
      <c r="X338" s="2"/>
      <c r="Y338" s="2"/>
      <c r="Z338" s="2"/>
      <c r="AA338" s="2"/>
      <c r="AB338" s="2"/>
      <c r="AC338" s="2"/>
      <c r="AD338" s="2"/>
      <c r="AE338" s="2"/>
      <c r="AF338" s="367"/>
      <c r="AG338" s="367"/>
      <c r="AH338" s="367"/>
      <c r="AI338" s="367"/>
      <c r="AJ338" s="367"/>
      <c r="AK338" s="367"/>
      <c r="AL338" s="367"/>
      <c r="AM338" s="367"/>
      <c r="AN338" s="367"/>
      <c r="AO338" s="2"/>
      <c r="AP338" s="2"/>
      <c r="AQ338" s="15"/>
      <c r="AR338" s="15"/>
      <c r="AS338" s="15"/>
      <c r="AT338" s="15"/>
      <c r="AU338" s="15"/>
      <c r="AV338" s="15"/>
      <c r="AW338" s="15"/>
      <c r="AX338" s="16"/>
      <c r="AY338" s="17"/>
      <c r="AZ338" s="15"/>
      <c r="BA338" s="15"/>
      <c r="BB338" s="15"/>
      <c r="BC338" s="15"/>
      <c r="BD338" s="15"/>
    </row>
    <row r="339" ht="12.75" customHeight="1">
      <c r="A339" s="4"/>
      <c r="B339" s="2"/>
      <c r="C339" s="2"/>
      <c r="D339" s="2"/>
      <c r="E339" s="2"/>
      <c r="F339" s="2"/>
      <c r="G339" s="418"/>
      <c r="H339" s="4"/>
      <c r="I339" s="2"/>
      <c r="J339" s="2"/>
      <c r="K339" s="2"/>
      <c r="L339" s="2"/>
      <c r="M339" s="2"/>
      <c r="N339" s="2"/>
      <c r="O339" s="9"/>
      <c r="P339" s="9"/>
      <c r="Q339" s="10"/>
      <c r="R339" s="9"/>
      <c r="S339" s="10"/>
      <c r="T339" s="9"/>
      <c r="U339" s="2"/>
      <c r="V339" s="11"/>
      <c r="W339" s="11"/>
      <c r="X339" s="2"/>
      <c r="Y339" s="2"/>
      <c r="Z339" s="2"/>
      <c r="AA339" s="2"/>
      <c r="AB339" s="2"/>
      <c r="AC339" s="2"/>
      <c r="AD339" s="2"/>
      <c r="AE339" s="2"/>
      <c r="AF339" s="367"/>
      <c r="AG339" s="367"/>
      <c r="AH339" s="367"/>
      <c r="AI339" s="367"/>
      <c r="AJ339" s="367"/>
      <c r="AK339" s="367"/>
      <c r="AL339" s="367"/>
      <c r="AM339" s="367"/>
      <c r="AN339" s="367"/>
      <c r="AO339" s="2"/>
      <c r="AP339" s="2"/>
      <c r="AQ339" s="15"/>
      <c r="AR339" s="15"/>
      <c r="AS339" s="15"/>
      <c r="AT339" s="15"/>
      <c r="AU339" s="15"/>
      <c r="AV339" s="15"/>
      <c r="AW339" s="15"/>
      <c r="AX339" s="16"/>
      <c r="AY339" s="17"/>
      <c r="AZ339" s="15"/>
      <c r="BA339" s="15"/>
      <c r="BB339" s="15"/>
      <c r="BC339" s="15"/>
      <c r="BD339" s="15"/>
    </row>
    <row r="340" ht="12.75" customHeight="1">
      <c r="A340" s="4"/>
      <c r="B340" s="2"/>
      <c r="C340" s="2"/>
      <c r="D340" s="2"/>
      <c r="E340" s="2"/>
      <c r="F340" s="2"/>
      <c r="G340" s="418"/>
      <c r="H340" s="4"/>
      <c r="I340" s="2"/>
      <c r="J340" s="2"/>
      <c r="K340" s="2"/>
      <c r="L340" s="2"/>
      <c r="M340" s="2"/>
      <c r="N340" s="2"/>
      <c r="O340" s="9"/>
      <c r="P340" s="9"/>
      <c r="Q340" s="10"/>
      <c r="R340" s="9"/>
      <c r="S340" s="10"/>
      <c r="T340" s="9"/>
      <c r="U340" s="2"/>
      <c r="V340" s="11"/>
      <c r="W340" s="11"/>
      <c r="X340" s="2"/>
      <c r="Y340" s="2"/>
      <c r="Z340" s="2"/>
      <c r="AA340" s="2"/>
      <c r="AB340" s="2"/>
      <c r="AC340" s="2"/>
      <c r="AD340" s="2"/>
      <c r="AE340" s="2"/>
      <c r="AF340" s="367"/>
      <c r="AG340" s="367"/>
      <c r="AH340" s="367"/>
      <c r="AI340" s="367"/>
      <c r="AJ340" s="367"/>
      <c r="AK340" s="367"/>
      <c r="AL340" s="367"/>
      <c r="AM340" s="367"/>
      <c r="AN340" s="367"/>
      <c r="AO340" s="2"/>
      <c r="AP340" s="2"/>
      <c r="AQ340" s="15"/>
      <c r="AR340" s="15"/>
      <c r="AS340" s="15"/>
      <c r="AT340" s="15"/>
      <c r="AU340" s="15"/>
      <c r="AV340" s="15"/>
      <c r="AW340" s="15"/>
      <c r="AX340" s="16"/>
      <c r="AY340" s="17"/>
      <c r="AZ340" s="15"/>
      <c r="BA340" s="15"/>
      <c r="BB340" s="15"/>
      <c r="BC340" s="15"/>
      <c r="BD340" s="15"/>
    </row>
    <row r="341" ht="12.75" customHeight="1">
      <c r="A341" s="4"/>
      <c r="B341" s="2"/>
      <c r="C341" s="2"/>
      <c r="D341" s="2"/>
      <c r="E341" s="2"/>
      <c r="F341" s="2"/>
      <c r="G341" s="418"/>
      <c r="H341" s="4"/>
      <c r="I341" s="2"/>
      <c r="J341" s="2"/>
      <c r="K341" s="2"/>
      <c r="L341" s="2"/>
      <c r="M341" s="2"/>
      <c r="N341" s="2"/>
      <c r="O341" s="9"/>
      <c r="P341" s="9"/>
      <c r="Q341" s="10"/>
      <c r="R341" s="9"/>
      <c r="S341" s="10"/>
      <c r="T341" s="9"/>
      <c r="U341" s="2"/>
      <c r="V341" s="11"/>
      <c r="W341" s="11"/>
      <c r="X341" s="2"/>
      <c r="Y341" s="2"/>
      <c r="Z341" s="2"/>
      <c r="AA341" s="2"/>
      <c r="AB341" s="2"/>
      <c r="AC341" s="2"/>
      <c r="AD341" s="2"/>
      <c r="AE341" s="2"/>
      <c r="AF341" s="367"/>
      <c r="AG341" s="367"/>
      <c r="AH341" s="367"/>
      <c r="AI341" s="367"/>
      <c r="AJ341" s="367"/>
      <c r="AK341" s="367"/>
      <c r="AL341" s="367"/>
      <c r="AM341" s="367"/>
      <c r="AN341" s="367"/>
      <c r="AO341" s="2"/>
      <c r="AP341" s="2"/>
      <c r="AQ341" s="15"/>
      <c r="AR341" s="15"/>
      <c r="AS341" s="15"/>
      <c r="AT341" s="15"/>
      <c r="AU341" s="15"/>
      <c r="AV341" s="15"/>
      <c r="AW341" s="15"/>
      <c r="AX341" s="16"/>
      <c r="AY341" s="17"/>
      <c r="AZ341" s="15"/>
      <c r="BA341" s="15"/>
      <c r="BB341" s="15"/>
      <c r="BC341" s="15"/>
      <c r="BD341" s="15"/>
    </row>
    <row r="342" ht="12.75" customHeight="1">
      <c r="A342" s="4"/>
      <c r="B342" s="2"/>
      <c r="C342" s="2"/>
      <c r="D342" s="2"/>
      <c r="E342" s="2"/>
      <c r="F342" s="2"/>
      <c r="G342" s="418"/>
      <c r="H342" s="4"/>
      <c r="I342" s="2"/>
      <c r="J342" s="2"/>
      <c r="K342" s="2"/>
      <c r="L342" s="2"/>
      <c r="M342" s="2"/>
      <c r="N342" s="2"/>
      <c r="O342" s="9"/>
      <c r="P342" s="9"/>
      <c r="Q342" s="10"/>
      <c r="R342" s="9"/>
      <c r="S342" s="10"/>
      <c r="T342" s="9"/>
      <c r="U342" s="2"/>
      <c r="V342" s="11"/>
      <c r="W342" s="11"/>
      <c r="X342" s="2"/>
      <c r="Y342" s="2"/>
      <c r="Z342" s="2"/>
      <c r="AA342" s="2"/>
      <c r="AB342" s="2"/>
      <c r="AC342" s="2"/>
      <c r="AD342" s="2"/>
      <c r="AE342" s="2"/>
      <c r="AF342" s="367"/>
      <c r="AG342" s="367"/>
      <c r="AH342" s="367"/>
      <c r="AI342" s="367"/>
      <c r="AJ342" s="367"/>
      <c r="AK342" s="367"/>
      <c r="AL342" s="367"/>
      <c r="AM342" s="367"/>
      <c r="AN342" s="367"/>
      <c r="AO342" s="2"/>
      <c r="AP342" s="2"/>
      <c r="AQ342" s="15"/>
      <c r="AR342" s="15"/>
      <c r="AS342" s="15"/>
      <c r="AT342" s="15"/>
      <c r="AU342" s="15"/>
      <c r="AV342" s="15"/>
      <c r="AW342" s="15"/>
      <c r="AX342" s="16"/>
      <c r="AY342" s="17"/>
      <c r="AZ342" s="15"/>
      <c r="BA342" s="15"/>
      <c r="BB342" s="15"/>
      <c r="BC342" s="15"/>
      <c r="BD342" s="15"/>
    </row>
    <row r="343" ht="12.75" customHeight="1">
      <c r="A343" s="4"/>
      <c r="B343" s="2"/>
      <c r="C343" s="2"/>
      <c r="D343" s="2"/>
      <c r="E343" s="2"/>
      <c r="F343" s="2"/>
      <c r="G343" s="418"/>
      <c r="H343" s="4"/>
      <c r="I343" s="2"/>
      <c r="J343" s="2"/>
      <c r="K343" s="2"/>
      <c r="L343" s="2"/>
      <c r="M343" s="2"/>
      <c r="N343" s="2"/>
      <c r="O343" s="9"/>
      <c r="P343" s="9"/>
      <c r="Q343" s="10"/>
      <c r="R343" s="9"/>
      <c r="S343" s="10"/>
      <c r="T343" s="9"/>
      <c r="U343" s="2"/>
      <c r="V343" s="11"/>
      <c r="W343" s="11"/>
      <c r="X343" s="2"/>
      <c r="Y343" s="2"/>
      <c r="Z343" s="2"/>
      <c r="AA343" s="2"/>
      <c r="AB343" s="2"/>
      <c r="AC343" s="2"/>
      <c r="AD343" s="2"/>
      <c r="AE343" s="2"/>
      <c r="AF343" s="367"/>
      <c r="AG343" s="367"/>
      <c r="AH343" s="367"/>
      <c r="AI343" s="367"/>
      <c r="AJ343" s="367"/>
      <c r="AK343" s="367"/>
      <c r="AL343" s="367"/>
      <c r="AM343" s="367"/>
      <c r="AN343" s="367"/>
      <c r="AO343" s="2"/>
      <c r="AP343" s="2"/>
      <c r="AQ343" s="15"/>
      <c r="AR343" s="15"/>
      <c r="AS343" s="15"/>
      <c r="AT343" s="15"/>
      <c r="AU343" s="15"/>
      <c r="AV343" s="15"/>
      <c r="AW343" s="15"/>
      <c r="AX343" s="16"/>
      <c r="AY343" s="17"/>
      <c r="AZ343" s="15"/>
      <c r="BA343" s="15"/>
      <c r="BB343" s="15"/>
      <c r="BC343" s="15"/>
      <c r="BD343" s="15"/>
    </row>
    <row r="344" ht="12.75" customHeight="1">
      <c r="A344" s="4"/>
      <c r="B344" s="2"/>
      <c r="C344" s="2"/>
      <c r="D344" s="2"/>
      <c r="E344" s="2"/>
      <c r="F344" s="2"/>
      <c r="G344" s="418"/>
      <c r="H344" s="4"/>
      <c r="I344" s="2"/>
      <c r="J344" s="2"/>
      <c r="K344" s="2"/>
      <c r="L344" s="2"/>
      <c r="M344" s="2"/>
      <c r="N344" s="2"/>
      <c r="O344" s="9"/>
      <c r="P344" s="9"/>
      <c r="Q344" s="10"/>
      <c r="R344" s="9"/>
      <c r="S344" s="10"/>
      <c r="T344" s="9"/>
      <c r="U344" s="2"/>
      <c r="V344" s="11"/>
      <c r="W344" s="11"/>
      <c r="X344" s="2"/>
      <c r="Y344" s="2"/>
      <c r="Z344" s="2"/>
      <c r="AA344" s="2"/>
      <c r="AB344" s="2"/>
      <c r="AC344" s="2"/>
      <c r="AD344" s="2"/>
      <c r="AE344" s="2"/>
      <c r="AF344" s="367"/>
      <c r="AG344" s="367"/>
      <c r="AH344" s="367"/>
      <c r="AI344" s="367"/>
      <c r="AJ344" s="367"/>
      <c r="AK344" s="367"/>
      <c r="AL344" s="367"/>
      <c r="AM344" s="367"/>
      <c r="AN344" s="367"/>
      <c r="AO344" s="2"/>
      <c r="AP344" s="2"/>
      <c r="AQ344" s="15"/>
      <c r="AR344" s="15"/>
      <c r="AS344" s="15"/>
      <c r="AT344" s="15"/>
      <c r="AU344" s="15"/>
      <c r="AV344" s="15"/>
      <c r="AW344" s="15"/>
      <c r="AX344" s="16"/>
      <c r="AY344" s="17"/>
      <c r="AZ344" s="15"/>
      <c r="BA344" s="15"/>
      <c r="BB344" s="15"/>
      <c r="BC344" s="15"/>
      <c r="BD344" s="15"/>
    </row>
    <row r="345" ht="12.75" customHeight="1">
      <c r="A345" s="4"/>
      <c r="B345" s="2"/>
      <c r="C345" s="2"/>
      <c r="D345" s="2"/>
      <c r="E345" s="2"/>
      <c r="F345" s="2"/>
      <c r="G345" s="418"/>
      <c r="H345" s="4"/>
      <c r="I345" s="2"/>
      <c r="J345" s="2"/>
      <c r="K345" s="2"/>
      <c r="L345" s="2"/>
      <c r="M345" s="2"/>
      <c r="N345" s="2"/>
      <c r="O345" s="9"/>
      <c r="P345" s="9"/>
      <c r="Q345" s="10"/>
      <c r="R345" s="9"/>
      <c r="S345" s="10"/>
      <c r="T345" s="9"/>
      <c r="U345" s="2"/>
      <c r="V345" s="11"/>
      <c r="W345" s="11"/>
      <c r="X345" s="2"/>
      <c r="Y345" s="2"/>
      <c r="Z345" s="2"/>
      <c r="AA345" s="2"/>
      <c r="AB345" s="2"/>
      <c r="AC345" s="2"/>
      <c r="AD345" s="2"/>
      <c r="AE345" s="2"/>
      <c r="AF345" s="367"/>
      <c r="AG345" s="367"/>
      <c r="AH345" s="367"/>
      <c r="AI345" s="367"/>
      <c r="AJ345" s="367"/>
      <c r="AK345" s="367"/>
      <c r="AL345" s="367"/>
      <c r="AM345" s="367"/>
      <c r="AN345" s="367"/>
      <c r="AO345" s="2"/>
      <c r="AP345" s="2"/>
      <c r="AQ345" s="15"/>
      <c r="AR345" s="15"/>
      <c r="AS345" s="15"/>
      <c r="AT345" s="15"/>
      <c r="AU345" s="15"/>
      <c r="AV345" s="15"/>
      <c r="AW345" s="15"/>
      <c r="AX345" s="16"/>
      <c r="AY345" s="17"/>
      <c r="AZ345" s="15"/>
      <c r="BA345" s="15"/>
      <c r="BB345" s="15"/>
      <c r="BC345" s="15"/>
      <c r="BD345" s="15"/>
    </row>
    <row r="346" ht="12.75" customHeight="1">
      <c r="A346" s="4"/>
      <c r="B346" s="2"/>
      <c r="C346" s="2"/>
      <c r="D346" s="2"/>
      <c r="E346" s="2"/>
      <c r="F346" s="2"/>
      <c r="G346" s="418"/>
      <c r="H346" s="4"/>
      <c r="I346" s="2"/>
      <c r="J346" s="2"/>
      <c r="K346" s="2"/>
      <c r="L346" s="2"/>
      <c r="M346" s="2"/>
      <c r="N346" s="2"/>
      <c r="O346" s="9"/>
      <c r="P346" s="9"/>
      <c r="Q346" s="10"/>
      <c r="R346" s="9"/>
      <c r="S346" s="10"/>
      <c r="T346" s="9"/>
      <c r="U346" s="2"/>
      <c r="V346" s="11"/>
      <c r="W346" s="11"/>
      <c r="X346" s="2"/>
      <c r="Y346" s="2"/>
      <c r="Z346" s="2"/>
      <c r="AA346" s="2"/>
      <c r="AB346" s="2"/>
      <c r="AC346" s="2"/>
      <c r="AD346" s="2"/>
      <c r="AE346" s="2"/>
      <c r="AF346" s="367"/>
      <c r="AG346" s="367"/>
      <c r="AH346" s="367"/>
      <c r="AI346" s="367"/>
      <c r="AJ346" s="367"/>
      <c r="AK346" s="367"/>
      <c r="AL346" s="367"/>
      <c r="AM346" s="367"/>
      <c r="AN346" s="367"/>
      <c r="AO346" s="2"/>
      <c r="AP346" s="2"/>
      <c r="AQ346" s="15"/>
      <c r="AR346" s="15"/>
      <c r="AS346" s="15"/>
      <c r="AT346" s="15"/>
      <c r="AU346" s="15"/>
      <c r="AV346" s="15"/>
      <c r="AW346" s="15"/>
      <c r="AX346" s="16"/>
      <c r="AY346" s="17"/>
      <c r="AZ346" s="15"/>
      <c r="BA346" s="15"/>
      <c r="BB346" s="15"/>
      <c r="BC346" s="15"/>
      <c r="BD346" s="15"/>
    </row>
    <row r="347" ht="12.75" customHeight="1">
      <c r="A347" s="4"/>
      <c r="B347" s="2"/>
      <c r="C347" s="2"/>
      <c r="D347" s="2"/>
      <c r="E347" s="2"/>
      <c r="F347" s="2"/>
      <c r="G347" s="418"/>
      <c r="H347" s="4"/>
      <c r="I347" s="2"/>
      <c r="J347" s="2"/>
      <c r="K347" s="2"/>
      <c r="L347" s="2"/>
      <c r="M347" s="2"/>
      <c r="N347" s="2"/>
      <c r="O347" s="9"/>
      <c r="P347" s="9"/>
      <c r="Q347" s="10"/>
      <c r="R347" s="9"/>
      <c r="S347" s="10"/>
      <c r="T347" s="9"/>
      <c r="U347" s="2"/>
      <c r="V347" s="11"/>
      <c r="W347" s="11"/>
      <c r="X347" s="2"/>
      <c r="Y347" s="2"/>
      <c r="Z347" s="2"/>
      <c r="AA347" s="2"/>
      <c r="AB347" s="2"/>
      <c r="AC347" s="2"/>
      <c r="AD347" s="2"/>
      <c r="AE347" s="2"/>
      <c r="AF347" s="367"/>
      <c r="AG347" s="367"/>
      <c r="AH347" s="367"/>
      <c r="AI347" s="367"/>
      <c r="AJ347" s="367"/>
      <c r="AK347" s="367"/>
      <c r="AL347" s="367"/>
      <c r="AM347" s="367"/>
      <c r="AN347" s="367"/>
      <c r="AO347" s="2"/>
      <c r="AP347" s="2"/>
      <c r="AQ347" s="15"/>
      <c r="AR347" s="15"/>
      <c r="AS347" s="15"/>
      <c r="AT347" s="15"/>
      <c r="AU347" s="15"/>
      <c r="AV347" s="15"/>
      <c r="AW347" s="15"/>
      <c r="AX347" s="16"/>
      <c r="AY347" s="17"/>
      <c r="AZ347" s="15"/>
      <c r="BA347" s="15"/>
      <c r="BB347" s="15"/>
      <c r="BC347" s="15"/>
      <c r="BD347" s="15"/>
    </row>
    <row r="348" ht="12.75" customHeight="1">
      <c r="A348" s="4"/>
      <c r="B348" s="2"/>
      <c r="C348" s="2"/>
      <c r="D348" s="2"/>
      <c r="E348" s="2"/>
      <c r="F348" s="2"/>
      <c r="G348" s="418"/>
      <c r="H348" s="4"/>
      <c r="I348" s="2"/>
      <c r="J348" s="2"/>
      <c r="K348" s="2"/>
      <c r="L348" s="2"/>
      <c r="M348" s="2"/>
      <c r="N348" s="2"/>
      <c r="O348" s="9"/>
      <c r="P348" s="9"/>
      <c r="Q348" s="10"/>
      <c r="R348" s="9"/>
      <c r="S348" s="10"/>
      <c r="T348" s="9"/>
      <c r="U348" s="2"/>
      <c r="V348" s="11"/>
      <c r="W348" s="11"/>
      <c r="X348" s="2"/>
      <c r="Y348" s="2"/>
      <c r="Z348" s="2"/>
      <c r="AA348" s="2"/>
      <c r="AB348" s="2"/>
      <c r="AC348" s="2"/>
      <c r="AD348" s="2"/>
      <c r="AE348" s="2"/>
      <c r="AF348" s="367"/>
      <c r="AG348" s="367"/>
      <c r="AH348" s="367"/>
      <c r="AI348" s="367"/>
      <c r="AJ348" s="367"/>
      <c r="AK348" s="367"/>
      <c r="AL348" s="367"/>
      <c r="AM348" s="367"/>
      <c r="AN348" s="367"/>
      <c r="AO348" s="2"/>
      <c r="AP348" s="2"/>
      <c r="AQ348" s="15"/>
      <c r="AR348" s="15"/>
      <c r="AS348" s="15"/>
      <c r="AT348" s="15"/>
      <c r="AU348" s="15"/>
      <c r="AV348" s="15"/>
      <c r="AW348" s="15"/>
      <c r="AX348" s="16"/>
      <c r="AY348" s="17"/>
      <c r="AZ348" s="15"/>
      <c r="BA348" s="15"/>
      <c r="BB348" s="15"/>
      <c r="BC348" s="15"/>
      <c r="BD348" s="15"/>
    </row>
    <row r="349" ht="12.75" customHeight="1">
      <c r="A349" s="4"/>
      <c r="B349" s="2"/>
      <c r="C349" s="2"/>
      <c r="D349" s="2"/>
      <c r="E349" s="2"/>
      <c r="F349" s="2"/>
      <c r="G349" s="418"/>
      <c r="H349" s="4"/>
      <c r="I349" s="2"/>
      <c r="J349" s="2"/>
      <c r="K349" s="2"/>
      <c r="L349" s="2"/>
      <c r="M349" s="2"/>
      <c r="N349" s="2"/>
      <c r="O349" s="9"/>
      <c r="P349" s="9"/>
      <c r="Q349" s="10"/>
      <c r="R349" s="9"/>
      <c r="S349" s="10"/>
      <c r="T349" s="9"/>
      <c r="U349" s="2"/>
      <c r="V349" s="11"/>
      <c r="W349" s="11"/>
      <c r="X349" s="2"/>
      <c r="Y349" s="2"/>
      <c r="Z349" s="2"/>
      <c r="AA349" s="2"/>
      <c r="AB349" s="2"/>
      <c r="AC349" s="2"/>
      <c r="AD349" s="2"/>
      <c r="AE349" s="2"/>
      <c r="AF349" s="367"/>
      <c r="AG349" s="367"/>
      <c r="AH349" s="367"/>
      <c r="AI349" s="367"/>
      <c r="AJ349" s="367"/>
      <c r="AK349" s="367"/>
      <c r="AL349" s="367"/>
      <c r="AM349" s="367"/>
      <c r="AN349" s="367"/>
      <c r="AO349" s="2"/>
      <c r="AP349" s="2"/>
      <c r="AQ349" s="15"/>
      <c r="AR349" s="15"/>
      <c r="AS349" s="15"/>
      <c r="AT349" s="15"/>
      <c r="AU349" s="15"/>
      <c r="AV349" s="15"/>
      <c r="AW349" s="15"/>
      <c r="AX349" s="16"/>
      <c r="AY349" s="17"/>
      <c r="AZ349" s="15"/>
      <c r="BA349" s="15"/>
      <c r="BB349" s="15"/>
      <c r="BC349" s="15"/>
      <c r="BD349" s="15"/>
    </row>
    <row r="350" ht="12.75" customHeight="1">
      <c r="A350" s="4"/>
      <c r="B350" s="2"/>
      <c r="C350" s="2"/>
      <c r="D350" s="2"/>
      <c r="E350" s="2"/>
      <c r="F350" s="2"/>
      <c r="G350" s="418"/>
      <c r="H350" s="4"/>
      <c r="I350" s="2"/>
      <c r="J350" s="2"/>
      <c r="K350" s="2"/>
      <c r="L350" s="2"/>
      <c r="M350" s="2"/>
      <c r="N350" s="2"/>
      <c r="O350" s="9"/>
      <c r="P350" s="9"/>
      <c r="Q350" s="10"/>
      <c r="R350" s="9"/>
      <c r="S350" s="10"/>
      <c r="T350" s="9"/>
      <c r="U350" s="2"/>
      <c r="V350" s="11"/>
      <c r="W350" s="11"/>
      <c r="X350" s="2"/>
      <c r="Y350" s="2"/>
      <c r="Z350" s="2"/>
      <c r="AA350" s="2"/>
      <c r="AB350" s="2"/>
      <c r="AC350" s="2"/>
      <c r="AD350" s="2"/>
      <c r="AE350" s="2"/>
      <c r="AF350" s="367"/>
      <c r="AG350" s="367"/>
      <c r="AH350" s="367"/>
      <c r="AI350" s="367"/>
      <c r="AJ350" s="367"/>
      <c r="AK350" s="367"/>
      <c r="AL350" s="367"/>
      <c r="AM350" s="367"/>
      <c r="AN350" s="367"/>
      <c r="AO350" s="2"/>
      <c r="AP350" s="2"/>
      <c r="AQ350" s="15"/>
      <c r="AR350" s="15"/>
      <c r="AS350" s="15"/>
      <c r="AT350" s="15"/>
      <c r="AU350" s="15"/>
      <c r="AV350" s="15"/>
      <c r="AW350" s="15"/>
      <c r="AX350" s="16"/>
      <c r="AY350" s="17"/>
      <c r="AZ350" s="15"/>
      <c r="BA350" s="15"/>
      <c r="BB350" s="15"/>
      <c r="BC350" s="15"/>
      <c r="BD350" s="15"/>
    </row>
    <row r="351" ht="12.75" customHeight="1">
      <c r="A351" s="4"/>
      <c r="B351" s="2"/>
      <c r="C351" s="2"/>
      <c r="D351" s="2"/>
      <c r="E351" s="2"/>
      <c r="F351" s="2"/>
      <c r="G351" s="418"/>
      <c r="H351" s="4"/>
      <c r="I351" s="2"/>
      <c r="J351" s="2"/>
      <c r="K351" s="2"/>
      <c r="L351" s="2"/>
      <c r="M351" s="2"/>
      <c r="N351" s="2"/>
      <c r="O351" s="9"/>
      <c r="P351" s="9"/>
      <c r="Q351" s="10"/>
      <c r="R351" s="9"/>
      <c r="S351" s="10"/>
      <c r="T351" s="9"/>
      <c r="U351" s="2"/>
      <c r="V351" s="11"/>
      <c r="W351" s="11"/>
      <c r="X351" s="2"/>
      <c r="Y351" s="2"/>
      <c r="Z351" s="2"/>
      <c r="AA351" s="2"/>
      <c r="AB351" s="2"/>
      <c r="AC351" s="2"/>
      <c r="AD351" s="2"/>
      <c r="AE351" s="2"/>
      <c r="AF351" s="367"/>
      <c r="AG351" s="367"/>
      <c r="AH351" s="367"/>
      <c r="AI351" s="367"/>
      <c r="AJ351" s="367"/>
      <c r="AK351" s="367"/>
      <c r="AL351" s="367"/>
      <c r="AM351" s="367"/>
      <c r="AN351" s="367"/>
      <c r="AO351" s="2"/>
      <c r="AP351" s="2"/>
      <c r="AQ351" s="15"/>
      <c r="AR351" s="15"/>
      <c r="AS351" s="15"/>
      <c r="AT351" s="15"/>
      <c r="AU351" s="15"/>
      <c r="AV351" s="15"/>
      <c r="AW351" s="15"/>
      <c r="AX351" s="16"/>
      <c r="AY351" s="17"/>
      <c r="AZ351" s="15"/>
      <c r="BA351" s="15"/>
      <c r="BB351" s="15"/>
      <c r="BC351" s="15"/>
      <c r="BD351" s="15"/>
    </row>
    <row r="352" ht="12.75" customHeight="1">
      <c r="A352" s="4"/>
      <c r="B352" s="2"/>
      <c r="C352" s="2"/>
      <c r="D352" s="2"/>
      <c r="E352" s="2"/>
      <c r="F352" s="2"/>
      <c r="G352" s="418"/>
      <c r="H352" s="4"/>
      <c r="I352" s="2"/>
      <c r="J352" s="2"/>
      <c r="K352" s="2"/>
      <c r="L352" s="2"/>
      <c r="M352" s="2"/>
      <c r="N352" s="2"/>
      <c r="O352" s="9"/>
      <c r="P352" s="9"/>
      <c r="Q352" s="10"/>
      <c r="R352" s="9"/>
      <c r="S352" s="10"/>
      <c r="T352" s="9"/>
      <c r="U352" s="2"/>
      <c r="V352" s="11"/>
      <c r="W352" s="11"/>
      <c r="X352" s="2"/>
      <c r="Y352" s="2"/>
      <c r="Z352" s="2"/>
      <c r="AA352" s="2"/>
      <c r="AB352" s="2"/>
      <c r="AC352" s="2"/>
      <c r="AD352" s="2"/>
      <c r="AE352" s="2"/>
      <c r="AF352" s="367"/>
      <c r="AG352" s="367"/>
      <c r="AH352" s="367"/>
      <c r="AI352" s="367"/>
      <c r="AJ352" s="367"/>
      <c r="AK352" s="367"/>
      <c r="AL352" s="367"/>
      <c r="AM352" s="367"/>
      <c r="AN352" s="367"/>
      <c r="AO352" s="2"/>
      <c r="AP352" s="2"/>
      <c r="AQ352" s="15"/>
      <c r="AR352" s="15"/>
      <c r="AS352" s="15"/>
      <c r="AT352" s="15"/>
      <c r="AU352" s="15"/>
      <c r="AV352" s="15"/>
      <c r="AW352" s="15"/>
      <c r="AX352" s="16"/>
      <c r="AY352" s="17"/>
      <c r="AZ352" s="15"/>
      <c r="BA352" s="15"/>
      <c r="BB352" s="15"/>
      <c r="BC352" s="15"/>
      <c r="BD352" s="15"/>
    </row>
    <row r="353" ht="12.75" customHeight="1">
      <c r="A353" s="4"/>
      <c r="B353" s="2"/>
      <c r="C353" s="2"/>
      <c r="D353" s="2"/>
      <c r="E353" s="2"/>
      <c r="F353" s="2"/>
      <c r="G353" s="418"/>
      <c r="H353" s="4"/>
      <c r="I353" s="2"/>
      <c r="J353" s="2"/>
      <c r="K353" s="2"/>
      <c r="L353" s="2"/>
      <c r="M353" s="2"/>
      <c r="N353" s="2"/>
      <c r="O353" s="9"/>
      <c r="P353" s="9"/>
      <c r="Q353" s="10"/>
      <c r="R353" s="9"/>
      <c r="S353" s="10"/>
      <c r="T353" s="9"/>
      <c r="U353" s="2"/>
      <c r="V353" s="11"/>
      <c r="W353" s="11"/>
      <c r="X353" s="2"/>
      <c r="Y353" s="2"/>
      <c r="Z353" s="2"/>
      <c r="AA353" s="2"/>
      <c r="AB353" s="2"/>
      <c r="AC353" s="2"/>
      <c r="AD353" s="2"/>
      <c r="AE353" s="2"/>
      <c r="AF353" s="367"/>
      <c r="AG353" s="367"/>
      <c r="AH353" s="367"/>
      <c r="AI353" s="367"/>
      <c r="AJ353" s="367"/>
      <c r="AK353" s="367"/>
      <c r="AL353" s="367"/>
      <c r="AM353" s="367"/>
      <c r="AN353" s="367"/>
      <c r="AO353" s="2"/>
      <c r="AP353" s="2"/>
      <c r="AQ353" s="15"/>
      <c r="AR353" s="15"/>
      <c r="AS353" s="15"/>
      <c r="AT353" s="15"/>
      <c r="AU353" s="15"/>
      <c r="AV353" s="15"/>
      <c r="AW353" s="15"/>
      <c r="AX353" s="16"/>
      <c r="AY353" s="17"/>
      <c r="AZ353" s="15"/>
      <c r="BA353" s="15"/>
      <c r="BB353" s="15"/>
      <c r="BC353" s="15"/>
      <c r="BD353" s="15"/>
    </row>
    <row r="354" ht="12.75" customHeight="1">
      <c r="A354" s="4"/>
      <c r="B354" s="2"/>
      <c r="C354" s="2"/>
      <c r="D354" s="2"/>
      <c r="E354" s="2"/>
      <c r="F354" s="2"/>
      <c r="G354" s="418"/>
      <c r="H354" s="4"/>
      <c r="I354" s="2"/>
      <c r="J354" s="2"/>
      <c r="K354" s="2"/>
      <c r="L354" s="2"/>
      <c r="M354" s="2"/>
      <c r="N354" s="2"/>
      <c r="O354" s="9"/>
      <c r="P354" s="9"/>
      <c r="Q354" s="10"/>
      <c r="R354" s="9"/>
      <c r="S354" s="10"/>
      <c r="T354" s="9"/>
      <c r="U354" s="2"/>
      <c r="V354" s="11"/>
      <c r="W354" s="11"/>
      <c r="X354" s="2"/>
      <c r="Y354" s="2"/>
      <c r="Z354" s="2"/>
      <c r="AA354" s="2"/>
      <c r="AB354" s="2"/>
      <c r="AC354" s="2"/>
      <c r="AD354" s="2"/>
      <c r="AE354" s="2"/>
      <c r="AF354" s="367"/>
      <c r="AG354" s="367"/>
      <c r="AH354" s="367"/>
      <c r="AI354" s="367"/>
      <c r="AJ354" s="367"/>
      <c r="AK354" s="367"/>
      <c r="AL354" s="367"/>
      <c r="AM354" s="367"/>
      <c r="AN354" s="367"/>
      <c r="AO354" s="2"/>
      <c r="AP354" s="2"/>
      <c r="AQ354" s="15"/>
      <c r="AR354" s="15"/>
      <c r="AS354" s="15"/>
      <c r="AT354" s="15"/>
      <c r="AU354" s="15"/>
      <c r="AV354" s="15"/>
      <c r="AW354" s="15"/>
      <c r="AX354" s="16"/>
      <c r="AY354" s="17"/>
      <c r="AZ354" s="15"/>
      <c r="BA354" s="15"/>
      <c r="BB354" s="15"/>
      <c r="BC354" s="15"/>
      <c r="BD354" s="15"/>
    </row>
    <row r="355" ht="12.75" customHeight="1">
      <c r="A355" s="4"/>
      <c r="B355" s="2"/>
      <c r="C355" s="2"/>
      <c r="D355" s="2"/>
      <c r="E355" s="2"/>
      <c r="F355" s="2"/>
      <c r="G355" s="418"/>
      <c r="H355" s="4"/>
      <c r="I355" s="2"/>
      <c r="J355" s="2"/>
      <c r="K355" s="2"/>
      <c r="L355" s="2"/>
      <c r="M355" s="2"/>
      <c r="N355" s="2"/>
      <c r="O355" s="9"/>
      <c r="P355" s="9"/>
      <c r="Q355" s="10"/>
      <c r="R355" s="9"/>
      <c r="S355" s="10"/>
      <c r="T355" s="9"/>
      <c r="U355" s="2"/>
      <c r="V355" s="11"/>
      <c r="W355" s="11"/>
      <c r="X355" s="2"/>
      <c r="Y355" s="2"/>
      <c r="Z355" s="2"/>
      <c r="AA355" s="2"/>
      <c r="AB355" s="2"/>
      <c r="AC355" s="2"/>
      <c r="AD355" s="2"/>
      <c r="AE355" s="2"/>
      <c r="AF355" s="367"/>
      <c r="AG355" s="367"/>
      <c r="AH355" s="367"/>
      <c r="AI355" s="367"/>
      <c r="AJ355" s="367"/>
      <c r="AK355" s="367"/>
      <c r="AL355" s="367"/>
      <c r="AM355" s="367"/>
      <c r="AN355" s="367"/>
      <c r="AO355" s="2"/>
      <c r="AP355" s="2"/>
      <c r="AQ355" s="15"/>
      <c r="AR355" s="15"/>
      <c r="AS355" s="15"/>
      <c r="AT355" s="15"/>
      <c r="AU355" s="15"/>
      <c r="AV355" s="15"/>
      <c r="AW355" s="15"/>
      <c r="AX355" s="16"/>
      <c r="AY355" s="17"/>
      <c r="AZ355" s="15"/>
      <c r="BA355" s="15"/>
      <c r="BB355" s="15"/>
      <c r="BC355" s="15"/>
      <c r="BD355" s="15"/>
    </row>
    <row r="356" ht="12.75" customHeight="1">
      <c r="A356" s="4"/>
      <c r="B356" s="2"/>
      <c r="C356" s="2"/>
      <c r="D356" s="2"/>
      <c r="E356" s="2"/>
      <c r="F356" s="2"/>
      <c r="G356" s="418"/>
      <c r="H356" s="4"/>
      <c r="I356" s="2"/>
      <c r="J356" s="2"/>
      <c r="K356" s="2"/>
      <c r="L356" s="2"/>
      <c r="M356" s="2"/>
      <c r="N356" s="2"/>
      <c r="O356" s="9"/>
      <c r="P356" s="9"/>
      <c r="Q356" s="10"/>
      <c r="R356" s="9"/>
      <c r="S356" s="10"/>
      <c r="T356" s="9"/>
      <c r="U356" s="2"/>
      <c r="V356" s="11"/>
      <c r="W356" s="11"/>
      <c r="X356" s="2"/>
      <c r="Y356" s="2"/>
      <c r="Z356" s="2"/>
      <c r="AA356" s="2"/>
      <c r="AB356" s="2"/>
      <c r="AC356" s="2"/>
      <c r="AD356" s="2"/>
      <c r="AE356" s="2"/>
      <c r="AF356" s="367"/>
      <c r="AG356" s="367"/>
      <c r="AH356" s="367"/>
      <c r="AI356" s="367"/>
      <c r="AJ356" s="367"/>
      <c r="AK356" s="367"/>
      <c r="AL356" s="367"/>
      <c r="AM356" s="367"/>
      <c r="AN356" s="367"/>
      <c r="AO356" s="2"/>
      <c r="AP356" s="2"/>
      <c r="AQ356" s="15"/>
      <c r="AR356" s="15"/>
      <c r="AS356" s="15"/>
      <c r="AT356" s="15"/>
      <c r="AU356" s="15"/>
      <c r="AV356" s="15"/>
      <c r="AW356" s="15"/>
      <c r="AX356" s="16"/>
      <c r="AY356" s="17"/>
      <c r="AZ356" s="15"/>
      <c r="BA356" s="15"/>
      <c r="BB356" s="15"/>
      <c r="BC356" s="15"/>
      <c r="BD356" s="15"/>
    </row>
    <row r="357" ht="12.75" customHeight="1">
      <c r="A357" s="4"/>
      <c r="B357" s="2"/>
      <c r="C357" s="2"/>
      <c r="D357" s="2"/>
      <c r="E357" s="2"/>
      <c r="F357" s="2"/>
      <c r="G357" s="418"/>
      <c r="H357" s="4"/>
      <c r="I357" s="2"/>
      <c r="J357" s="2"/>
      <c r="K357" s="2"/>
      <c r="L357" s="2"/>
      <c r="M357" s="2"/>
      <c r="N357" s="2"/>
      <c r="O357" s="9"/>
      <c r="P357" s="9"/>
      <c r="Q357" s="10"/>
      <c r="R357" s="9"/>
      <c r="S357" s="10"/>
      <c r="T357" s="9"/>
      <c r="U357" s="2"/>
      <c r="V357" s="11"/>
      <c r="W357" s="11"/>
      <c r="X357" s="2"/>
      <c r="Y357" s="2"/>
      <c r="Z357" s="2"/>
      <c r="AA357" s="2"/>
      <c r="AB357" s="2"/>
      <c r="AC357" s="2"/>
      <c r="AD357" s="2"/>
      <c r="AE357" s="2"/>
      <c r="AF357" s="367"/>
      <c r="AG357" s="367"/>
      <c r="AH357" s="367"/>
      <c r="AI357" s="367"/>
      <c r="AJ357" s="367"/>
      <c r="AK357" s="367"/>
      <c r="AL357" s="367"/>
      <c r="AM357" s="367"/>
      <c r="AN357" s="367"/>
      <c r="AO357" s="2"/>
      <c r="AP357" s="2"/>
      <c r="AQ357" s="15"/>
      <c r="AR357" s="15"/>
      <c r="AS357" s="15"/>
      <c r="AT357" s="15"/>
      <c r="AU357" s="15"/>
      <c r="AV357" s="15"/>
      <c r="AW357" s="15"/>
      <c r="AX357" s="16"/>
      <c r="AY357" s="17"/>
      <c r="AZ357" s="15"/>
      <c r="BA357" s="15"/>
      <c r="BB357" s="15"/>
      <c r="BC357" s="15"/>
      <c r="BD357" s="15"/>
    </row>
    <row r="358" ht="12.75" customHeight="1">
      <c r="A358" s="4"/>
      <c r="B358" s="2"/>
      <c r="C358" s="2"/>
      <c r="D358" s="2"/>
      <c r="E358" s="2"/>
      <c r="F358" s="2"/>
      <c r="G358" s="418"/>
      <c r="H358" s="4"/>
      <c r="I358" s="2"/>
      <c r="J358" s="2"/>
      <c r="K358" s="2"/>
      <c r="L358" s="2"/>
      <c r="M358" s="2"/>
      <c r="N358" s="2"/>
      <c r="O358" s="9"/>
      <c r="P358" s="9"/>
      <c r="Q358" s="10"/>
      <c r="R358" s="9"/>
      <c r="S358" s="10"/>
      <c r="T358" s="9"/>
      <c r="U358" s="2"/>
      <c r="V358" s="11"/>
      <c r="W358" s="11"/>
      <c r="X358" s="2"/>
      <c r="Y358" s="2"/>
      <c r="Z358" s="2"/>
      <c r="AA358" s="2"/>
      <c r="AB358" s="2"/>
      <c r="AC358" s="2"/>
      <c r="AD358" s="2"/>
      <c r="AE358" s="2"/>
      <c r="AF358" s="367"/>
      <c r="AG358" s="367"/>
      <c r="AH358" s="367"/>
      <c r="AI358" s="367"/>
      <c r="AJ358" s="367"/>
      <c r="AK358" s="367"/>
      <c r="AL358" s="367"/>
      <c r="AM358" s="367"/>
      <c r="AN358" s="367"/>
      <c r="AO358" s="2"/>
      <c r="AP358" s="2"/>
      <c r="AQ358" s="15"/>
      <c r="AR358" s="15"/>
      <c r="AS358" s="15"/>
      <c r="AT358" s="15"/>
      <c r="AU358" s="15"/>
      <c r="AV358" s="15"/>
      <c r="AW358" s="15"/>
      <c r="AX358" s="16"/>
      <c r="AY358" s="17"/>
      <c r="AZ358" s="15"/>
      <c r="BA358" s="15"/>
      <c r="BB358" s="15"/>
      <c r="BC358" s="15"/>
      <c r="BD358" s="15"/>
    </row>
    <row r="359" ht="12.75" customHeight="1">
      <c r="A359" s="4"/>
      <c r="B359" s="2"/>
      <c r="C359" s="2"/>
      <c r="D359" s="2"/>
      <c r="E359" s="2"/>
      <c r="F359" s="2"/>
      <c r="G359" s="418"/>
      <c r="H359" s="4"/>
      <c r="I359" s="2"/>
      <c r="J359" s="2"/>
      <c r="K359" s="2"/>
      <c r="L359" s="2"/>
      <c r="M359" s="2"/>
      <c r="N359" s="2"/>
      <c r="O359" s="9"/>
      <c r="P359" s="9"/>
      <c r="Q359" s="10"/>
      <c r="R359" s="9"/>
      <c r="S359" s="10"/>
      <c r="T359" s="9"/>
      <c r="U359" s="2"/>
      <c r="V359" s="11"/>
      <c r="W359" s="11"/>
      <c r="X359" s="2"/>
      <c r="Y359" s="2"/>
      <c r="Z359" s="2"/>
      <c r="AA359" s="2"/>
      <c r="AB359" s="2"/>
      <c r="AC359" s="2"/>
      <c r="AD359" s="2"/>
      <c r="AE359" s="2"/>
      <c r="AF359" s="367"/>
      <c r="AG359" s="367"/>
      <c r="AH359" s="367"/>
      <c r="AI359" s="367"/>
      <c r="AJ359" s="367"/>
      <c r="AK359" s="367"/>
      <c r="AL359" s="367"/>
      <c r="AM359" s="367"/>
      <c r="AN359" s="367"/>
      <c r="AO359" s="2"/>
      <c r="AP359" s="2"/>
      <c r="AQ359" s="15"/>
      <c r="AR359" s="15"/>
      <c r="AS359" s="15"/>
      <c r="AT359" s="15"/>
      <c r="AU359" s="15"/>
      <c r="AV359" s="15"/>
      <c r="AW359" s="15"/>
      <c r="AX359" s="16"/>
      <c r="AY359" s="17"/>
      <c r="AZ359" s="15"/>
      <c r="BA359" s="15"/>
      <c r="BB359" s="15"/>
      <c r="BC359" s="15"/>
      <c r="BD359" s="15"/>
    </row>
    <row r="360" ht="12.75" customHeight="1">
      <c r="A360" s="4"/>
      <c r="B360" s="2"/>
      <c r="C360" s="2"/>
      <c r="D360" s="2"/>
      <c r="E360" s="2"/>
      <c r="F360" s="2"/>
      <c r="G360" s="418"/>
      <c r="H360" s="4"/>
      <c r="I360" s="2"/>
      <c r="J360" s="2"/>
      <c r="K360" s="2"/>
      <c r="L360" s="2"/>
      <c r="M360" s="2"/>
      <c r="N360" s="2"/>
      <c r="O360" s="9"/>
      <c r="P360" s="9"/>
      <c r="Q360" s="10"/>
      <c r="R360" s="9"/>
      <c r="S360" s="10"/>
      <c r="T360" s="9"/>
      <c r="U360" s="2"/>
      <c r="V360" s="11"/>
      <c r="W360" s="11"/>
      <c r="X360" s="2"/>
      <c r="Y360" s="2"/>
      <c r="Z360" s="2"/>
      <c r="AA360" s="2"/>
      <c r="AB360" s="2"/>
      <c r="AC360" s="2"/>
      <c r="AD360" s="2"/>
      <c r="AE360" s="2"/>
      <c r="AF360" s="367"/>
      <c r="AG360" s="367"/>
      <c r="AH360" s="367"/>
      <c r="AI360" s="367"/>
      <c r="AJ360" s="367"/>
      <c r="AK360" s="367"/>
      <c r="AL360" s="367"/>
      <c r="AM360" s="367"/>
      <c r="AN360" s="367"/>
      <c r="AO360" s="2"/>
      <c r="AP360" s="2"/>
      <c r="AQ360" s="15"/>
      <c r="AR360" s="15"/>
      <c r="AS360" s="15"/>
      <c r="AT360" s="15"/>
      <c r="AU360" s="15"/>
      <c r="AV360" s="15"/>
      <c r="AW360" s="15"/>
      <c r="AX360" s="16"/>
      <c r="AY360" s="17"/>
      <c r="AZ360" s="15"/>
      <c r="BA360" s="15"/>
      <c r="BB360" s="15"/>
      <c r="BC360" s="15"/>
      <c r="BD360" s="15"/>
    </row>
    <row r="361" ht="12.75" customHeight="1">
      <c r="A361" s="4"/>
      <c r="B361" s="2"/>
      <c r="C361" s="2"/>
      <c r="D361" s="2"/>
      <c r="E361" s="2"/>
      <c r="F361" s="2"/>
      <c r="G361" s="418"/>
      <c r="H361" s="4"/>
      <c r="I361" s="2"/>
      <c r="J361" s="2"/>
      <c r="K361" s="2"/>
      <c r="L361" s="2"/>
      <c r="M361" s="2"/>
      <c r="N361" s="2"/>
      <c r="O361" s="9"/>
      <c r="P361" s="9"/>
      <c r="Q361" s="10"/>
      <c r="R361" s="9"/>
      <c r="S361" s="10"/>
      <c r="T361" s="9"/>
      <c r="U361" s="2"/>
      <c r="V361" s="11"/>
      <c r="W361" s="11"/>
      <c r="X361" s="2"/>
      <c r="Y361" s="2"/>
      <c r="Z361" s="2"/>
      <c r="AA361" s="2"/>
      <c r="AB361" s="2"/>
      <c r="AC361" s="2"/>
      <c r="AD361" s="2"/>
      <c r="AE361" s="2"/>
      <c r="AF361" s="367"/>
      <c r="AG361" s="367"/>
      <c r="AH361" s="367"/>
      <c r="AI361" s="367"/>
      <c r="AJ361" s="367"/>
      <c r="AK361" s="367"/>
      <c r="AL361" s="367"/>
      <c r="AM361" s="367"/>
      <c r="AN361" s="367"/>
      <c r="AO361" s="2"/>
      <c r="AP361" s="2"/>
      <c r="AQ361" s="15"/>
      <c r="AR361" s="15"/>
      <c r="AS361" s="15"/>
      <c r="AT361" s="15"/>
      <c r="AU361" s="15"/>
      <c r="AV361" s="15"/>
      <c r="AW361" s="15"/>
      <c r="AX361" s="16"/>
      <c r="AY361" s="17"/>
      <c r="AZ361" s="15"/>
      <c r="BA361" s="15"/>
      <c r="BB361" s="15"/>
      <c r="BC361" s="15"/>
      <c r="BD361" s="15"/>
    </row>
    <row r="362" ht="12.75" customHeight="1">
      <c r="A362" s="4"/>
      <c r="B362" s="2"/>
      <c r="C362" s="2"/>
      <c r="D362" s="2"/>
      <c r="E362" s="2"/>
      <c r="F362" s="2"/>
      <c r="G362" s="418"/>
      <c r="H362" s="4"/>
      <c r="I362" s="2"/>
      <c r="J362" s="2"/>
      <c r="K362" s="2"/>
      <c r="L362" s="2"/>
      <c r="M362" s="2"/>
      <c r="N362" s="2"/>
      <c r="O362" s="9"/>
      <c r="P362" s="9"/>
      <c r="Q362" s="10"/>
      <c r="R362" s="9"/>
      <c r="S362" s="10"/>
      <c r="T362" s="9"/>
      <c r="U362" s="2"/>
      <c r="V362" s="11"/>
      <c r="W362" s="11"/>
      <c r="X362" s="2"/>
      <c r="Y362" s="2"/>
      <c r="Z362" s="2"/>
      <c r="AA362" s="2"/>
      <c r="AB362" s="2"/>
      <c r="AC362" s="2"/>
      <c r="AD362" s="2"/>
      <c r="AE362" s="2"/>
      <c r="AF362" s="367"/>
      <c r="AG362" s="367"/>
      <c r="AH362" s="367"/>
      <c r="AI362" s="367"/>
      <c r="AJ362" s="367"/>
      <c r="AK362" s="367"/>
      <c r="AL362" s="367"/>
      <c r="AM362" s="367"/>
      <c r="AN362" s="367"/>
      <c r="AO362" s="2"/>
      <c r="AP362" s="2"/>
      <c r="AQ362" s="15"/>
      <c r="AR362" s="15"/>
      <c r="AS362" s="15"/>
      <c r="AT362" s="15"/>
      <c r="AU362" s="15"/>
      <c r="AV362" s="15"/>
      <c r="AW362" s="15"/>
      <c r="AX362" s="16"/>
      <c r="AY362" s="17"/>
      <c r="AZ362" s="15"/>
      <c r="BA362" s="15"/>
      <c r="BB362" s="15"/>
      <c r="BC362" s="15"/>
      <c r="BD362" s="15"/>
    </row>
    <row r="363" ht="12.75" customHeight="1">
      <c r="A363" s="4"/>
      <c r="B363" s="2"/>
      <c r="C363" s="2"/>
      <c r="D363" s="2"/>
      <c r="E363" s="2"/>
      <c r="F363" s="2"/>
      <c r="G363" s="418"/>
      <c r="H363" s="4"/>
      <c r="I363" s="2"/>
      <c r="J363" s="2"/>
      <c r="K363" s="2"/>
      <c r="L363" s="2"/>
      <c r="M363" s="2"/>
      <c r="N363" s="2"/>
      <c r="O363" s="9"/>
      <c r="P363" s="9"/>
      <c r="Q363" s="10"/>
      <c r="R363" s="9"/>
      <c r="S363" s="10"/>
      <c r="T363" s="9"/>
      <c r="U363" s="2"/>
      <c r="V363" s="11"/>
      <c r="W363" s="11"/>
      <c r="X363" s="2"/>
      <c r="Y363" s="2"/>
      <c r="Z363" s="2"/>
      <c r="AA363" s="2"/>
      <c r="AB363" s="2"/>
      <c r="AC363" s="2"/>
      <c r="AD363" s="2"/>
      <c r="AE363" s="2"/>
      <c r="AF363" s="367"/>
      <c r="AG363" s="367"/>
      <c r="AH363" s="367"/>
      <c r="AI363" s="367"/>
      <c r="AJ363" s="367"/>
      <c r="AK363" s="367"/>
      <c r="AL363" s="367"/>
      <c r="AM363" s="367"/>
      <c r="AN363" s="367"/>
      <c r="AO363" s="2"/>
      <c r="AP363" s="2"/>
      <c r="AQ363" s="15"/>
      <c r="AR363" s="15"/>
      <c r="AS363" s="15"/>
      <c r="AT363" s="15"/>
      <c r="AU363" s="15"/>
      <c r="AV363" s="15"/>
      <c r="AW363" s="15"/>
      <c r="AX363" s="16"/>
      <c r="AY363" s="17"/>
      <c r="AZ363" s="15"/>
      <c r="BA363" s="15"/>
      <c r="BB363" s="15"/>
      <c r="BC363" s="15"/>
      <c r="BD363" s="15"/>
    </row>
    <row r="364" ht="12.75" customHeight="1">
      <c r="A364" s="4"/>
      <c r="B364" s="2"/>
      <c r="C364" s="2"/>
      <c r="D364" s="2"/>
      <c r="E364" s="2"/>
      <c r="F364" s="2"/>
      <c r="G364" s="418"/>
      <c r="H364" s="4"/>
      <c r="I364" s="2"/>
      <c r="J364" s="2"/>
      <c r="K364" s="2"/>
      <c r="L364" s="2"/>
      <c r="M364" s="2"/>
      <c r="N364" s="2"/>
      <c r="O364" s="9"/>
      <c r="P364" s="9"/>
      <c r="Q364" s="10"/>
      <c r="R364" s="9"/>
      <c r="S364" s="10"/>
      <c r="T364" s="9"/>
      <c r="U364" s="2"/>
      <c r="V364" s="11"/>
      <c r="W364" s="11"/>
      <c r="X364" s="2"/>
      <c r="Y364" s="2"/>
      <c r="Z364" s="2"/>
      <c r="AA364" s="2"/>
      <c r="AB364" s="2"/>
      <c r="AC364" s="2"/>
      <c r="AD364" s="2"/>
      <c r="AE364" s="2"/>
      <c r="AF364" s="367"/>
      <c r="AG364" s="367"/>
      <c r="AH364" s="367"/>
      <c r="AI364" s="367"/>
      <c r="AJ364" s="367"/>
      <c r="AK364" s="367"/>
      <c r="AL364" s="367"/>
      <c r="AM364" s="367"/>
      <c r="AN364" s="367"/>
      <c r="AO364" s="2"/>
      <c r="AP364" s="2"/>
      <c r="AQ364" s="15"/>
      <c r="AR364" s="15"/>
      <c r="AS364" s="15"/>
      <c r="AT364" s="15"/>
      <c r="AU364" s="15"/>
      <c r="AV364" s="15"/>
      <c r="AW364" s="15"/>
      <c r="AX364" s="16"/>
      <c r="AY364" s="17"/>
      <c r="AZ364" s="15"/>
      <c r="BA364" s="15"/>
      <c r="BB364" s="15"/>
      <c r="BC364" s="15"/>
      <c r="BD364" s="15"/>
    </row>
    <row r="365" ht="12.75" customHeight="1">
      <c r="A365" s="4"/>
      <c r="B365" s="2"/>
      <c r="C365" s="2"/>
      <c r="D365" s="2"/>
      <c r="E365" s="2"/>
      <c r="F365" s="2"/>
      <c r="G365" s="418"/>
      <c r="H365" s="4"/>
      <c r="I365" s="2"/>
      <c r="J365" s="2"/>
      <c r="K365" s="2"/>
      <c r="L365" s="2"/>
      <c r="M365" s="2"/>
      <c r="N365" s="2"/>
      <c r="O365" s="9"/>
      <c r="P365" s="9"/>
      <c r="Q365" s="10"/>
      <c r="R365" s="9"/>
      <c r="S365" s="10"/>
      <c r="T365" s="9"/>
      <c r="U365" s="2"/>
      <c r="V365" s="11"/>
      <c r="W365" s="11"/>
      <c r="X365" s="2"/>
      <c r="Y365" s="2"/>
      <c r="Z365" s="2"/>
      <c r="AA365" s="2"/>
      <c r="AB365" s="2"/>
      <c r="AC365" s="2"/>
      <c r="AD365" s="2"/>
      <c r="AE365" s="2"/>
      <c r="AF365" s="367"/>
      <c r="AG365" s="367"/>
      <c r="AH365" s="367"/>
      <c r="AI365" s="367"/>
      <c r="AJ365" s="367"/>
      <c r="AK365" s="367"/>
      <c r="AL365" s="367"/>
      <c r="AM365" s="367"/>
      <c r="AN365" s="367"/>
      <c r="AO365" s="2"/>
      <c r="AP365" s="2"/>
      <c r="AQ365" s="15"/>
      <c r="AR365" s="15"/>
      <c r="AS365" s="15"/>
      <c r="AT365" s="15"/>
      <c r="AU365" s="15"/>
      <c r="AV365" s="15"/>
      <c r="AW365" s="15"/>
      <c r="AX365" s="16"/>
      <c r="AY365" s="17"/>
      <c r="AZ365" s="15"/>
      <c r="BA365" s="15"/>
      <c r="BB365" s="15"/>
      <c r="BC365" s="15"/>
      <c r="BD365" s="15"/>
    </row>
    <row r="366" ht="12.75" customHeight="1">
      <c r="A366" s="4"/>
      <c r="B366" s="2"/>
      <c r="C366" s="2"/>
      <c r="D366" s="2"/>
      <c r="E366" s="2"/>
      <c r="F366" s="2"/>
      <c r="G366" s="418"/>
      <c r="H366" s="4"/>
      <c r="I366" s="2"/>
      <c r="J366" s="2"/>
      <c r="K366" s="2"/>
      <c r="L366" s="2"/>
      <c r="M366" s="2"/>
      <c r="N366" s="2"/>
      <c r="O366" s="9"/>
      <c r="P366" s="9"/>
      <c r="Q366" s="10"/>
      <c r="R366" s="9"/>
      <c r="S366" s="10"/>
      <c r="T366" s="9"/>
      <c r="U366" s="2"/>
      <c r="V366" s="11"/>
      <c r="W366" s="11"/>
      <c r="X366" s="2"/>
      <c r="Y366" s="2"/>
      <c r="Z366" s="2"/>
      <c r="AA366" s="2"/>
      <c r="AB366" s="2"/>
      <c r="AC366" s="2"/>
      <c r="AD366" s="2"/>
      <c r="AE366" s="2"/>
      <c r="AF366" s="367"/>
      <c r="AG366" s="367"/>
      <c r="AH366" s="367"/>
      <c r="AI366" s="367"/>
      <c r="AJ366" s="367"/>
      <c r="AK366" s="367"/>
      <c r="AL366" s="367"/>
      <c r="AM366" s="367"/>
      <c r="AN366" s="367"/>
      <c r="AO366" s="2"/>
      <c r="AP366" s="2"/>
      <c r="AQ366" s="15"/>
      <c r="AR366" s="15"/>
      <c r="AS366" s="15"/>
      <c r="AT366" s="15"/>
      <c r="AU366" s="15"/>
      <c r="AV366" s="15"/>
      <c r="AW366" s="15"/>
      <c r="AX366" s="16"/>
      <c r="AY366" s="17"/>
      <c r="AZ366" s="15"/>
      <c r="BA366" s="15"/>
      <c r="BB366" s="15"/>
      <c r="BC366" s="15"/>
      <c r="BD366" s="15"/>
    </row>
    <row r="367" ht="12.75" customHeight="1">
      <c r="A367" s="4"/>
      <c r="B367" s="2"/>
      <c r="C367" s="2"/>
      <c r="D367" s="2"/>
      <c r="E367" s="2"/>
      <c r="F367" s="2"/>
      <c r="G367" s="418"/>
      <c r="H367" s="4"/>
      <c r="I367" s="2"/>
      <c r="J367" s="2"/>
      <c r="K367" s="2"/>
      <c r="L367" s="2"/>
      <c r="M367" s="2"/>
      <c r="N367" s="2"/>
      <c r="O367" s="9"/>
      <c r="P367" s="9"/>
      <c r="Q367" s="10"/>
      <c r="R367" s="9"/>
      <c r="S367" s="10"/>
      <c r="T367" s="9"/>
      <c r="U367" s="2"/>
      <c r="V367" s="11"/>
      <c r="W367" s="11"/>
      <c r="X367" s="2"/>
      <c r="Y367" s="2"/>
      <c r="Z367" s="2"/>
      <c r="AA367" s="2"/>
      <c r="AB367" s="2"/>
      <c r="AC367" s="2"/>
      <c r="AD367" s="2"/>
      <c r="AE367" s="2"/>
      <c r="AF367" s="367"/>
      <c r="AG367" s="367"/>
      <c r="AH367" s="367"/>
      <c r="AI367" s="367"/>
      <c r="AJ367" s="367"/>
      <c r="AK367" s="367"/>
      <c r="AL367" s="367"/>
      <c r="AM367" s="367"/>
      <c r="AN367" s="367"/>
      <c r="AO367" s="2"/>
      <c r="AP367" s="2"/>
      <c r="AQ367" s="15"/>
      <c r="AR367" s="15"/>
      <c r="AS367" s="15"/>
      <c r="AT367" s="15"/>
      <c r="AU367" s="15"/>
      <c r="AV367" s="15"/>
      <c r="AW367" s="15"/>
      <c r="AX367" s="16"/>
      <c r="AY367" s="17"/>
      <c r="AZ367" s="15"/>
      <c r="BA367" s="15"/>
      <c r="BB367" s="15"/>
      <c r="BC367" s="15"/>
      <c r="BD367" s="15"/>
    </row>
    <row r="368" ht="12.75" customHeight="1">
      <c r="A368" s="4"/>
      <c r="B368" s="2"/>
      <c r="C368" s="2"/>
      <c r="D368" s="2"/>
      <c r="E368" s="2"/>
      <c r="F368" s="2"/>
      <c r="G368" s="418"/>
      <c r="H368" s="4"/>
      <c r="I368" s="2"/>
      <c r="J368" s="2"/>
      <c r="K368" s="2"/>
      <c r="L368" s="2"/>
      <c r="M368" s="2"/>
      <c r="N368" s="2"/>
      <c r="O368" s="9"/>
      <c r="P368" s="9"/>
      <c r="Q368" s="10"/>
      <c r="R368" s="9"/>
      <c r="S368" s="10"/>
      <c r="T368" s="9"/>
      <c r="U368" s="2"/>
      <c r="V368" s="11"/>
      <c r="W368" s="11"/>
      <c r="X368" s="2"/>
      <c r="Y368" s="2"/>
      <c r="Z368" s="2"/>
      <c r="AA368" s="2"/>
      <c r="AB368" s="2"/>
      <c r="AC368" s="2"/>
      <c r="AD368" s="2"/>
      <c r="AE368" s="2"/>
      <c r="AF368" s="367"/>
      <c r="AG368" s="367"/>
      <c r="AH368" s="367"/>
      <c r="AI368" s="367"/>
      <c r="AJ368" s="367"/>
      <c r="AK368" s="367"/>
      <c r="AL368" s="367"/>
      <c r="AM368" s="367"/>
      <c r="AN368" s="367"/>
      <c r="AO368" s="2"/>
      <c r="AP368" s="2"/>
      <c r="AQ368" s="15"/>
      <c r="AR368" s="15"/>
      <c r="AS368" s="15"/>
      <c r="AT368" s="15"/>
      <c r="AU368" s="15"/>
      <c r="AV368" s="15"/>
      <c r="AW368" s="15"/>
      <c r="AX368" s="16"/>
      <c r="AY368" s="17"/>
      <c r="AZ368" s="15"/>
      <c r="BA368" s="15"/>
      <c r="BB368" s="15"/>
      <c r="BC368" s="15"/>
      <c r="BD368" s="15"/>
    </row>
    <row r="369" ht="12.75" customHeight="1">
      <c r="A369" s="4"/>
      <c r="B369" s="2"/>
      <c r="C369" s="2"/>
      <c r="D369" s="2"/>
      <c r="E369" s="2"/>
      <c r="F369" s="2"/>
      <c r="G369" s="418"/>
      <c r="H369" s="4"/>
      <c r="I369" s="2"/>
      <c r="J369" s="2"/>
      <c r="K369" s="2"/>
      <c r="L369" s="2"/>
      <c r="M369" s="2"/>
      <c r="N369" s="2"/>
      <c r="O369" s="9"/>
      <c r="P369" s="9"/>
      <c r="Q369" s="10"/>
      <c r="R369" s="9"/>
      <c r="S369" s="10"/>
      <c r="T369" s="9"/>
      <c r="U369" s="2"/>
      <c r="V369" s="11"/>
      <c r="W369" s="11"/>
      <c r="X369" s="2"/>
      <c r="Y369" s="2"/>
      <c r="Z369" s="2"/>
      <c r="AA369" s="2"/>
      <c r="AB369" s="2"/>
      <c r="AC369" s="2"/>
      <c r="AD369" s="2"/>
      <c r="AE369" s="2"/>
      <c r="AF369" s="367"/>
      <c r="AG369" s="367"/>
      <c r="AH369" s="367"/>
      <c r="AI369" s="367"/>
      <c r="AJ369" s="367"/>
      <c r="AK369" s="367"/>
      <c r="AL369" s="367"/>
      <c r="AM369" s="367"/>
      <c r="AN369" s="367"/>
      <c r="AO369" s="2"/>
      <c r="AP369" s="2"/>
      <c r="AQ369" s="15"/>
      <c r="AR369" s="15"/>
      <c r="AS369" s="15"/>
      <c r="AT369" s="15"/>
      <c r="AU369" s="15"/>
      <c r="AV369" s="15"/>
      <c r="AW369" s="15"/>
      <c r="AX369" s="16"/>
      <c r="AY369" s="17"/>
      <c r="AZ369" s="15"/>
      <c r="BA369" s="15"/>
      <c r="BB369" s="15"/>
      <c r="BC369" s="15"/>
      <c r="BD369" s="15"/>
    </row>
    <row r="370" ht="12.75" customHeight="1">
      <c r="A370" s="4"/>
      <c r="B370" s="2"/>
      <c r="C370" s="2"/>
      <c r="D370" s="2"/>
      <c r="E370" s="2"/>
      <c r="F370" s="2"/>
      <c r="G370" s="418"/>
      <c r="H370" s="4"/>
      <c r="I370" s="2"/>
      <c r="J370" s="2"/>
      <c r="K370" s="2"/>
      <c r="L370" s="2"/>
      <c r="M370" s="2"/>
      <c r="N370" s="2"/>
      <c r="O370" s="9"/>
      <c r="P370" s="9"/>
      <c r="Q370" s="10"/>
      <c r="R370" s="9"/>
      <c r="S370" s="10"/>
      <c r="T370" s="9"/>
      <c r="U370" s="2"/>
      <c r="V370" s="11"/>
      <c r="W370" s="11"/>
      <c r="X370" s="2"/>
      <c r="Y370" s="2"/>
      <c r="Z370" s="2"/>
      <c r="AA370" s="2"/>
      <c r="AB370" s="2"/>
      <c r="AC370" s="2"/>
      <c r="AD370" s="2"/>
      <c r="AE370" s="2"/>
      <c r="AF370" s="367"/>
      <c r="AG370" s="367"/>
      <c r="AH370" s="367"/>
      <c r="AI370" s="367"/>
      <c r="AJ370" s="367"/>
      <c r="AK370" s="367"/>
      <c r="AL370" s="367"/>
      <c r="AM370" s="367"/>
      <c r="AN370" s="367"/>
      <c r="AO370" s="2"/>
      <c r="AP370" s="2"/>
      <c r="AQ370" s="15"/>
      <c r="AR370" s="15"/>
      <c r="AS370" s="15"/>
      <c r="AT370" s="15"/>
      <c r="AU370" s="15"/>
      <c r="AV370" s="15"/>
      <c r="AW370" s="15"/>
      <c r="AX370" s="16"/>
      <c r="AY370" s="17"/>
      <c r="AZ370" s="15"/>
      <c r="BA370" s="15"/>
      <c r="BB370" s="15"/>
      <c r="BC370" s="15"/>
      <c r="BD370" s="15"/>
    </row>
    <row r="371" ht="12.75" customHeight="1">
      <c r="A371" s="4"/>
      <c r="B371" s="2"/>
      <c r="C371" s="2"/>
      <c r="D371" s="2"/>
      <c r="E371" s="2"/>
      <c r="F371" s="2"/>
      <c r="G371" s="418"/>
      <c r="H371" s="4"/>
      <c r="I371" s="2"/>
      <c r="J371" s="2"/>
      <c r="K371" s="2"/>
      <c r="L371" s="2"/>
      <c r="M371" s="2"/>
      <c r="N371" s="2"/>
      <c r="O371" s="9"/>
      <c r="P371" s="9"/>
      <c r="Q371" s="10"/>
      <c r="R371" s="9"/>
      <c r="S371" s="10"/>
      <c r="T371" s="9"/>
      <c r="U371" s="2"/>
      <c r="V371" s="11"/>
      <c r="W371" s="11"/>
      <c r="X371" s="2"/>
      <c r="Y371" s="2"/>
      <c r="Z371" s="2"/>
      <c r="AA371" s="2"/>
      <c r="AB371" s="2"/>
      <c r="AC371" s="2"/>
      <c r="AD371" s="2"/>
      <c r="AE371" s="2"/>
      <c r="AF371" s="367"/>
      <c r="AG371" s="367"/>
      <c r="AH371" s="367"/>
      <c r="AI371" s="367"/>
      <c r="AJ371" s="367"/>
      <c r="AK371" s="367"/>
      <c r="AL371" s="367"/>
      <c r="AM371" s="367"/>
      <c r="AN371" s="367"/>
      <c r="AO371" s="2"/>
      <c r="AP371" s="2"/>
      <c r="AQ371" s="15"/>
      <c r="AR371" s="15"/>
      <c r="AS371" s="15"/>
      <c r="AT371" s="15"/>
      <c r="AU371" s="15"/>
      <c r="AV371" s="15"/>
      <c r="AW371" s="15"/>
      <c r="AX371" s="16"/>
      <c r="AY371" s="17"/>
      <c r="AZ371" s="15"/>
      <c r="BA371" s="15"/>
      <c r="BB371" s="15"/>
      <c r="BC371" s="15"/>
      <c r="BD371" s="15"/>
    </row>
    <row r="372" ht="12.75" customHeight="1">
      <c r="A372" s="4"/>
      <c r="B372" s="2"/>
      <c r="C372" s="2"/>
      <c r="D372" s="2"/>
      <c r="E372" s="2"/>
      <c r="F372" s="2"/>
      <c r="G372" s="418"/>
      <c r="H372" s="4"/>
      <c r="I372" s="2"/>
      <c r="J372" s="2"/>
      <c r="K372" s="2"/>
      <c r="L372" s="2"/>
      <c r="M372" s="2"/>
      <c r="N372" s="2"/>
      <c r="O372" s="9"/>
      <c r="P372" s="9"/>
      <c r="Q372" s="10"/>
      <c r="R372" s="9"/>
      <c r="S372" s="10"/>
      <c r="T372" s="9"/>
      <c r="U372" s="2"/>
      <c r="V372" s="11"/>
      <c r="W372" s="11"/>
      <c r="X372" s="2"/>
      <c r="Y372" s="2"/>
      <c r="Z372" s="2"/>
      <c r="AA372" s="2"/>
      <c r="AB372" s="2"/>
      <c r="AC372" s="2"/>
      <c r="AD372" s="2"/>
      <c r="AE372" s="2"/>
      <c r="AF372" s="367"/>
      <c r="AG372" s="367"/>
      <c r="AH372" s="367"/>
      <c r="AI372" s="367"/>
      <c r="AJ372" s="367"/>
      <c r="AK372" s="367"/>
      <c r="AL372" s="367"/>
      <c r="AM372" s="367"/>
      <c r="AN372" s="367"/>
      <c r="AO372" s="2"/>
      <c r="AP372" s="2"/>
      <c r="AQ372" s="15"/>
      <c r="AR372" s="15"/>
      <c r="AS372" s="15"/>
      <c r="AT372" s="15"/>
      <c r="AU372" s="15"/>
      <c r="AV372" s="15"/>
      <c r="AW372" s="15"/>
      <c r="AX372" s="16"/>
      <c r="AY372" s="17"/>
      <c r="AZ372" s="15"/>
      <c r="BA372" s="15"/>
      <c r="BB372" s="15"/>
      <c r="BC372" s="15"/>
      <c r="BD372" s="15"/>
    </row>
    <row r="373" ht="12.75" customHeight="1">
      <c r="A373" s="4"/>
      <c r="B373" s="2"/>
      <c r="C373" s="2"/>
      <c r="D373" s="2"/>
      <c r="E373" s="2"/>
      <c r="F373" s="2"/>
      <c r="G373" s="418"/>
      <c r="H373" s="4"/>
      <c r="I373" s="2"/>
      <c r="J373" s="2"/>
      <c r="K373" s="2"/>
      <c r="L373" s="2"/>
      <c r="M373" s="2"/>
      <c r="N373" s="2"/>
      <c r="O373" s="9"/>
      <c r="P373" s="9"/>
      <c r="Q373" s="10"/>
      <c r="R373" s="9"/>
      <c r="S373" s="10"/>
      <c r="T373" s="9"/>
      <c r="U373" s="2"/>
      <c r="V373" s="11"/>
      <c r="W373" s="11"/>
      <c r="X373" s="2"/>
      <c r="Y373" s="2"/>
      <c r="Z373" s="2"/>
      <c r="AA373" s="2"/>
      <c r="AB373" s="2"/>
      <c r="AC373" s="2"/>
      <c r="AD373" s="2"/>
      <c r="AE373" s="2"/>
      <c r="AF373" s="367"/>
      <c r="AG373" s="367"/>
      <c r="AH373" s="367"/>
      <c r="AI373" s="367"/>
      <c r="AJ373" s="367"/>
      <c r="AK373" s="367"/>
      <c r="AL373" s="367"/>
      <c r="AM373" s="367"/>
      <c r="AN373" s="367"/>
      <c r="AO373" s="2"/>
      <c r="AP373" s="2"/>
      <c r="AQ373" s="15"/>
      <c r="AR373" s="15"/>
      <c r="AS373" s="15"/>
      <c r="AT373" s="15"/>
      <c r="AU373" s="15"/>
      <c r="AV373" s="15"/>
      <c r="AW373" s="15"/>
      <c r="AX373" s="16"/>
      <c r="AY373" s="17"/>
      <c r="AZ373" s="15"/>
      <c r="BA373" s="15"/>
      <c r="BB373" s="15"/>
      <c r="BC373" s="15"/>
      <c r="BD373" s="15"/>
    </row>
    <row r="374" ht="12.75" customHeight="1">
      <c r="A374" s="4"/>
      <c r="B374" s="2"/>
      <c r="C374" s="2"/>
      <c r="D374" s="2"/>
      <c r="E374" s="2"/>
      <c r="F374" s="2"/>
      <c r="G374" s="418"/>
      <c r="H374" s="4"/>
      <c r="I374" s="2"/>
      <c r="J374" s="2"/>
      <c r="K374" s="2"/>
      <c r="L374" s="2"/>
      <c r="M374" s="2"/>
      <c r="N374" s="2"/>
      <c r="O374" s="9"/>
      <c r="P374" s="9"/>
      <c r="Q374" s="10"/>
      <c r="R374" s="9"/>
      <c r="S374" s="10"/>
      <c r="T374" s="9"/>
      <c r="U374" s="2"/>
      <c r="V374" s="11"/>
      <c r="W374" s="11"/>
      <c r="X374" s="2"/>
      <c r="Y374" s="2"/>
      <c r="Z374" s="2"/>
      <c r="AA374" s="2"/>
      <c r="AB374" s="2"/>
      <c r="AC374" s="2"/>
      <c r="AD374" s="2"/>
      <c r="AE374" s="2"/>
      <c r="AF374" s="367"/>
      <c r="AG374" s="367"/>
      <c r="AH374" s="367"/>
      <c r="AI374" s="367"/>
      <c r="AJ374" s="367"/>
      <c r="AK374" s="367"/>
      <c r="AL374" s="367"/>
      <c r="AM374" s="367"/>
      <c r="AN374" s="367"/>
      <c r="AO374" s="2"/>
      <c r="AP374" s="2"/>
      <c r="AQ374" s="15"/>
      <c r="AR374" s="15"/>
      <c r="AS374" s="15"/>
      <c r="AT374" s="15"/>
      <c r="AU374" s="15"/>
      <c r="AV374" s="15"/>
      <c r="AW374" s="15"/>
      <c r="AX374" s="16"/>
      <c r="AY374" s="17"/>
      <c r="AZ374" s="15"/>
      <c r="BA374" s="15"/>
      <c r="BB374" s="15"/>
      <c r="BC374" s="15"/>
      <c r="BD374" s="15"/>
    </row>
    <row r="375" ht="12.75" customHeight="1">
      <c r="A375" s="4"/>
      <c r="B375" s="2"/>
      <c r="C375" s="2"/>
      <c r="D375" s="2"/>
      <c r="E375" s="2"/>
      <c r="F375" s="2"/>
      <c r="G375" s="418"/>
      <c r="H375" s="4"/>
      <c r="I375" s="2"/>
      <c r="J375" s="2"/>
      <c r="K375" s="2"/>
      <c r="L375" s="2"/>
      <c r="M375" s="2"/>
      <c r="N375" s="2"/>
      <c r="O375" s="9"/>
      <c r="P375" s="9"/>
      <c r="Q375" s="10"/>
      <c r="R375" s="9"/>
      <c r="S375" s="10"/>
      <c r="T375" s="9"/>
      <c r="U375" s="2"/>
      <c r="V375" s="11"/>
      <c r="W375" s="11"/>
      <c r="X375" s="2"/>
      <c r="Y375" s="2"/>
      <c r="Z375" s="2"/>
      <c r="AA375" s="2"/>
      <c r="AB375" s="2"/>
      <c r="AC375" s="2"/>
      <c r="AD375" s="2"/>
      <c r="AE375" s="2"/>
      <c r="AF375" s="367"/>
      <c r="AG375" s="367"/>
      <c r="AH375" s="367"/>
      <c r="AI375" s="367"/>
      <c r="AJ375" s="367"/>
      <c r="AK375" s="367"/>
      <c r="AL375" s="367"/>
      <c r="AM375" s="367"/>
      <c r="AN375" s="367"/>
      <c r="AO375" s="2"/>
      <c r="AP375" s="2"/>
      <c r="AQ375" s="15"/>
      <c r="AR375" s="15"/>
      <c r="AS375" s="15"/>
      <c r="AT375" s="15"/>
      <c r="AU375" s="15"/>
      <c r="AV375" s="15"/>
      <c r="AW375" s="15"/>
      <c r="AX375" s="16"/>
      <c r="AY375" s="17"/>
      <c r="AZ375" s="15"/>
      <c r="BA375" s="15"/>
      <c r="BB375" s="15"/>
      <c r="BC375" s="15"/>
      <c r="BD375" s="15"/>
    </row>
    <row r="376" ht="12.75" customHeight="1">
      <c r="A376" s="4"/>
      <c r="B376" s="2"/>
      <c r="C376" s="2"/>
      <c r="D376" s="2"/>
      <c r="E376" s="2"/>
      <c r="F376" s="2"/>
      <c r="G376" s="418"/>
      <c r="H376" s="4"/>
      <c r="I376" s="2"/>
      <c r="J376" s="2"/>
      <c r="K376" s="2"/>
      <c r="L376" s="2"/>
      <c r="M376" s="2"/>
      <c r="N376" s="2"/>
      <c r="O376" s="9"/>
      <c r="P376" s="9"/>
      <c r="Q376" s="10"/>
      <c r="R376" s="9"/>
      <c r="S376" s="10"/>
      <c r="T376" s="9"/>
      <c r="U376" s="2"/>
      <c r="V376" s="11"/>
      <c r="W376" s="11"/>
      <c r="X376" s="2"/>
      <c r="Y376" s="2"/>
      <c r="Z376" s="2"/>
      <c r="AA376" s="2"/>
      <c r="AB376" s="2"/>
      <c r="AC376" s="2"/>
      <c r="AD376" s="2"/>
      <c r="AE376" s="2"/>
      <c r="AF376" s="367"/>
      <c r="AG376" s="367"/>
      <c r="AH376" s="367"/>
      <c r="AI376" s="367"/>
      <c r="AJ376" s="367"/>
      <c r="AK376" s="367"/>
      <c r="AL376" s="367"/>
      <c r="AM376" s="367"/>
      <c r="AN376" s="367"/>
      <c r="AO376" s="2"/>
      <c r="AP376" s="2"/>
      <c r="AQ376" s="15"/>
      <c r="AR376" s="15"/>
      <c r="AS376" s="15"/>
      <c r="AT376" s="15"/>
      <c r="AU376" s="15"/>
      <c r="AV376" s="15"/>
      <c r="AW376" s="15"/>
      <c r="AX376" s="16"/>
      <c r="AY376" s="17"/>
      <c r="AZ376" s="15"/>
      <c r="BA376" s="15"/>
      <c r="BB376" s="15"/>
      <c r="BC376" s="15"/>
      <c r="BD376" s="15"/>
    </row>
    <row r="377" ht="12.75" customHeight="1">
      <c r="A377" s="4"/>
      <c r="B377" s="2"/>
      <c r="C377" s="2"/>
      <c r="D377" s="2"/>
      <c r="E377" s="2"/>
      <c r="F377" s="2"/>
      <c r="G377" s="418"/>
      <c r="H377" s="4"/>
      <c r="I377" s="2"/>
      <c r="J377" s="2"/>
      <c r="K377" s="2"/>
      <c r="L377" s="2"/>
      <c r="M377" s="2"/>
      <c r="N377" s="2"/>
      <c r="O377" s="9"/>
      <c r="P377" s="9"/>
      <c r="Q377" s="10"/>
      <c r="R377" s="9"/>
      <c r="S377" s="10"/>
      <c r="T377" s="9"/>
      <c r="U377" s="2"/>
      <c r="V377" s="11"/>
      <c r="W377" s="11"/>
      <c r="X377" s="2"/>
      <c r="Y377" s="2"/>
      <c r="Z377" s="2"/>
      <c r="AA377" s="2"/>
      <c r="AB377" s="2"/>
      <c r="AC377" s="2"/>
      <c r="AD377" s="2"/>
      <c r="AE377" s="2"/>
      <c r="AF377" s="367"/>
      <c r="AG377" s="367"/>
      <c r="AH377" s="367"/>
      <c r="AI377" s="367"/>
      <c r="AJ377" s="367"/>
      <c r="AK377" s="367"/>
      <c r="AL377" s="367"/>
      <c r="AM377" s="367"/>
      <c r="AN377" s="367"/>
      <c r="AO377" s="2"/>
      <c r="AP377" s="2"/>
      <c r="AQ377" s="15"/>
      <c r="AR377" s="15"/>
      <c r="AS377" s="15"/>
      <c r="AT377" s="15"/>
      <c r="AU377" s="15"/>
      <c r="AV377" s="15"/>
      <c r="AW377" s="15"/>
      <c r="AX377" s="16"/>
      <c r="AY377" s="17"/>
      <c r="AZ377" s="15"/>
      <c r="BA377" s="15"/>
      <c r="BB377" s="15"/>
      <c r="BC377" s="15"/>
      <c r="BD377" s="15"/>
    </row>
    <row r="378" ht="12.75" customHeight="1">
      <c r="A378" s="4"/>
      <c r="B378" s="2"/>
      <c r="C378" s="2"/>
      <c r="D378" s="2"/>
      <c r="E378" s="2"/>
      <c r="F378" s="2"/>
      <c r="G378" s="418"/>
      <c r="H378" s="4"/>
      <c r="I378" s="2"/>
      <c r="J378" s="2"/>
      <c r="K378" s="2"/>
      <c r="L378" s="2"/>
      <c r="M378" s="2"/>
      <c r="N378" s="2"/>
      <c r="O378" s="9"/>
      <c r="P378" s="9"/>
      <c r="Q378" s="10"/>
      <c r="R378" s="9"/>
      <c r="S378" s="10"/>
      <c r="T378" s="9"/>
      <c r="U378" s="2"/>
      <c r="V378" s="11"/>
      <c r="W378" s="11"/>
      <c r="X378" s="2"/>
      <c r="Y378" s="2"/>
      <c r="Z378" s="2"/>
      <c r="AA378" s="2"/>
      <c r="AB378" s="2"/>
      <c r="AC378" s="2"/>
      <c r="AD378" s="2"/>
      <c r="AE378" s="2"/>
      <c r="AF378" s="367"/>
      <c r="AG378" s="367"/>
      <c r="AH378" s="367"/>
      <c r="AI378" s="367"/>
      <c r="AJ378" s="367"/>
      <c r="AK378" s="367"/>
      <c r="AL378" s="367"/>
      <c r="AM378" s="367"/>
      <c r="AN378" s="367"/>
      <c r="AO378" s="2"/>
      <c r="AP378" s="2"/>
      <c r="AQ378" s="15"/>
      <c r="AR378" s="15"/>
      <c r="AS378" s="15"/>
      <c r="AT378" s="15"/>
      <c r="AU378" s="15"/>
      <c r="AV378" s="15"/>
      <c r="AW378" s="15"/>
      <c r="AX378" s="16"/>
      <c r="AY378" s="17"/>
      <c r="AZ378" s="15"/>
      <c r="BA378" s="15"/>
      <c r="BB378" s="15"/>
      <c r="BC378" s="15"/>
      <c r="BD378" s="15"/>
    </row>
    <row r="379" ht="12.75" customHeight="1">
      <c r="A379" s="4"/>
      <c r="B379" s="2"/>
      <c r="C379" s="2"/>
      <c r="D379" s="2"/>
      <c r="E379" s="2"/>
      <c r="F379" s="2"/>
      <c r="G379" s="418"/>
      <c r="H379" s="4"/>
      <c r="I379" s="2"/>
      <c r="J379" s="2"/>
      <c r="K379" s="2"/>
      <c r="L379" s="2"/>
      <c r="M379" s="2"/>
      <c r="N379" s="2"/>
      <c r="O379" s="9"/>
      <c r="P379" s="9"/>
      <c r="Q379" s="10"/>
      <c r="R379" s="9"/>
      <c r="S379" s="10"/>
      <c r="T379" s="9"/>
      <c r="U379" s="2"/>
      <c r="V379" s="11"/>
      <c r="W379" s="11"/>
      <c r="X379" s="2"/>
      <c r="Y379" s="2"/>
      <c r="Z379" s="2"/>
      <c r="AA379" s="2"/>
      <c r="AB379" s="2"/>
      <c r="AC379" s="2"/>
      <c r="AD379" s="2"/>
      <c r="AE379" s="2"/>
      <c r="AF379" s="367"/>
      <c r="AG379" s="367"/>
      <c r="AH379" s="367"/>
      <c r="AI379" s="367"/>
      <c r="AJ379" s="367"/>
      <c r="AK379" s="367"/>
      <c r="AL379" s="367"/>
      <c r="AM379" s="367"/>
      <c r="AN379" s="367"/>
      <c r="AO379" s="2"/>
      <c r="AP379" s="2"/>
      <c r="AQ379" s="15"/>
      <c r="AR379" s="15"/>
      <c r="AS379" s="15"/>
      <c r="AT379" s="15"/>
      <c r="AU379" s="15"/>
      <c r="AV379" s="15"/>
      <c r="AW379" s="15"/>
      <c r="AX379" s="16"/>
      <c r="AY379" s="17"/>
      <c r="AZ379" s="15"/>
      <c r="BA379" s="15"/>
      <c r="BB379" s="15"/>
      <c r="BC379" s="15"/>
      <c r="BD379" s="15"/>
    </row>
    <row r="380" ht="12.75" customHeight="1">
      <c r="A380" s="4"/>
      <c r="B380" s="2"/>
      <c r="C380" s="2"/>
      <c r="D380" s="2"/>
      <c r="E380" s="2"/>
      <c r="F380" s="2"/>
      <c r="G380" s="418"/>
      <c r="H380" s="4"/>
      <c r="I380" s="2"/>
      <c r="J380" s="2"/>
      <c r="K380" s="2"/>
      <c r="L380" s="2"/>
      <c r="M380" s="2"/>
      <c r="N380" s="2"/>
      <c r="O380" s="9"/>
      <c r="P380" s="9"/>
      <c r="Q380" s="10"/>
      <c r="R380" s="9"/>
      <c r="S380" s="10"/>
      <c r="T380" s="9"/>
      <c r="U380" s="2"/>
      <c r="V380" s="11"/>
      <c r="W380" s="11"/>
      <c r="X380" s="2"/>
      <c r="Y380" s="2"/>
      <c r="Z380" s="2"/>
      <c r="AA380" s="2"/>
      <c r="AB380" s="2"/>
      <c r="AC380" s="2"/>
      <c r="AD380" s="2"/>
      <c r="AE380" s="2"/>
      <c r="AF380" s="367"/>
      <c r="AG380" s="367"/>
      <c r="AH380" s="367"/>
      <c r="AI380" s="367"/>
      <c r="AJ380" s="367"/>
      <c r="AK380" s="367"/>
      <c r="AL380" s="367"/>
      <c r="AM380" s="367"/>
      <c r="AN380" s="367"/>
      <c r="AO380" s="2"/>
      <c r="AP380" s="2"/>
      <c r="AQ380" s="15"/>
      <c r="AR380" s="15"/>
      <c r="AS380" s="15"/>
      <c r="AT380" s="15"/>
      <c r="AU380" s="15"/>
      <c r="AV380" s="15"/>
      <c r="AW380" s="15"/>
      <c r="AX380" s="16"/>
      <c r="AY380" s="17"/>
      <c r="AZ380" s="15"/>
      <c r="BA380" s="15"/>
      <c r="BB380" s="15"/>
      <c r="BC380" s="15"/>
      <c r="BD380" s="15"/>
    </row>
    <row r="381" ht="12.75" customHeight="1">
      <c r="A381" s="4"/>
      <c r="B381" s="2"/>
      <c r="C381" s="2"/>
      <c r="D381" s="2"/>
      <c r="E381" s="2"/>
      <c r="F381" s="2"/>
      <c r="G381" s="418"/>
      <c r="H381" s="4"/>
      <c r="I381" s="2"/>
      <c r="J381" s="2"/>
      <c r="K381" s="2"/>
      <c r="L381" s="2"/>
      <c r="M381" s="2"/>
      <c r="N381" s="2"/>
      <c r="O381" s="9"/>
      <c r="P381" s="9"/>
      <c r="Q381" s="10"/>
      <c r="R381" s="9"/>
      <c r="S381" s="10"/>
      <c r="T381" s="9"/>
      <c r="U381" s="2"/>
      <c r="V381" s="11"/>
      <c r="W381" s="11"/>
      <c r="X381" s="2"/>
      <c r="Y381" s="2"/>
      <c r="Z381" s="2"/>
      <c r="AA381" s="2"/>
      <c r="AB381" s="2"/>
      <c r="AC381" s="2"/>
      <c r="AD381" s="2"/>
      <c r="AE381" s="2"/>
      <c r="AF381" s="367"/>
      <c r="AG381" s="367"/>
      <c r="AH381" s="367"/>
      <c r="AI381" s="367"/>
      <c r="AJ381" s="367"/>
      <c r="AK381" s="367"/>
      <c r="AL381" s="367"/>
      <c r="AM381" s="367"/>
      <c r="AN381" s="367"/>
      <c r="AO381" s="2"/>
      <c r="AP381" s="2"/>
      <c r="AQ381" s="15"/>
      <c r="AR381" s="15"/>
      <c r="AS381" s="15"/>
      <c r="AT381" s="15"/>
      <c r="AU381" s="15"/>
      <c r="AV381" s="15"/>
      <c r="AW381" s="15"/>
      <c r="AX381" s="16"/>
      <c r="AY381" s="17"/>
      <c r="AZ381" s="15"/>
      <c r="BA381" s="15"/>
      <c r="BB381" s="15"/>
      <c r="BC381" s="15"/>
      <c r="BD381" s="15"/>
    </row>
    <row r="382" ht="12.75" customHeight="1">
      <c r="A382" s="4"/>
      <c r="B382" s="2"/>
      <c r="C382" s="2"/>
      <c r="D382" s="2"/>
      <c r="E382" s="2"/>
      <c r="F382" s="2"/>
      <c r="G382" s="418"/>
      <c r="H382" s="4"/>
      <c r="I382" s="2"/>
      <c r="J382" s="2"/>
      <c r="K382" s="2"/>
      <c r="L382" s="2"/>
      <c r="M382" s="2"/>
      <c r="N382" s="2"/>
      <c r="O382" s="9"/>
      <c r="P382" s="9"/>
      <c r="Q382" s="10"/>
      <c r="R382" s="9"/>
      <c r="S382" s="10"/>
      <c r="T382" s="9"/>
      <c r="U382" s="2"/>
      <c r="V382" s="11"/>
      <c r="W382" s="11"/>
      <c r="X382" s="2"/>
      <c r="Y382" s="2"/>
      <c r="Z382" s="2"/>
      <c r="AA382" s="2"/>
      <c r="AB382" s="2"/>
      <c r="AC382" s="2"/>
      <c r="AD382" s="2"/>
      <c r="AE382" s="2"/>
      <c r="AF382" s="367"/>
      <c r="AG382" s="367"/>
      <c r="AH382" s="367"/>
      <c r="AI382" s="367"/>
      <c r="AJ382" s="367"/>
      <c r="AK382" s="367"/>
      <c r="AL382" s="367"/>
      <c r="AM382" s="367"/>
      <c r="AN382" s="367"/>
      <c r="AO382" s="2"/>
      <c r="AP382" s="2"/>
      <c r="AQ382" s="15"/>
      <c r="AR382" s="15"/>
      <c r="AS382" s="15"/>
      <c r="AT382" s="15"/>
      <c r="AU382" s="15"/>
      <c r="AV382" s="15"/>
      <c r="AW382" s="15"/>
      <c r="AX382" s="16"/>
      <c r="AY382" s="17"/>
      <c r="AZ382" s="15"/>
      <c r="BA382" s="15"/>
      <c r="BB382" s="15"/>
      <c r="BC382" s="15"/>
      <c r="BD382" s="15"/>
    </row>
    <row r="383" ht="12.75" customHeight="1">
      <c r="A383" s="4"/>
      <c r="B383" s="2"/>
      <c r="C383" s="2"/>
      <c r="D383" s="2"/>
      <c r="E383" s="2"/>
      <c r="F383" s="2"/>
      <c r="G383" s="418"/>
      <c r="H383" s="4"/>
      <c r="I383" s="2"/>
      <c r="J383" s="2"/>
      <c r="K383" s="2"/>
      <c r="L383" s="2"/>
      <c r="M383" s="2"/>
      <c r="N383" s="2"/>
      <c r="O383" s="9"/>
      <c r="P383" s="9"/>
      <c r="Q383" s="10"/>
      <c r="R383" s="9"/>
      <c r="S383" s="10"/>
      <c r="T383" s="9"/>
      <c r="U383" s="2"/>
      <c r="V383" s="11"/>
      <c r="W383" s="11"/>
      <c r="X383" s="2"/>
      <c r="Y383" s="2"/>
      <c r="Z383" s="2"/>
      <c r="AA383" s="2"/>
      <c r="AB383" s="2"/>
      <c r="AC383" s="2"/>
      <c r="AD383" s="2"/>
      <c r="AE383" s="2"/>
      <c r="AF383" s="367"/>
      <c r="AG383" s="367"/>
      <c r="AH383" s="367"/>
      <c r="AI383" s="367"/>
      <c r="AJ383" s="367"/>
      <c r="AK383" s="367"/>
      <c r="AL383" s="367"/>
      <c r="AM383" s="367"/>
      <c r="AN383" s="367"/>
      <c r="AO383" s="2"/>
      <c r="AP383" s="2"/>
      <c r="AQ383" s="15"/>
      <c r="AR383" s="15"/>
      <c r="AS383" s="15"/>
      <c r="AT383" s="15"/>
      <c r="AU383" s="15"/>
      <c r="AV383" s="15"/>
      <c r="AW383" s="15"/>
      <c r="AX383" s="16"/>
      <c r="AY383" s="17"/>
      <c r="AZ383" s="15"/>
      <c r="BA383" s="15"/>
      <c r="BB383" s="15"/>
      <c r="BC383" s="15"/>
      <c r="BD383" s="15"/>
    </row>
    <row r="384" ht="12.75" customHeight="1">
      <c r="A384" s="4"/>
      <c r="B384" s="2"/>
      <c r="C384" s="2"/>
      <c r="D384" s="2"/>
      <c r="E384" s="2"/>
      <c r="F384" s="2"/>
      <c r="G384" s="418"/>
      <c r="H384" s="4"/>
      <c r="I384" s="2"/>
      <c r="J384" s="2"/>
      <c r="K384" s="2"/>
      <c r="L384" s="2"/>
      <c r="M384" s="2"/>
      <c r="N384" s="2"/>
      <c r="O384" s="9"/>
      <c r="P384" s="9"/>
      <c r="Q384" s="10"/>
      <c r="R384" s="9"/>
      <c r="S384" s="10"/>
      <c r="T384" s="9"/>
      <c r="U384" s="2"/>
      <c r="V384" s="11"/>
      <c r="W384" s="11"/>
      <c r="X384" s="2"/>
      <c r="Y384" s="2"/>
      <c r="Z384" s="2"/>
      <c r="AA384" s="2"/>
      <c r="AB384" s="2"/>
      <c r="AC384" s="2"/>
      <c r="AD384" s="2"/>
      <c r="AE384" s="2"/>
      <c r="AF384" s="367"/>
      <c r="AG384" s="367"/>
      <c r="AH384" s="367"/>
      <c r="AI384" s="367"/>
      <c r="AJ384" s="367"/>
      <c r="AK384" s="367"/>
      <c r="AL384" s="367"/>
      <c r="AM384" s="367"/>
      <c r="AN384" s="367"/>
      <c r="AO384" s="2"/>
      <c r="AP384" s="2"/>
      <c r="AQ384" s="15"/>
      <c r="AR384" s="15"/>
      <c r="AS384" s="15"/>
      <c r="AT384" s="15"/>
      <c r="AU384" s="15"/>
      <c r="AV384" s="15"/>
      <c r="AW384" s="15"/>
      <c r="AX384" s="16"/>
      <c r="AY384" s="17"/>
      <c r="AZ384" s="15"/>
      <c r="BA384" s="15"/>
      <c r="BB384" s="15"/>
      <c r="BC384" s="15"/>
      <c r="BD384" s="15"/>
    </row>
    <row r="385" ht="12.75" customHeight="1">
      <c r="A385" s="4"/>
      <c r="B385" s="2"/>
      <c r="C385" s="2"/>
      <c r="D385" s="2"/>
      <c r="E385" s="2"/>
      <c r="F385" s="2"/>
      <c r="G385" s="418"/>
      <c r="H385" s="4"/>
      <c r="I385" s="2"/>
      <c r="J385" s="2"/>
      <c r="K385" s="2"/>
      <c r="L385" s="2"/>
      <c r="M385" s="2"/>
      <c r="N385" s="2"/>
      <c r="O385" s="9"/>
      <c r="P385" s="9"/>
      <c r="Q385" s="10"/>
      <c r="R385" s="9"/>
      <c r="S385" s="10"/>
      <c r="T385" s="9"/>
      <c r="U385" s="2"/>
      <c r="V385" s="11"/>
      <c r="W385" s="11"/>
      <c r="X385" s="2"/>
      <c r="Y385" s="2"/>
      <c r="Z385" s="2"/>
      <c r="AA385" s="2"/>
      <c r="AB385" s="2"/>
      <c r="AC385" s="2"/>
      <c r="AD385" s="2"/>
      <c r="AE385" s="2"/>
      <c r="AF385" s="367"/>
      <c r="AG385" s="367"/>
      <c r="AH385" s="367"/>
      <c r="AI385" s="367"/>
      <c r="AJ385" s="367"/>
      <c r="AK385" s="367"/>
      <c r="AL385" s="367"/>
      <c r="AM385" s="367"/>
      <c r="AN385" s="367"/>
      <c r="AO385" s="2"/>
      <c r="AP385" s="2"/>
      <c r="AQ385" s="15"/>
      <c r="AR385" s="15"/>
      <c r="AS385" s="15"/>
      <c r="AT385" s="15"/>
      <c r="AU385" s="15"/>
      <c r="AV385" s="15"/>
      <c r="AW385" s="15"/>
      <c r="AX385" s="16"/>
      <c r="AY385" s="17"/>
      <c r="AZ385" s="15"/>
      <c r="BA385" s="15"/>
      <c r="BB385" s="15"/>
      <c r="BC385" s="15"/>
      <c r="BD385" s="15"/>
    </row>
    <row r="386" ht="12.75" customHeight="1">
      <c r="A386" s="4"/>
      <c r="B386" s="2"/>
      <c r="C386" s="2"/>
      <c r="D386" s="2"/>
      <c r="E386" s="2"/>
      <c r="F386" s="2"/>
      <c r="G386" s="418"/>
      <c r="H386" s="4"/>
      <c r="I386" s="2"/>
      <c r="J386" s="2"/>
      <c r="K386" s="2"/>
      <c r="L386" s="2"/>
      <c r="M386" s="2"/>
      <c r="N386" s="2"/>
      <c r="O386" s="9"/>
      <c r="P386" s="9"/>
      <c r="Q386" s="10"/>
      <c r="R386" s="9"/>
      <c r="S386" s="10"/>
      <c r="T386" s="9"/>
      <c r="U386" s="2"/>
      <c r="V386" s="11"/>
      <c r="W386" s="11"/>
      <c r="X386" s="2"/>
      <c r="Y386" s="2"/>
      <c r="Z386" s="2"/>
      <c r="AA386" s="2"/>
      <c r="AB386" s="2"/>
      <c r="AC386" s="2"/>
      <c r="AD386" s="2"/>
      <c r="AE386" s="2"/>
      <c r="AF386" s="367"/>
      <c r="AG386" s="367"/>
      <c r="AH386" s="367"/>
      <c r="AI386" s="367"/>
      <c r="AJ386" s="367"/>
      <c r="AK386" s="367"/>
      <c r="AL386" s="367"/>
      <c r="AM386" s="367"/>
      <c r="AN386" s="367"/>
      <c r="AO386" s="2"/>
      <c r="AP386" s="2"/>
      <c r="AQ386" s="15"/>
      <c r="AR386" s="15"/>
      <c r="AS386" s="15"/>
      <c r="AT386" s="15"/>
      <c r="AU386" s="15"/>
      <c r="AV386" s="15"/>
      <c r="AW386" s="15"/>
      <c r="AX386" s="16"/>
      <c r="AY386" s="17"/>
      <c r="AZ386" s="15"/>
      <c r="BA386" s="15"/>
      <c r="BB386" s="15"/>
      <c r="BC386" s="15"/>
      <c r="BD386" s="15"/>
    </row>
    <row r="387" ht="12.75" customHeight="1">
      <c r="A387" s="4"/>
      <c r="B387" s="2"/>
      <c r="C387" s="2"/>
      <c r="D387" s="2"/>
      <c r="E387" s="2"/>
      <c r="F387" s="2"/>
      <c r="G387" s="418"/>
      <c r="H387" s="4"/>
      <c r="I387" s="2"/>
      <c r="J387" s="2"/>
      <c r="K387" s="2"/>
      <c r="L387" s="2"/>
      <c r="M387" s="2"/>
      <c r="N387" s="2"/>
      <c r="O387" s="9"/>
      <c r="P387" s="9"/>
      <c r="Q387" s="10"/>
      <c r="R387" s="9"/>
      <c r="S387" s="10"/>
      <c r="T387" s="9"/>
      <c r="U387" s="2"/>
      <c r="V387" s="11"/>
      <c r="W387" s="11"/>
      <c r="X387" s="2"/>
      <c r="Y387" s="2"/>
      <c r="Z387" s="2"/>
      <c r="AA387" s="2"/>
      <c r="AB387" s="2"/>
      <c r="AC387" s="2"/>
      <c r="AD387" s="2"/>
      <c r="AE387" s="2"/>
      <c r="AF387" s="367"/>
      <c r="AG387" s="367"/>
      <c r="AH387" s="367"/>
      <c r="AI387" s="367"/>
      <c r="AJ387" s="367"/>
      <c r="AK387" s="367"/>
      <c r="AL387" s="367"/>
      <c r="AM387" s="367"/>
      <c r="AN387" s="367"/>
      <c r="AO387" s="2"/>
      <c r="AP387" s="2"/>
      <c r="AQ387" s="15"/>
      <c r="AR387" s="15"/>
      <c r="AS387" s="15"/>
      <c r="AT387" s="15"/>
      <c r="AU387" s="15"/>
      <c r="AV387" s="15"/>
      <c r="AW387" s="15"/>
      <c r="AX387" s="16"/>
      <c r="AY387" s="17"/>
      <c r="AZ387" s="15"/>
      <c r="BA387" s="15"/>
      <c r="BB387" s="15"/>
      <c r="BC387" s="15"/>
      <c r="BD387" s="15"/>
    </row>
    <row r="388" ht="12.75" customHeight="1">
      <c r="A388" s="4"/>
      <c r="B388" s="2"/>
      <c r="C388" s="2"/>
      <c r="D388" s="2"/>
      <c r="E388" s="2"/>
      <c r="F388" s="2"/>
      <c r="G388" s="418"/>
      <c r="H388" s="4"/>
      <c r="I388" s="2"/>
      <c r="J388" s="2"/>
      <c r="K388" s="2"/>
      <c r="L388" s="2"/>
      <c r="M388" s="2"/>
      <c r="N388" s="2"/>
      <c r="O388" s="9"/>
      <c r="P388" s="9"/>
      <c r="Q388" s="10"/>
      <c r="R388" s="9"/>
      <c r="S388" s="10"/>
      <c r="T388" s="9"/>
      <c r="U388" s="2"/>
      <c r="V388" s="11"/>
      <c r="W388" s="11"/>
      <c r="X388" s="2"/>
      <c r="Y388" s="2"/>
      <c r="Z388" s="2"/>
      <c r="AA388" s="2"/>
      <c r="AB388" s="2"/>
      <c r="AC388" s="2"/>
      <c r="AD388" s="2"/>
      <c r="AE388" s="2"/>
      <c r="AF388" s="367"/>
      <c r="AG388" s="367"/>
      <c r="AH388" s="367"/>
      <c r="AI388" s="367"/>
      <c r="AJ388" s="367"/>
      <c r="AK388" s="367"/>
      <c r="AL388" s="367"/>
      <c r="AM388" s="367"/>
      <c r="AN388" s="367"/>
      <c r="AO388" s="2"/>
      <c r="AP388" s="2"/>
      <c r="AQ388" s="15"/>
      <c r="AR388" s="15"/>
      <c r="AS388" s="15"/>
      <c r="AT388" s="15"/>
      <c r="AU388" s="15"/>
      <c r="AV388" s="15"/>
      <c r="AW388" s="15"/>
      <c r="AX388" s="16"/>
      <c r="AY388" s="17"/>
      <c r="AZ388" s="15"/>
      <c r="BA388" s="15"/>
      <c r="BB388" s="15"/>
      <c r="BC388" s="15"/>
      <c r="BD388" s="15"/>
    </row>
    <row r="389" ht="12.75" customHeight="1">
      <c r="A389" s="4"/>
      <c r="B389" s="2"/>
      <c r="C389" s="2"/>
      <c r="D389" s="2"/>
      <c r="E389" s="2"/>
      <c r="F389" s="2"/>
      <c r="G389" s="418"/>
      <c r="H389" s="4"/>
      <c r="I389" s="2"/>
      <c r="J389" s="2"/>
      <c r="K389" s="2"/>
      <c r="L389" s="2"/>
      <c r="M389" s="2"/>
      <c r="N389" s="2"/>
      <c r="O389" s="9"/>
      <c r="P389" s="9"/>
      <c r="Q389" s="10"/>
      <c r="R389" s="9"/>
      <c r="S389" s="10"/>
      <c r="T389" s="9"/>
      <c r="U389" s="2"/>
      <c r="V389" s="11"/>
      <c r="W389" s="11"/>
      <c r="X389" s="2"/>
      <c r="Y389" s="2"/>
      <c r="Z389" s="2"/>
      <c r="AA389" s="2"/>
      <c r="AB389" s="2"/>
      <c r="AC389" s="2"/>
      <c r="AD389" s="2"/>
      <c r="AE389" s="2"/>
      <c r="AF389" s="367"/>
      <c r="AG389" s="367"/>
      <c r="AH389" s="367"/>
      <c r="AI389" s="367"/>
      <c r="AJ389" s="367"/>
      <c r="AK389" s="367"/>
      <c r="AL389" s="367"/>
      <c r="AM389" s="367"/>
      <c r="AN389" s="367"/>
      <c r="AO389" s="2"/>
      <c r="AP389" s="2"/>
      <c r="AQ389" s="15"/>
      <c r="AR389" s="15"/>
      <c r="AS389" s="15"/>
      <c r="AT389" s="15"/>
      <c r="AU389" s="15"/>
      <c r="AV389" s="15"/>
      <c r="AW389" s="15"/>
      <c r="AX389" s="16"/>
      <c r="AY389" s="17"/>
      <c r="AZ389" s="15"/>
      <c r="BA389" s="15"/>
      <c r="BB389" s="15"/>
      <c r="BC389" s="15"/>
      <c r="BD389" s="15"/>
    </row>
    <row r="390" ht="12.75" customHeight="1">
      <c r="A390" s="4"/>
      <c r="B390" s="2"/>
      <c r="C390" s="2"/>
      <c r="D390" s="2"/>
      <c r="E390" s="2"/>
      <c r="F390" s="2"/>
      <c r="G390" s="418"/>
      <c r="H390" s="4"/>
      <c r="I390" s="2"/>
      <c r="J390" s="2"/>
      <c r="K390" s="2"/>
      <c r="L390" s="2"/>
      <c r="M390" s="2"/>
      <c r="N390" s="2"/>
      <c r="O390" s="9"/>
      <c r="P390" s="9"/>
      <c r="Q390" s="10"/>
      <c r="R390" s="9"/>
      <c r="S390" s="10"/>
      <c r="T390" s="9"/>
      <c r="U390" s="2"/>
      <c r="V390" s="11"/>
      <c r="W390" s="11"/>
      <c r="X390" s="2"/>
      <c r="Y390" s="2"/>
      <c r="Z390" s="2"/>
      <c r="AA390" s="2"/>
      <c r="AB390" s="2"/>
      <c r="AC390" s="2"/>
      <c r="AD390" s="2"/>
      <c r="AE390" s="2"/>
      <c r="AF390" s="367"/>
      <c r="AG390" s="367"/>
      <c r="AH390" s="367"/>
      <c r="AI390" s="367"/>
      <c r="AJ390" s="367"/>
      <c r="AK390" s="367"/>
      <c r="AL390" s="367"/>
      <c r="AM390" s="367"/>
      <c r="AN390" s="367"/>
      <c r="AO390" s="2"/>
      <c r="AP390" s="2"/>
      <c r="AQ390" s="15"/>
      <c r="AR390" s="15"/>
      <c r="AS390" s="15"/>
      <c r="AT390" s="15"/>
      <c r="AU390" s="15"/>
      <c r="AV390" s="15"/>
      <c r="AW390" s="15"/>
      <c r="AX390" s="16"/>
      <c r="AY390" s="17"/>
      <c r="AZ390" s="15"/>
      <c r="BA390" s="15"/>
      <c r="BB390" s="15"/>
      <c r="BC390" s="15"/>
      <c r="BD390" s="15"/>
    </row>
    <row r="391" ht="12.75" customHeight="1">
      <c r="A391" s="4"/>
      <c r="B391" s="2"/>
      <c r="C391" s="2"/>
      <c r="D391" s="2"/>
      <c r="E391" s="2"/>
      <c r="F391" s="2"/>
      <c r="G391" s="418"/>
      <c r="H391" s="4"/>
      <c r="I391" s="2"/>
      <c r="J391" s="2"/>
      <c r="K391" s="2"/>
      <c r="L391" s="2"/>
      <c r="M391" s="2"/>
      <c r="N391" s="2"/>
      <c r="O391" s="9"/>
      <c r="P391" s="9"/>
      <c r="Q391" s="10"/>
      <c r="R391" s="9"/>
      <c r="S391" s="10"/>
      <c r="T391" s="9"/>
      <c r="U391" s="2"/>
      <c r="V391" s="11"/>
      <c r="W391" s="11"/>
      <c r="X391" s="2"/>
      <c r="Y391" s="2"/>
      <c r="Z391" s="2"/>
      <c r="AA391" s="2"/>
      <c r="AB391" s="2"/>
      <c r="AC391" s="2"/>
      <c r="AD391" s="2"/>
      <c r="AE391" s="2"/>
      <c r="AF391" s="367"/>
      <c r="AG391" s="367"/>
      <c r="AH391" s="367"/>
      <c r="AI391" s="367"/>
      <c r="AJ391" s="367"/>
      <c r="AK391" s="367"/>
      <c r="AL391" s="367"/>
      <c r="AM391" s="367"/>
      <c r="AN391" s="367"/>
      <c r="AO391" s="2"/>
      <c r="AP391" s="2"/>
      <c r="AQ391" s="15"/>
      <c r="AR391" s="15"/>
      <c r="AS391" s="15"/>
      <c r="AT391" s="15"/>
      <c r="AU391" s="15"/>
      <c r="AV391" s="15"/>
      <c r="AW391" s="15"/>
      <c r="AX391" s="16"/>
      <c r="AY391" s="17"/>
      <c r="AZ391" s="15"/>
      <c r="BA391" s="15"/>
      <c r="BB391" s="15"/>
      <c r="BC391" s="15"/>
      <c r="BD391" s="15"/>
    </row>
    <row r="392" ht="12.75" customHeight="1">
      <c r="A392" s="4"/>
      <c r="B392" s="2"/>
      <c r="C392" s="2"/>
      <c r="D392" s="2"/>
      <c r="E392" s="2"/>
      <c r="F392" s="2"/>
      <c r="G392" s="418"/>
      <c r="H392" s="4"/>
      <c r="I392" s="2"/>
      <c r="J392" s="2"/>
      <c r="K392" s="2"/>
      <c r="L392" s="2"/>
      <c r="M392" s="2"/>
      <c r="N392" s="2"/>
      <c r="O392" s="9"/>
      <c r="P392" s="9"/>
      <c r="Q392" s="10"/>
      <c r="R392" s="9"/>
      <c r="S392" s="10"/>
      <c r="T392" s="9"/>
      <c r="U392" s="2"/>
      <c r="V392" s="11"/>
      <c r="W392" s="11"/>
      <c r="X392" s="2"/>
      <c r="Y392" s="2"/>
      <c r="Z392" s="2"/>
      <c r="AA392" s="2"/>
      <c r="AB392" s="2"/>
      <c r="AC392" s="2"/>
      <c r="AD392" s="2"/>
      <c r="AE392" s="2"/>
      <c r="AF392" s="367"/>
      <c r="AG392" s="367"/>
      <c r="AH392" s="367"/>
      <c r="AI392" s="367"/>
      <c r="AJ392" s="367"/>
      <c r="AK392" s="367"/>
      <c r="AL392" s="367"/>
      <c r="AM392" s="367"/>
      <c r="AN392" s="367"/>
      <c r="AO392" s="2"/>
      <c r="AP392" s="2"/>
      <c r="AQ392" s="15"/>
      <c r="AR392" s="15"/>
      <c r="AS392" s="15"/>
      <c r="AT392" s="15"/>
      <c r="AU392" s="15"/>
      <c r="AV392" s="15"/>
      <c r="AW392" s="15"/>
      <c r="AX392" s="16"/>
      <c r="AY392" s="17"/>
      <c r="AZ392" s="15"/>
      <c r="BA392" s="15"/>
      <c r="BB392" s="15"/>
      <c r="BC392" s="15"/>
      <c r="BD392" s="15"/>
    </row>
    <row r="393" ht="12.75" customHeight="1">
      <c r="A393" s="4"/>
      <c r="B393" s="2"/>
      <c r="C393" s="2"/>
      <c r="D393" s="2"/>
      <c r="E393" s="2"/>
      <c r="F393" s="2"/>
      <c r="G393" s="418"/>
      <c r="H393" s="4"/>
      <c r="I393" s="2"/>
      <c r="J393" s="2"/>
      <c r="K393" s="2"/>
      <c r="L393" s="2"/>
      <c r="M393" s="2"/>
      <c r="N393" s="2"/>
      <c r="O393" s="9"/>
      <c r="P393" s="9"/>
      <c r="Q393" s="10"/>
      <c r="R393" s="9"/>
      <c r="S393" s="10"/>
      <c r="T393" s="9"/>
      <c r="U393" s="2"/>
      <c r="V393" s="11"/>
      <c r="W393" s="11"/>
      <c r="X393" s="2"/>
      <c r="Y393" s="2"/>
      <c r="Z393" s="2"/>
      <c r="AA393" s="2"/>
      <c r="AB393" s="2"/>
      <c r="AC393" s="2"/>
      <c r="AD393" s="2"/>
      <c r="AE393" s="2"/>
      <c r="AF393" s="367"/>
      <c r="AG393" s="367"/>
      <c r="AH393" s="367"/>
      <c r="AI393" s="367"/>
      <c r="AJ393" s="367"/>
      <c r="AK393" s="367"/>
      <c r="AL393" s="367"/>
      <c r="AM393" s="367"/>
      <c r="AN393" s="367"/>
      <c r="AO393" s="2"/>
      <c r="AP393" s="2"/>
      <c r="AQ393" s="15"/>
      <c r="AR393" s="15"/>
      <c r="AS393" s="15"/>
      <c r="AT393" s="15"/>
      <c r="AU393" s="15"/>
      <c r="AV393" s="15"/>
      <c r="AW393" s="15"/>
      <c r="AX393" s="16"/>
      <c r="AY393" s="17"/>
      <c r="AZ393" s="15"/>
      <c r="BA393" s="15"/>
      <c r="BB393" s="15"/>
      <c r="BC393" s="15"/>
      <c r="BD393" s="15"/>
    </row>
    <row r="394" ht="12.75" customHeight="1">
      <c r="A394" s="4"/>
      <c r="B394" s="2"/>
      <c r="C394" s="2"/>
      <c r="D394" s="2"/>
      <c r="E394" s="2"/>
      <c r="F394" s="2"/>
      <c r="G394" s="418"/>
      <c r="H394" s="4"/>
      <c r="I394" s="2"/>
      <c r="J394" s="2"/>
      <c r="K394" s="2"/>
      <c r="L394" s="2"/>
      <c r="M394" s="2"/>
      <c r="N394" s="2"/>
      <c r="O394" s="9"/>
      <c r="P394" s="9"/>
      <c r="Q394" s="10"/>
      <c r="R394" s="9"/>
      <c r="S394" s="10"/>
      <c r="T394" s="9"/>
      <c r="U394" s="2"/>
      <c r="V394" s="11"/>
      <c r="W394" s="11"/>
      <c r="X394" s="2"/>
      <c r="Y394" s="2"/>
      <c r="Z394" s="2"/>
      <c r="AA394" s="2"/>
      <c r="AB394" s="2"/>
      <c r="AC394" s="2"/>
      <c r="AD394" s="2"/>
      <c r="AE394" s="2"/>
      <c r="AF394" s="367"/>
      <c r="AG394" s="367"/>
      <c r="AH394" s="367"/>
      <c r="AI394" s="367"/>
      <c r="AJ394" s="367"/>
      <c r="AK394" s="367"/>
      <c r="AL394" s="367"/>
      <c r="AM394" s="367"/>
      <c r="AN394" s="367"/>
      <c r="AO394" s="2"/>
      <c r="AP394" s="2"/>
      <c r="AQ394" s="15"/>
      <c r="AR394" s="15"/>
      <c r="AS394" s="15"/>
      <c r="AT394" s="15"/>
      <c r="AU394" s="15"/>
      <c r="AV394" s="15"/>
      <c r="AW394" s="15"/>
      <c r="AX394" s="16"/>
      <c r="AY394" s="17"/>
      <c r="AZ394" s="15"/>
      <c r="BA394" s="15"/>
      <c r="BB394" s="15"/>
      <c r="BC394" s="15"/>
      <c r="BD394" s="15"/>
    </row>
    <row r="395" ht="12.75" customHeight="1">
      <c r="A395" s="4"/>
      <c r="B395" s="2"/>
      <c r="C395" s="2"/>
      <c r="D395" s="2"/>
      <c r="E395" s="2"/>
      <c r="F395" s="2"/>
      <c r="G395" s="418"/>
      <c r="H395" s="4"/>
      <c r="I395" s="2"/>
      <c r="J395" s="2"/>
      <c r="K395" s="2"/>
      <c r="L395" s="2"/>
      <c r="M395" s="2"/>
      <c r="N395" s="2"/>
      <c r="O395" s="9"/>
      <c r="P395" s="9"/>
      <c r="Q395" s="10"/>
      <c r="R395" s="9"/>
      <c r="S395" s="10"/>
      <c r="T395" s="9"/>
      <c r="U395" s="2"/>
      <c r="V395" s="11"/>
      <c r="W395" s="11"/>
      <c r="X395" s="2"/>
      <c r="Y395" s="2"/>
      <c r="Z395" s="2"/>
      <c r="AA395" s="2"/>
      <c r="AB395" s="2"/>
      <c r="AC395" s="2"/>
      <c r="AD395" s="2"/>
      <c r="AE395" s="2"/>
      <c r="AF395" s="367"/>
      <c r="AG395" s="367"/>
      <c r="AH395" s="367"/>
      <c r="AI395" s="367"/>
      <c r="AJ395" s="367"/>
      <c r="AK395" s="367"/>
      <c r="AL395" s="367"/>
      <c r="AM395" s="367"/>
      <c r="AN395" s="367"/>
      <c r="AO395" s="2"/>
      <c r="AP395" s="2"/>
      <c r="AQ395" s="15"/>
      <c r="AR395" s="15"/>
      <c r="AS395" s="15"/>
      <c r="AT395" s="15"/>
      <c r="AU395" s="15"/>
      <c r="AV395" s="15"/>
      <c r="AW395" s="15"/>
      <c r="AX395" s="16"/>
      <c r="AY395" s="17"/>
      <c r="AZ395" s="15"/>
      <c r="BA395" s="15"/>
      <c r="BB395" s="15"/>
      <c r="BC395" s="15"/>
      <c r="BD395" s="15"/>
    </row>
    <row r="396" ht="12.75" customHeight="1">
      <c r="A396" s="4"/>
      <c r="B396" s="2"/>
      <c r="C396" s="2"/>
      <c r="D396" s="2"/>
      <c r="E396" s="2"/>
      <c r="F396" s="2"/>
      <c r="G396" s="418"/>
      <c r="H396" s="4"/>
      <c r="I396" s="2"/>
      <c r="J396" s="2"/>
      <c r="K396" s="2"/>
      <c r="L396" s="2"/>
      <c r="M396" s="2"/>
      <c r="N396" s="2"/>
      <c r="O396" s="9"/>
      <c r="P396" s="9"/>
      <c r="Q396" s="10"/>
      <c r="R396" s="9"/>
      <c r="S396" s="10"/>
      <c r="T396" s="9"/>
      <c r="U396" s="2"/>
      <c r="V396" s="11"/>
      <c r="W396" s="11"/>
      <c r="X396" s="2"/>
      <c r="Y396" s="2"/>
      <c r="Z396" s="2"/>
      <c r="AA396" s="2"/>
      <c r="AB396" s="2"/>
      <c r="AC396" s="2"/>
      <c r="AD396" s="2"/>
      <c r="AE396" s="2"/>
      <c r="AF396" s="367"/>
      <c r="AG396" s="367"/>
      <c r="AH396" s="367"/>
      <c r="AI396" s="367"/>
      <c r="AJ396" s="367"/>
      <c r="AK396" s="367"/>
      <c r="AL396" s="367"/>
      <c r="AM396" s="367"/>
      <c r="AN396" s="367"/>
      <c r="AO396" s="2"/>
      <c r="AP396" s="2"/>
      <c r="AQ396" s="15"/>
      <c r="AR396" s="15"/>
      <c r="AS396" s="15"/>
      <c r="AT396" s="15"/>
      <c r="AU396" s="15"/>
      <c r="AV396" s="15"/>
      <c r="AW396" s="15"/>
      <c r="AX396" s="16"/>
      <c r="AY396" s="17"/>
      <c r="AZ396" s="15"/>
      <c r="BA396" s="15"/>
      <c r="BB396" s="15"/>
      <c r="BC396" s="15"/>
      <c r="BD396" s="15"/>
    </row>
    <row r="397" ht="12.75" customHeight="1">
      <c r="A397" s="4"/>
      <c r="B397" s="2"/>
      <c r="C397" s="2"/>
      <c r="D397" s="2"/>
      <c r="E397" s="2"/>
      <c r="F397" s="2"/>
      <c r="G397" s="418"/>
      <c r="H397" s="4"/>
      <c r="I397" s="2"/>
      <c r="J397" s="2"/>
      <c r="K397" s="2"/>
      <c r="L397" s="2"/>
      <c r="M397" s="2"/>
      <c r="N397" s="2"/>
      <c r="O397" s="9"/>
      <c r="P397" s="9"/>
      <c r="Q397" s="10"/>
      <c r="R397" s="9"/>
      <c r="S397" s="10"/>
      <c r="T397" s="9"/>
      <c r="U397" s="2"/>
      <c r="V397" s="11"/>
      <c r="W397" s="11"/>
      <c r="X397" s="2"/>
      <c r="Y397" s="2"/>
      <c r="Z397" s="2"/>
      <c r="AA397" s="2"/>
      <c r="AB397" s="2"/>
      <c r="AC397" s="2"/>
      <c r="AD397" s="2"/>
      <c r="AE397" s="2"/>
      <c r="AF397" s="367"/>
      <c r="AG397" s="367"/>
      <c r="AH397" s="367"/>
      <c r="AI397" s="367"/>
      <c r="AJ397" s="367"/>
      <c r="AK397" s="367"/>
      <c r="AL397" s="367"/>
      <c r="AM397" s="367"/>
      <c r="AN397" s="367"/>
      <c r="AO397" s="2"/>
      <c r="AP397" s="2"/>
      <c r="AQ397" s="15"/>
      <c r="AR397" s="15"/>
      <c r="AS397" s="15"/>
      <c r="AT397" s="15"/>
      <c r="AU397" s="15"/>
      <c r="AV397" s="15"/>
      <c r="AW397" s="15"/>
      <c r="AX397" s="16"/>
      <c r="AY397" s="17"/>
      <c r="AZ397" s="15"/>
      <c r="BA397" s="15"/>
      <c r="BB397" s="15"/>
      <c r="BC397" s="15"/>
      <c r="BD397" s="15"/>
    </row>
    <row r="398" ht="12.75" customHeight="1">
      <c r="A398" s="4"/>
      <c r="B398" s="2"/>
      <c r="C398" s="2"/>
      <c r="D398" s="2"/>
      <c r="E398" s="2"/>
      <c r="F398" s="2"/>
      <c r="G398" s="418"/>
      <c r="H398" s="4"/>
      <c r="I398" s="2"/>
      <c r="J398" s="2"/>
      <c r="K398" s="2"/>
      <c r="L398" s="2"/>
      <c r="M398" s="2"/>
      <c r="N398" s="2"/>
      <c r="O398" s="9"/>
      <c r="P398" s="9"/>
      <c r="Q398" s="10"/>
      <c r="R398" s="9"/>
      <c r="S398" s="10"/>
      <c r="T398" s="9"/>
      <c r="U398" s="2"/>
      <c r="V398" s="11"/>
      <c r="W398" s="11"/>
      <c r="X398" s="2"/>
      <c r="Y398" s="2"/>
      <c r="Z398" s="2"/>
      <c r="AA398" s="2"/>
      <c r="AB398" s="2"/>
      <c r="AC398" s="2"/>
      <c r="AD398" s="2"/>
      <c r="AE398" s="2"/>
      <c r="AF398" s="367"/>
      <c r="AG398" s="367"/>
      <c r="AH398" s="367"/>
      <c r="AI398" s="367"/>
      <c r="AJ398" s="367"/>
      <c r="AK398" s="367"/>
      <c r="AL398" s="367"/>
      <c r="AM398" s="367"/>
      <c r="AN398" s="367"/>
      <c r="AO398" s="2"/>
      <c r="AP398" s="2"/>
      <c r="AQ398" s="15"/>
      <c r="AR398" s="15"/>
      <c r="AS398" s="15"/>
      <c r="AT398" s="15"/>
      <c r="AU398" s="15"/>
      <c r="AV398" s="15"/>
      <c r="AW398" s="15"/>
      <c r="AX398" s="16"/>
      <c r="AY398" s="17"/>
      <c r="AZ398" s="15"/>
      <c r="BA398" s="15"/>
      <c r="BB398" s="15"/>
      <c r="BC398" s="15"/>
      <c r="BD398" s="15"/>
    </row>
    <row r="399" ht="12.75" customHeight="1">
      <c r="A399" s="4"/>
      <c r="B399" s="2"/>
      <c r="C399" s="2"/>
      <c r="D399" s="2"/>
      <c r="E399" s="2"/>
      <c r="F399" s="2"/>
      <c r="G399" s="418"/>
      <c r="H399" s="4"/>
      <c r="I399" s="2"/>
      <c r="J399" s="2"/>
      <c r="K399" s="2"/>
      <c r="L399" s="2"/>
      <c r="M399" s="2"/>
      <c r="N399" s="2"/>
      <c r="O399" s="9"/>
      <c r="P399" s="9"/>
      <c r="Q399" s="10"/>
      <c r="R399" s="9"/>
      <c r="S399" s="10"/>
      <c r="T399" s="9"/>
      <c r="U399" s="2"/>
      <c r="V399" s="11"/>
      <c r="W399" s="11"/>
      <c r="X399" s="2"/>
      <c r="Y399" s="2"/>
      <c r="Z399" s="2"/>
      <c r="AA399" s="2"/>
      <c r="AB399" s="2"/>
      <c r="AC399" s="2"/>
      <c r="AD399" s="2"/>
      <c r="AE399" s="2"/>
      <c r="AF399" s="367"/>
      <c r="AG399" s="367"/>
      <c r="AH399" s="367"/>
      <c r="AI399" s="367"/>
      <c r="AJ399" s="367"/>
      <c r="AK399" s="367"/>
      <c r="AL399" s="367"/>
      <c r="AM399" s="367"/>
      <c r="AN399" s="367"/>
      <c r="AO399" s="2"/>
      <c r="AP399" s="2"/>
      <c r="AQ399" s="15"/>
      <c r="AR399" s="15"/>
      <c r="AS399" s="15"/>
      <c r="AT399" s="15"/>
      <c r="AU399" s="15"/>
      <c r="AV399" s="15"/>
      <c r="AW399" s="15"/>
      <c r="AX399" s="16"/>
      <c r="AY399" s="17"/>
      <c r="AZ399" s="15"/>
      <c r="BA399" s="15"/>
      <c r="BB399" s="15"/>
      <c r="BC399" s="15"/>
      <c r="BD399" s="15"/>
    </row>
    <row r="400" ht="12.75" customHeight="1">
      <c r="A400" s="4"/>
      <c r="B400" s="2"/>
      <c r="C400" s="2"/>
      <c r="D400" s="2"/>
      <c r="E400" s="2"/>
      <c r="F400" s="2"/>
      <c r="G400" s="418"/>
      <c r="H400" s="4"/>
      <c r="I400" s="2"/>
      <c r="J400" s="2"/>
      <c r="K400" s="2"/>
      <c r="L400" s="2"/>
      <c r="M400" s="2"/>
      <c r="N400" s="2"/>
      <c r="O400" s="9"/>
      <c r="P400" s="9"/>
      <c r="Q400" s="10"/>
      <c r="R400" s="9"/>
      <c r="S400" s="10"/>
      <c r="T400" s="9"/>
      <c r="U400" s="2"/>
      <c r="V400" s="11"/>
      <c r="W400" s="11"/>
      <c r="X400" s="2"/>
      <c r="Y400" s="2"/>
      <c r="Z400" s="2"/>
      <c r="AA400" s="2"/>
      <c r="AB400" s="2"/>
      <c r="AC400" s="2"/>
      <c r="AD400" s="2"/>
      <c r="AE400" s="2"/>
      <c r="AF400" s="367"/>
      <c r="AG400" s="367"/>
      <c r="AH400" s="367"/>
      <c r="AI400" s="367"/>
      <c r="AJ400" s="367"/>
      <c r="AK400" s="367"/>
      <c r="AL400" s="367"/>
      <c r="AM400" s="367"/>
      <c r="AN400" s="367"/>
      <c r="AO400" s="2"/>
      <c r="AP400" s="2"/>
      <c r="AQ400" s="15"/>
      <c r="AR400" s="15"/>
      <c r="AS400" s="15"/>
      <c r="AT400" s="15"/>
      <c r="AU400" s="15"/>
      <c r="AV400" s="15"/>
      <c r="AW400" s="15"/>
      <c r="AX400" s="16"/>
      <c r="AY400" s="17"/>
      <c r="AZ400" s="15"/>
      <c r="BA400" s="15"/>
      <c r="BB400" s="15"/>
      <c r="BC400" s="15"/>
      <c r="BD400" s="15"/>
    </row>
    <row r="401" ht="12.75" customHeight="1">
      <c r="A401" s="4"/>
      <c r="B401" s="2"/>
      <c r="C401" s="2"/>
      <c r="D401" s="2"/>
      <c r="E401" s="2"/>
      <c r="F401" s="2"/>
      <c r="G401" s="418"/>
      <c r="H401" s="4"/>
      <c r="I401" s="2"/>
      <c r="J401" s="2"/>
      <c r="K401" s="2"/>
      <c r="L401" s="2"/>
      <c r="M401" s="2"/>
      <c r="N401" s="2"/>
      <c r="O401" s="9"/>
      <c r="P401" s="9"/>
      <c r="Q401" s="10"/>
      <c r="R401" s="9"/>
      <c r="S401" s="10"/>
      <c r="T401" s="9"/>
      <c r="U401" s="2"/>
      <c r="V401" s="11"/>
      <c r="W401" s="11"/>
      <c r="X401" s="2"/>
      <c r="Y401" s="2"/>
      <c r="Z401" s="2"/>
      <c r="AA401" s="2"/>
      <c r="AB401" s="2"/>
      <c r="AC401" s="2"/>
      <c r="AD401" s="2"/>
      <c r="AE401" s="2"/>
      <c r="AF401" s="367"/>
      <c r="AG401" s="367"/>
      <c r="AH401" s="367"/>
      <c r="AI401" s="367"/>
      <c r="AJ401" s="367"/>
      <c r="AK401" s="367"/>
      <c r="AL401" s="367"/>
      <c r="AM401" s="367"/>
      <c r="AN401" s="367"/>
      <c r="AO401" s="2"/>
      <c r="AP401" s="2"/>
      <c r="AQ401" s="15"/>
      <c r="AR401" s="15"/>
      <c r="AS401" s="15"/>
      <c r="AT401" s="15"/>
      <c r="AU401" s="15"/>
      <c r="AV401" s="15"/>
      <c r="AW401" s="15"/>
      <c r="AX401" s="16"/>
      <c r="AY401" s="17"/>
      <c r="AZ401" s="15"/>
      <c r="BA401" s="15"/>
      <c r="BB401" s="15"/>
      <c r="BC401" s="15"/>
      <c r="BD401" s="15"/>
    </row>
    <row r="402" ht="12.75" customHeight="1">
      <c r="A402" s="4"/>
      <c r="B402" s="2"/>
      <c r="C402" s="2"/>
      <c r="D402" s="2"/>
      <c r="E402" s="2"/>
      <c r="F402" s="2"/>
      <c r="G402" s="418"/>
      <c r="H402" s="4"/>
      <c r="I402" s="2"/>
      <c r="J402" s="2"/>
      <c r="K402" s="2"/>
      <c r="L402" s="2"/>
      <c r="M402" s="2"/>
      <c r="N402" s="2"/>
      <c r="O402" s="9"/>
      <c r="P402" s="9"/>
      <c r="Q402" s="10"/>
      <c r="R402" s="9"/>
      <c r="S402" s="10"/>
      <c r="T402" s="9"/>
      <c r="U402" s="2"/>
      <c r="V402" s="11"/>
      <c r="W402" s="11"/>
      <c r="X402" s="2"/>
      <c r="Y402" s="2"/>
      <c r="Z402" s="2"/>
      <c r="AA402" s="2"/>
      <c r="AB402" s="2"/>
      <c r="AC402" s="2"/>
      <c r="AD402" s="2"/>
      <c r="AE402" s="2"/>
      <c r="AF402" s="367"/>
      <c r="AG402" s="367"/>
      <c r="AH402" s="367"/>
      <c r="AI402" s="367"/>
      <c r="AJ402" s="367"/>
      <c r="AK402" s="367"/>
      <c r="AL402" s="367"/>
      <c r="AM402" s="367"/>
      <c r="AN402" s="367"/>
      <c r="AO402" s="2"/>
      <c r="AP402" s="2"/>
      <c r="AQ402" s="15"/>
      <c r="AR402" s="15"/>
      <c r="AS402" s="15"/>
      <c r="AT402" s="15"/>
      <c r="AU402" s="15"/>
      <c r="AV402" s="15"/>
      <c r="AW402" s="15"/>
      <c r="AX402" s="16"/>
      <c r="AY402" s="17"/>
      <c r="AZ402" s="15"/>
      <c r="BA402" s="15"/>
      <c r="BB402" s="15"/>
      <c r="BC402" s="15"/>
      <c r="BD402" s="15"/>
    </row>
    <row r="403" ht="12.75" customHeight="1">
      <c r="A403" s="4"/>
      <c r="B403" s="2"/>
      <c r="C403" s="2"/>
      <c r="D403" s="2"/>
      <c r="E403" s="2"/>
      <c r="F403" s="2"/>
      <c r="G403" s="418"/>
      <c r="H403" s="4"/>
      <c r="I403" s="2"/>
      <c r="J403" s="2"/>
      <c r="K403" s="2"/>
      <c r="L403" s="2"/>
      <c r="M403" s="2"/>
      <c r="N403" s="2"/>
      <c r="O403" s="9"/>
      <c r="P403" s="9"/>
      <c r="Q403" s="10"/>
      <c r="R403" s="9"/>
      <c r="S403" s="10"/>
      <c r="T403" s="9"/>
      <c r="U403" s="2"/>
      <c r="V403" s="11"/>
      <c r="W403" s="11"/>
      <c r="X403" s="2"/>
      <c r="Y403" s="2"/>
      <c r="Z403" s="2"/>
      <c r="AA403" s="2"/>
      <c r="AB403" s="2"/>
      <c r="AC403" s="2"/>
      <c r="AD403" s="2"/>
      <c r="AE403" s="2"/>
      <c r="AF403" s="367"/>
      <c r="AG403" s="367"/>
      <c r="AH403" s="367"/>
      <c r="AI403" s="367"/>
      <c r="AJ403" s="367"/>
      <c r="AK403" s="367"/>
      <c r="AL403" s="367"/>
      <c r="AM403" s="367"/>
      <c r="AN403" s="367"/>
      <c r="AO403" s="2"/>
      <c r="AP403" s="2"/>
      <c r="AQ403" s="15"/>
      <c r="AR403" s="15"/>
      <c r="AS403" s="15"/>
      <c r="AT403" s="15"/>
      <c r="AU403" s="15"/>
      <c r="AV403" s="15"/>
      <c r="AW403" s="15"/>
      <c r="AX403" s="16"/>
      <c r="AY403" s="17"/>
      <c r="AZ403" s="15"/>
      <c r="BA403" s="15"/>
      <c r="BB403" s="15"/>
      <c r="BC403" s="15"/>
      <c r="BD403" s="15"/>
    </row>
    <row r="404" ht="12.75" customHeight="1">
      <c r="A404" s="4"/>
      <c r="B404" s="2"/>
      <c r="C404" s="2"/>
      <c r="D404" s="2"/>
      <c r="E404" s="2"/>
      <c r="F404" s="2"/>
      <c r="G404" s="418"/>
      <c r="H404" s="4"/>
      <c r="I404" s="2"/>
      <c r="J404" s="2"/>
      <c r="K404" s="2"/>
      <c r="L404" s="2"/>
      <c r="M404" s="2"/>
      <c r="N404" s="2"/>
      <c r="O404" s="9"/>
      <c r="P404" s="9"/>
      <c r="Q404" s="10"/>
      <c r="R404" s="9"/>
      <c r="S404" s="10"/>
      <c r="T404" s="9"/>
      <c r="U404" s="2"/>
      <c r="V404" s="11"/>
      <c r="W404" s="11"/>
      <c r="X404" s="2"/>
      <c r="Y404" s="2"/>
      <c r="Z404" s="2"/>
      <c r="AA404" s="2"/>
      <c r="AB404" s="2"/>
      <c r="AC404" s="2"/>
      <c r="AD404" s="2"/>
      <c r="AE404" s="2"/>
      <c r="AF404" s="367"/>
      <c r="AG404" s="367"/>
      <c r="AH404" s="367"/>
      <c r="AI404" s="367"/>
      <c r="AJ404" s="367"/>
      <c r="AK404" s="367"/>
      <c r="AL404" s="367"/>
      <c r="AM404" s="367"/>
      <c r="AN404" s="367"/>
      <c r="AO404" s="2"/>
      <c r="AP404" s="2"/>
      <c r="AQ404" s="15"/>
      <c r="AR404" s="15"/>
      <c r="AS404" s="15"/>
      <c r="AT404" s="15"/>
      <c r="AU404" s="15"/>
      <c r="AV404" s="15"/>
      <c r="AW404" s="15"/>
      <c r="AX404" s="16"/>
      <c r="AY404" s="17"/>
      <c r="AZ404" s="15"/>
      <c r="BA404" s="15"/>
      <c r="BB404" s="15"/>
      <c r="BC404" s="15"/>
      <c r="BD404" s="15"/>
    </row>
    <row r="405" ht="12.75" customHeight="1">
      <c r="A405" s="4"/>
      <c r="B405" s="2"/>
      <c r="C405" s="2"/>
      <c r="D405" s="2"/>
      <c r="E405" s="2"/>
      <c r="F405" s="2"/>
      <c r="G405" s="418"/>
      <c r="H405" s="4"/>
      <c r="I405" s="2"/>
      <c r="J405" s="2"/>
      <c r="K405" s="2"/>
      <c r="L405" s="2"/>
      <c r="M405" s="2"/>
      <c r="N405" s="2"/>
      <c r="O405" s="9"/>
      <c r="P405" s="9"/>
      <c r="Q405" s="10"/>
      <c r="R405" s="9"/>
      <c r="S405" s="10"/>
      <c r="T405" s="9"/>
      <c r="U405" s="2"/>
      <c r="V405" s="11"/>
      <c r="W405" s="11"/>
      <c r="X405" s="2"/>
      <c r="Y405" s="2"/>
      <c r="Z405" s="2"/>
      <c r="AA405" s="2"/>
      <c r="AB405" s="2"/>
      <c r="AC405" s="2"/>
      <c r="AD405" s="2"/>
      <c r="AE405" s="2"/>
      <c r="AF405" s="367"/>
      <c r="AG405" s="367"/>
      <c r="AH405" s="367"/>
      <c r="AI405" s="367"/>
      <c r="AJ405" s="367"/>
      <c r="AK405" s="367"/>
      <c r="AL405" s="367"/>
      <c r="AM405" s="367"/>
      <c r="AN405" s="367"/>
      <c r="AO405" s="2"/>
      <c r="AP405" s="2"/>
      <c r="AQ405" s="15"/>
      <c r="AR405" s="15"/>
      <c r="AS405" s="15"/>
      <c r="AT405" s="15"/>
      <c r="AU405" s="15"/>
      <c r="AV405" s="15"/>
      <c r="AW405" s="15"/>
      <c r="AX405" s="16"/>
      <c r="AY405" s="17"/>
      <c r="AZ405" s="15"/>
      <c r="BA405" s="15"/>
      <c r="BB405" s="15"/>
      <c r="BC405" s="15"/>
      <c r="BD405" s="15"/>
    </row>
    <row r="406" ht="12.75" customHeight="1">
      <c r="A406" s="4"/>
      <c r="B406" s="2"/>
      <c r="C406" s="2"/>
      <c r="D406" s="2"/>
      <c r="E406" s="2"/>
      <c r="F406" s="2"/>
      <c r="G406" s="418"/>
      <c r="H406" s="4"/>
      <c r="I406" s="2"/>
      <c r="J406" s="2"/>
      <c r="K406" s="2"/>
      <c r="L406" s="2"/>
      <c r="M406" s="2"/>
      <c r="N406" s="2"/>
      <c r="O406" s="9"/>
      <c r="P406" s="9"/>
      <c r="Q406" s="10"/>
      <c r="R406" s="9"/>
      <c r="S406" s="10"/>
      <c r="T406" s="9"/>
      <c r="U406" s="2"/>
      <c r="V406" s="11"/>
      <c r="W406" s="11"/>
      <c r="X406" s="2"/>
      <c r="Y406" s="2"/>
      <c r="Z406" s="2"/>
      <c r="AA406" s="2"/>
      <c r="AB406" s="2"/>
      <c r="AC406" s="2"/>
      <c r="AD406" s="2"/>
      <c r="AE406" s="2"/>
      <c r="AF406" s="367"/>
      <c r="AG406" s="367"/>
      <c r="AH406" s="367"/>
      <c r="AI406" s="367"/>
      <c r="AJ406" s="367"/>
      <c r="AK406" s="367"/>
      <c r="AL406" s="367"/>
      <c r="AM406" s="367"/>
      <c r="AN406" s="367"/>
      <c r="AO406" s="2"/>
      <c r="AP406" s="2"/>
      <c r="AQ406" s="15"/>
      <c r="AR406" s="15"/>
      <c r="AS406" s="15"/>
      <c r="AT406" s="15"/>
      <c r="AU406" s="15"/>
      <c r="AV406" s="15"/>
      <c r="AW406" s="15"/>
      <c r="AX406" s="16"/>
      <c r="AY406" s="17"/>
      <c r="AZ406" s="15"/>
      <c r="BA406" s="15"/>
      <c r="BB406" s="15"/>
      <c r="BC406" s="15"/>
      <c r="BD406" s="15"/>
    </row>
    <row r="407" ht="12.75" customHeight="1">
      <c r="A407" s="4"/>
      <c r="B407" s="2"/>
      <c r="C407" s="2"/>
      <c r="D407" s="2"/>
      <c r="E407" s="2"/>
      <c r="F407" s="2"/>
      <c r="G407" s="418"/>
      <c r="H407" s="4"/>
      <c r="I407" s="2"/>
      <c r="J407" s="2"/>
      <c r="K407" s="2"/>
      <c r="L407" s="2"/>
      <c r="M407" s="2"/>
      <c r="N407" s="2"/>
      <c r="O407" s="9"/>
      <c r="P407" s="9"/>
      <c r="Q407" s="10"/>
      <c r="R407" s="9"/>
      <c r="S407" s="10"/>
      <c r="T407" s="9"/>
      <c r="U407" s="2"/>
      <c r="V407" s="11"/>
      <c r="W407" s="11"/>
      <c r="X407" s="2"/>
      <c r="Y407" s="2"/>
      <c r="Z407" s="2"/>
      <c r="AA407" s="2"/>
      <c r="AB407" s="2"/>
      <c r="AC407" s="2"/>
      <c r="AD407" s="2"/>
      <c r="AE407" s="2"/>
      <c r="AF407" s="367"/>
      <c r="AG407" s="367"/>
      <c r="AH407" s="367"/>
      <c r="AI407" s="367"/>
      <c r="AJ407" s="367"/>
      <c r="AK407" s="367"/>
      <c r="AL407" s="367"/>
      <c r="AM407" s="367"/>
      <c r="AN407" s="367"/>
      <c r="AO407" s="2"/>
      <c r="AP407" s="2"/>
      <c r="AQ407" s="15"/>
      <c r="AR407" s="15"/>
      <c r="AS407" s="15"/>
      <c r="AT407" s="15"/>
      <c r="AU407" s="15"/>
      <c r="AV407" s="15"/>
      <c r="AW407" s="15"/>
      <c r="AX407" s="16"/>
      <c r="AY407" s="17"/>
      <c r="AZ407" s="15"/>
      <c r="BA407" s="15"/>
      <c r="BB407" s="15"/>
      <c r="BC407" s="15"/>
      <c r="BD407" s="15"/>
    </row>
    <row r="408" ht="12.75" customHeight="1">
      <c r="A408" s="4"/>
      <c r="B408" s="2"/>
      <c r="C408" s="2"/>
      <c r="D408" s="2"/>
      <c r="E408" s="2"/>
      <c r="F408" s="2"/>
      <c r="G408" s="418"/>
      <c r="H408" s="4"/>
      <c r="I408" s="2"/>
      <c r="J408" s="2"/>
      <c r="K408" s="2"/>
      <c r="L408" s="2"/>
      <c r="M408" s="2"/>
      <c r="N408" s="2"/>
      <c r="O408" s="9"/>
      <c r="P408" s="9"/>
      <c r="Q408" s="10"/>
      <c r="R408" s="9"/>
      <c r="S408" s="10"/>
      <c r="T408" s="9"/>
      <c r="U408" s="2"/>
      <c r="V408" s="11"/>
      <c r="W408" s="11"/>
      <c r="X408" s="2"/>
      <c r="Y408" s="2"/>
      <c r="Z408" s="2"/>
      <c r="AA408" s="2"/>
      <c r="AB408" s="2"/>
      <c r="AC408" s="2"/>
      <c r="AD408" s="2"/>
      <c r="AE408" s="2"/>
      <c r="AF408" s="367"/>
      <c r="AG408" s="367"/>
      <c r="AH408" s="367"/>
      <c r="AI408" s="367"/>
      <c r="AJ408" s="367"/>
      <c r="AK408" s="367"/>
      <c r="AL408" s="367"/>
      <c r="AM408" s="367"/>
      <c r="AN408" s="367"/>
      <c r="AO408" s="2"/>
      <c r="AP408" s="2"/>
      <c r="AQ408" s="15"/>
      <c r="AR408" s="15"/>
      <c r="AS408" s="15"/>
      <c r="AT408" s="15"/>
      <c r="AU408" s="15"/>
      <c r="AV408" s="15"/>
      <c r="AW408" s="15"/>
      <c r="AX408" s="16"/>
      <c r="AY408" s="17"/>
      <c r="AZ408" s="15"/>
      <c r="BA408" s="15"/>
      <c r="BB408" s="15"/>
      <c r="BC408" s="15"/>
      <c r="BD408" s="15"/>
    </row>
    <row r="409" ht="12.75" customHeight="1">
      <c r="A409" s="4"/>
      <c r="B409" s="2"/>
      <c r="C409" s="2"/>
      <c r="D409" s="2"/>
      <c r="E409" s="2"/>
      <c r="F409" s="2"/>
      <c r="G409" s="418"/>
      <c r="H409" s="4"/>
      <c r="I409" s="2"/>
      <c r="J409" s="2"/>
      <c r="K409" s="2"/>
      <c r="L409" s="2"/>
      <c r="M409" s="2"/>
      <c r="N409" s="2"/>
      <c r="O409" s="9"/>
      <c r="P409" s="9"/>
      <c r="Q409" s="10"/>
      <c r="R409" s="9"/>
      <c r="S409" s="10"/>
      <c r="T409" s="9"/>
      <c r="U409" s="2"/>
      <c r="V409" s="11"/>
      <c r="W409" s="11"/>
      <c r="X409" s="2"/>
      <c r="Y409" s="2"/>
      <c r="Z409" s="2"/>
      <c r="AA409" s="2"/>
      <c r="AB409" s="2"/>
      <c r="AC409" s="2"/>
      <c r="AD409" s="2"/>
      <c r="AE409" s="2"/>
      <c r="AF409" s="367"/>
      <c r="AG409" s="367"/>
      <c r="AH409" s="367"/>
      <c r="AI409" s="367"/>
      <c r="AJ409" s="367"/>
      <c r="AK409" s="367"/>
      <c r="AL409" s="367"/>
      <c r="AM409" s="367"/>
      <c r="AN409" s="367"/>
      <c r="AO409" s="2"/>
      <c r="AP409" s="2"/>
      <c r="AQ409" s="15"/>
      <c r="AR409" s="15"/>
      <c r="AS409" s="15"/>
      <c r="AT409" s="15"/>
      <c r="AU409" s="15"/>
      <c r="AV409" s="15"/>
      <c r="AW409" s="15"/>
      <c r="AX409" s="16"/>
      <c r="AY409" s="17"/>
      <c r="AZ409" s="15"/>
      <c r="BA409" s="15"/>
      <c r="BB409" s="15"/>
      <c r="BC409" s="15"/>
      <c r="BD409" s="15"/>
    </row>
    <row r="410" ht="12.75" customHeight="1">
      <c r="A410" s="4"/>
      <c r="B410" s="2"/>
      <c r="C410" s="2"/>
      <c r="D410" s="2"/>
      <c r="E410" s="2"/>
      <c r="F410" s="2"/>
      <c r="G410" s="418"/>
      <c r="H410" s="4"/>
      <c r="I410" s="2"/>
      <c r="J410" s="2"/>
      <c r="K410" s="2"/>
      <c r="L410" s="2"/>
      <c r="M410" s="2"/>
      <c r="N410" s="2"/>
      <c r="O410" s="9"/>
      <c r="P410" s="9"/>
      <c r="Q410" s="10"/>
      <c r="R410" s="9"/>
      <c r="S410" s="10"/>
      <c r="T410" s="9"/>
      <c r="U410" s="2"/>
      <c r="V410" s="11"/>
      <c r="W410" s="11"/>
      <c r="X410" s="2"/>
      <c r="Y410" s="2"/>
      <c r="Z410" s="2"/>
      <c r="AA410" s="2"/>
      <c r="AB410" s="2"/>
      <c r="AC410" s="2"/>
      <c r="AD410" s="2"/>
      <c r="AE410" s="2"/>
      <c r="AF410" s="367"/>
      <c r="AG410" s="367"/>
      <c r="AH410" s="367"/>
      <c r="AI410" s="367"/>
      <c r="AJ410" s="367"/>
      <c r="AK410" s="367"/>
      <c r="AL410" s="367"/>
      <c r="AM410" s="367"/>
      <c r="AN410" s="367"/>
      <c r="AO410" s="2"/>
      <c r="AP410" s="2"/>
      <c r="AQ410" s="15"/>
      <c r="AR410" s="15"/>
      <c r="AS410" s="15"/>
      <c r="AT410" s="15"/>
      <c r="AU410" s="15"/>
      <c r="AV410" s="15"/>
      <c r="AW410" s="15"/>
      <c r="AX410" s="16"/>
      <c r="AY410" s="17"/>
      <c r="AZ410" s="15"/>
      <c r="BA410" s="15"/>
      <c r="BB410" s="15"/>
      <c r="BC410" s="15"/>
      <c r="BD410" s="15"/>
    </row>
    <row r="411" ht="12.75" customHeight="1">
      <c r="A411" s="4"/>
      <c r="B411" s="2"/>
      <c r="C411" s="2"/>
      <c r="D411" s="2"/>
      <c r="E411" s="2"/>
      <c r="F411" s="2"/>
      <c r="G411" s="418"/>
      <c r="H411" s="4"/>
      <c r="I411" s="2"/>
      <c r="J411" s="2"/>
      <c r="K411" s="2"/>
      <c r="L411" s="2"/>
      <c r="M411" s="2"/>
      <c r="N411" s="2"/>
      <c r="O411" s="9"/>
      <c r="P411" s="9"/>
      <c r="Q411" s="10"/>
      <c r="R411" s="9"/>
      <c r="S411" s="10"/>
      <c r="T411" s="9"/>
      <c r="U411" s="2"/>
      <c r="V411" s="11"/>
      <c r="W411" s="11"/>
      <c r="X411" s="2"/>
      <c r="Y411" s="2"/>
      <c r="Z411" s="2"/>
      <c r="AA411" s="2"/>
      <c r="AB411" s="2"/>
      <c r="AC411" s="2"/>
      <c r="AD411" s="2"/>
      <c r="AE411" s="2"/>
      <c r="AF411" s="367"/>
      <c r="AG411" s="367"/>
      <c r="AH411" s="367"/>
      <c r="AI411" s="367"/>
      <c r="AJ411" s="367"/>
      <c r="AK411" s="367"/>
      <c r="AL411" s="367"/>
      <c r="AM411" s="367"/>
      <c r="AN411" s="367"/>
      <c r="AO411" s="2"/>
      <c r="AP411" s="2"/>
      <c r="AQ411" s="15"/>
      <c r="AR411" s="15"/>
      <c r="AS411" s="15"/>
      <c r="AT411" s="15"/>
      <c r="AU411" s="15"/>
      <c r="AV411" s="15"/>
      <c r="AW411" s="15"/>
      <c r="AX411" s="16"/>
      <c r="AY411" s="17"/>
      <c r="AZ411" s="15"/>
      <c r="BA411" s="15"/>
      <c r="BB411" s="15"/>
      <c r="BC411" s="15"/>
      <c r="BD411" s="15"/>
    </row>
    <row r="412" ht="12.75" customHeight="1">
      <c r="A412" s="4"/>
      <c r="B412" s="2"/>
      <c r="C412" s="2"/>
      <c r="D412" s="2"/>
      <c r="E412" s="2"/>
      <c r="F412" s="2"/>
      <c r="G412" s="418"/>
      <c r="H412" s="4"/>
      <c r="I412" s="2"/>
      <c r="J412" s="2"/>
      <c r="K412" s="2"/>
      <c r="L412" s="2"/>
      <c r="M412" s="2"/>
      <c r="N412" s="2"/>
      <c r="O412" s="9"/>
      <c r="P412" s="9"/>
      <c r="Q412" s="10"/>
      <c r="R412" s="9"/>
      <c r="S412" s="10"/>
      <c r="T412" s="9"/>
      <c r="U412" s="2"/>
      <c r="V412" s="11"/>
      <c r="W412" s="11"/>
      <c r="X412" s="2"/>
      <c r="Y412" s="2"/>
      <c r="Z412" s="2"/>
      <c r="AA412" s="2"/>
      <c r="AB412" s="2"/>
      <c r="AC412" s="2"/>
      <c r="AD412" s="2"/>
      <c r="AE412" s="2"/>
      <c r="AF412" s="367"/>
      <c r="AG412" s="367"/>
      <c r="AH412" s="367"/>
      <c r="AI412" s="367"/>
      <c r="AJ412" s="367"/>
      <c r="AK412" s="367"/>
      <c r="AL412" s="367"/>
      <c r="AM412" s="367"/>
      <c r="AN412" s="367"/>
      <c r="AO412" s="2"/>
      <c r="AP412" s="2"/>
      <c r="AQ412" s="15"/>
      <c r="AR412" s="15"/>
      <c r="AS412" s="15"/>
      <c r="AT412" s="15"/>
      <c r="AU412" s="15"/>
      <c r="AV412" s="15"/>
      <c r="AW412" s="15"/>
      <c r="AX412" s="16"/>
      <c r="AY412" s="17"/>
      <c r="AZ412" s="15"/>
      <c r="BA412" s="15"/>
      <c r="BB412" s="15"/>
      <c r="BC412" s="15"/>
      <c r="BD412" s="15"/>
    </row>
    <row r="413" ht="12.75" customHeight="1">
      <c r="A413" s="4"/>
      <c r="B413" s="2"/>
      <c r="C413" s="2"/>
      <c r="D413" s="2"/>
      <c r="E413" s="2"/>
      <c r="F413" s="2"/>
      <c r="G413" s="418"/>
      <c r="H413" s="4"/>
      <c r="I413" s="2"/>
      <c r="J413" s="2"/>
      <c r="K413" s="2"/>
      <c r="L413" s="2"/>
      <c r="M413" s="2"/>
      <c r="N413" s="2"/>
      <c r="O413" s="9"/>
      <c r="P413" s="9"/>
      <c r="Q413" s="10"/>
      <c r="R413" s="9"/>
      <c r="S413" s="10"/>
      <c r="T413" s="9"/>
      <c r="U413" s="2"/>
      <c r="V413" s="11"/>
      <c r="W413" s="11"/>
      <c r="X413" s="2"/>
      <c r="Y413" s="2"/>
      <c r="Z413" s="2"/>
      <c r="AA413" s="2"/>
      <c r="AB413" s="2"/>
      <c r="AC413" s="2"/>
      <c r="AD413" s="2"/>
      <c r="AE413" s="2"/>
      <c r="AF413" s="367"/>
      <c r="AG413" s="367"/>
      <c r="AH413" s="367"/>
      <c r="AI413" s="367"/>
      <c r="AJ413" s="367"/>
      <c r="AK413" s="367"/>
      <c r="AL413" s="367"/>
      <c r="AM413" s="367"/>
      <c r="AN413" s="367"/>
      <c r="AO413" s="2"/>
      <c r="AP413" s="2"/>
      <c r="AQ413" s="15"/>
      <c r="AR413" s="15"/>
      <c r="AS413" s="15"/>
      <c r="AT413" s="15"/>
      <c r="AU413" s="15"/>
      <c r="AV413" s="15"/>
      <c r="AW413" s="15"/>
      <c r="AX413" s="16"/>
      <c r="AY413" s="17"/>
      <c r="AZ413" s="15"/>
      <c r="BA413" s="15"/>
      <c r="BB413" s="15"/>
      <c r="BC413" s="15"/>
      <c r="BD413" s="15"/>
    </row>
    <row r="414" ht="12.75" customHeight="1">
      <c r="A414" s="4"/>
      <c r="B414" s="2"/>
      <c r="C414" s="2"/>
      <c r="D414" s="2"/>
      <c r="E414" s="2"/>
      <c r="F414" s="2"/>
      <c r="G414" s="418"/>
      <c r="H414" s="4"/>
      <c r="I414" s="2"/>
      <c r="J414" s="2"/>
      <c r="K414" s="2"/>
      <c r="L414" s="2"/>
      <c r="M414" s="2"/>
      <c r="N414" s="2"/>
      <c r="O414" s="9"/>
      <c r="P414" s="9"/>
      <c r="Q414" s="10"/>
      <c r="R414" s="9"/>
      <c r="S414" s="10"/>
      <c r="T414" s="9"/>
      <c r="U414" s="2"/>
      <c r="V414" s="11"/>
      <c r="W414" s="11"/>
      <c r="X414" s="2"/>
      <c r="Y414" s="2"/>
      <c r="Z414" s="2"/>
      <c r="AA414" s="2"/>
      <c r="AB414" s="2"/>
      <c r="AC414" s="2"/>
      <c r="AD414" s="2"/>
      <c r="AE414" s="2"/>
      <c r="AF414" s="367"/>
      <c r="AG414" s="367"/>
      <c r="AH414" s="367"/>
      <c r="AI414" s="367"/>
      <c r="AJ414" s="367"/>
      <c r="AK414" s="367"/>
      <c r="AL414" s="367"/>
      <c r="AM414" s="367"/>
      <c r="AN414" s="367"/>
      <c r="AO414" s="2"/>
      <c r="AP414" s="2"/>
      <c r="AQ414" s="15"/>
      <c r="AR414" s="15"/>
      <c r="AS414" s="15"/>
      <c r="AT414" s="15"/>
      <c r="AU414" s="15"/>
      <c r="AV414" s="15"/>
      <c r="AW414" s="15"/>
      <c r="AX414" s="16"/>
      <c r="AY414" s="17"/>
      <c r="AZ414" s="15"/>
      <c r="BA414" s="15"/>
      <c r="BB414" s="15"/>
      <c r="BC414" s="15"/>
      <c r="BD414" s="15"/>
    </row>
    <row r="415" ht="12.75" customHeight="1">
      <c r="A415" s="4"/>
      <c r="B415" s="2"/>
      <c r="C415" s="2"/>
      <c r="D415" s="2"/>
      <c r="E415" s="2"/>
      <c r="F415" s="2"/>
      <c r="G415" s="418"/>
      <c r="H415" s="4"/>
      <c r="I415" s="2"/>
      <c r="J415" s="2"/>
      <c r="K415" s="2"/>
      <c r="L415" s="2"/>
      <c r="M415" s="2"/>
      <c r="N415" s="2"/>
      <c r="O415" s="9"/>
      <c r="P415" s="9"/>
      <c r="Q415" s="10"/>
      <c r="R415" s="9"/>
      <c r="S415" s="10"/>
      <c r="T415" s="9"/>
      <c r="U415" s="2"/>
      <c r="V415" s="11"/>
      <c r="W415" s="11"/>
      <c r="X415" s="2"/>
      <c r="Y415" s="2"/>
      <c r="Z415" s="2"/>
      <c r="AA415" s="2"/>
      <c r="AB415" s="2"/>
      <c r="AC415" s="2"/>
      <c r="AD415" s="2"/>
      <c r="AE415" s="2"/>
      <c r="AF415" s="367"/>
      <c r="AG415" s="367"/>
      <c r="AH415" s="367"/>
      <c r="AI415" s="367"/>
      <c r="AJ415" s="367"/>
      <c r="AK415" s="367"/>
      <c r="AL415" s="367"/>
      <c r="AM415" s="367"/>
      <c r="AN415" s="367"/>
      <c r="AO415" s="2"/>
      <c r="AP415" s="2"/>
      <c r="AQ415" s="15"/>
      <c r="AR415" s="15"/>
      <c r="AS415" s="15"/>
      <c r="AT415" s="15"/>
      <c r="AU415" s="15"/>
      <c r="AV415" s="15"/>
      <c r="AW415" s="15"/>
      <c r="AX415" s="16"/>
      <c r="AY415" s="17"/>
      <c r="AZ415" s="15"/>
      <c r="BA415" s="15"/>
      <c r="BB415" s="15"/>
      <c r="BC415" s="15"/>
      <c r="BD415" s="15"/>
    </row>
    <row r="416" ht="12.75" customHeight="1">
      <c r="A416" s="4"/>
      <c r="B416" s="2"/>
      <c r="C416" s="2"/>
      <c r="D416" s="2"/>
      <c r="E416" s="2"/>
      <c r="F416" s="2"/>
      <c r="G416" s="418"/>
      <c r="H416" s="4"/>
      <c r="I416" s="2"/>
      <c r="J416" s="2"/>
      <c r="K416" s="2"/>
      <c r="L416" s="2"/>
      <c r="M416" s="2"/>
      <c r="N416" s="2"/>
      <c r="O416" s="9"/>
      <c r="P416" s="9"/>
      <c r="Q416" s="10"/>
      <c r="R416" s="9"/>
      <c r="S416" s="10"/>
      <c r="T416" s="9"/>
      <c r="U416" s="2"/>
      <c r="V416" s="11"/>
      <c r="W416" s="11"/>
      <c r="X416" s="2"/>
      <c r="Y416" s="2"/>
      <c r="Z416" s="2"/>
      <c r="AA416" s="2"/>
      <c r="AB416" s="2"/>
      <c r="AC416" s="2"/>
      <c r="AD416" s="2"/>
      <c r="AE416" s="2"/>
      <c r="AF416" s="367"/>
      <c r="AG416" s="367"/>
      <c r="AH416" s="367"/>
      <c r="AI416" s="367"/>
      <c r="AJ416" s="367"/>
      <c r="AK416" s="367"/>
      <c r="AL416" s="367"/>
      <c r="AM416" s="367"/>
      <c r="AN416" s="367"/>
      <c r="AO416" s="2"/>
      <c r="AP416" s="2"/>
      <c r="AQ416" s="15"/>
      <c r="AR416" s="15"/>
      <c r="AS416" s="15"/>
      <c r="AT416" s="15"/>
      <c r="AU416" s="15"/>
      <c r="AV416" s="15"/>
      <c r="AW416" s="15"/>
      <c r="AX416" s="16"/>
      <c r="AY416" s="17"/>
      <c r="AZ416" s="15"/>
      <c r="BA416" s="15"/>
      <c r="BB416" s="15"/>
      <c r="BC416" s="15"/>
      <c r="BD416" s="15"/>
    </row>
    <row r="417" ht="12.75" customHeight="1">
      <c r="A417" s="4"/>
      <c r="B417" s="2"/>
      <c r="C417" s="2"/>
      <c r="D417" s="2"/>
      <c r="E417" s="2"/>
      <c r="F417" s="2"/>
      <c r="G417" s="418"/>
      <c r="H417" s="4"/>
      <c r="I417" s="2"/>
      <c r="J417" s="2"/>
      <c r="K417" s="2"/>
      <c r="L417" s="2"/>
      <c r="M417" s="2"/>
      <c r="N417" s="2"/>
      <c r="O417" s="9"/>
      <c r="P417" s="9"/>
      <c r="Q417" s="10"/>
      <c r="R417" s="9"/>
      <c r="S417" s="10"/>
      <c r="T417" s="9"/>
      <c r="U417" s="2"/>
      <c r="V417" s="11"/>
      <c r="W417" s="11"/>
      <c r="X417" s="2"/>
      <c r="Y417" s="2"/>
      <c r="Z417" s="2"/>
      <c r="AA417" s="2"/>
      <c r="AB417" s="2"/>
      <c r="AC417" s="2"/>
      <c r="AD417" s="2"/>
      <c r="AE417" s="2"/>
      <c r="AF417" s="367"/>
      <c r="AG417" s="367"/>
      <c r="AH417" s="367"/>
      <c r="AI417" s="367"/>
      <c r="AJ417" s="367"/>
      <c r="AK417" s="367"/>
      <c r="AL417" s="367"/>
      <c r="AM417" s="367"/>
      <c r="AN417" s="367"/>
      <c r="AO417" s="2"/>
      <c r="AP417" s="2"/>
      <c r="AQ417" s="15"/>
      <c r="AR417" s="15"/>
      <c r="AS417" s="15"/>
      <c r="AT417" s="15"/>
      <c r="AU417" s="15"/>
      <c r="AV417" s="15"/>
      <c r="AW417" s="15"/>
      <c r="AX417" s="16"/>
      <c r="AY417" s="17"/>
      <c r="AZ417" s="15"/>
      <c r="BA417" s="15"/>
      <c r="BB417" s="15"/>
      <c r="BC417" s="15"/>
      <c r="BD417" s="15"/>
    </row>
    <row r="418" ht="12.75" customHeight="1">
      <c r="A418" s="4"/>
      <c r="B418" s="2"/>
      <c r="C418" s="2"/>
      <c r="D418" s="2"/>
      <c r="E418" s="2"/>
      <c r="F418" s="2"/>
      <c r="G418" s="418"/>
      <c r="H418" s="4"/>
      <c r="I418" s="2"/>
      <c r="J418" s="2"/>
      <c r="K418" s="2"/>
      <c r="L418" s="2"/>
      <c r="M418" s="2"/>
      <c r="N418" s="2"/>
      <c r="O418" s="9"/>
      <c r="P418" s="9"/>
      <c r="Q418" s="10"/>
      <c r="R418" s="9"/>
      <c r="S418" s="10"/>
      <c r="T418" s="9"/>
      <c r="U418" s="2"/>
      <c r="V418" s="11"/>
      <c r="W418" s="11"/>
      <c r="X418" s="2"/>
      <c r="Y418" s="2"/>
      <c r="Z418" s="2"/>
      <c r="AA418" s="2"/>
      <c r="AB418" s="2"/>
      <c r="AC418" s="2"/>
      <c r="AD418" s="2"/>
      <c r="AE418" s="2"/>
      <c r="AF418" s="367"/>
      <c r="AG418" s="367"/>
      <c r="AH418" s="367"/>
      <c r="AI418" s="367"/>
      <c r="AJ418" s="367"/>
      <c r="AK418" s="367"/>
      <c r="AL418" s="367"/>
      <c r="AM418" s="367"/>
      <c r="AN418" s="367"/>
      <c r="AO418" s="2"/>
      <c r="AP418" s="2"/>
      <c r="AQ418" s="15"/>
      <c r="AR418" s="15"/>
      <c r="AS418" s="15"/>
      <c r="AT418" s="15"/>
      <c r="AU418" s="15"/>
      <c r="AV418" s="15"/>
      <c r="AW418" s="15"/>
      <c r="AX418" s="16"/>
      <c r="AY418" s="17"/>
      <c r="AZ418" s="15"/>
      <c r="BA418" s="15"/>
      <c r="BB418" s="15"/>
      <c r="BC418" s="15"/>
      <c r="BD418" s="15"/>
    </row>
    <row r="419" ht="12.75" customHeight="1">
      <c r="A419" s="4"/>
      <c r="B419" s="2"/>
      <c r="C419" s="2"/>
      <c r="D419" s="2"/>
      <c r="E419" s="2"/>
      <c r="F419" s="2"/>
      <c r="G419" s="418"/>
      <c r="H419" s="4"/>
      <c r="I419" s="2"/>
      <c r="J419" s="2"/>
      <c r="K419" s="2"/>
      <c r="L419" s="2"/>
      <c r="M419" s="2"/>
      <c r="N419" s="2"/>
      <c r="O419" s="9"/>
      <c r="P419" s="9"/>
      <c r="Q419" s="10"/>
      <c r="R419" s="9"/>
      <c r="S419" s="10"/>
      <c r="T419" s="9"/>
      <c r="U419" s="2"/>
      <c r="V419" s="11"/>
      <c r="W419" s="11"/>
      <c r="X419" s="2"/>
      <c r="Y419" s="2"/>
      <c r="Z419" s="2"/>
      <c r="AA419" s="2"/>
      <c r="AB419" s="2"/>
      <c r="AC419" s="2"/>
      <c r="AD419" s="2"/>
      <c r="AE419" s="2"/>
      <c r="AF419" s="367"/>
      <c r="AG419" s="367"/>
      <c r="AH419" s="367"/>
      <c r="AI419" s="367"/>
      <c r="AJ419" s="367"/>
      <c r="AK419" s="367"/>
      <c r="AL419" s="367"/>
      <c r="AM419" s="367"/>
      <c r="AN419" s="367"/>
      <c r="AO419" s="2"/>
      <c r="AP419" s="2"/>
      <c r="AQ419" s="15"/>
      <c r="AR419" s="15"/>
      <c r="AS419" s="15"/>
      <c r="AT419" s="15"/>
      <c r="AU419" s="15"/>
      <c r="AV419" s="15"/>
      <c r="AW419" s="15"/>
      <c r="AX419" s="16"/>
      <c r="AY419" s="17"/>
      <c r="AZ419" s="15"/>
      <c r="BA419" s="15"/>
      <c r="BB419" s="15"/>
      <c r="BC419" s="15"/>
      <c r="BD419" s="15"/>
    </row>
    <row r="420" ht="12.75" customHeight="1">
      <c r="A420" s="4"/>
      <c r="B420" s="2"/>
      <c r="C420" s="2"/>
      <c r="D420" s="2"/>
      <c r="E420" s="2"/>
      <c r="F420" s="2"/>
      <c r="G420" s="418"/>
      <c r="H420" s="4"/>
      <c r="I420" s="2"/>
      <c r="J420" s="2"/>
      <c r="K420" s="2"/>
      <c r="L420" s="2"/>
      <c r="M420" s="2"/>
      <c r="N420" s="2"/>
      <c r="O420" s="9"/>
      <c r="P420" s="9"/>
      <c r="Q420" s="10"/>
      <c r="R420" s="9"/>
      <c r="S420" s="10"/>
      <c r="T420" s="9"/>
      <c r="U420" s="2"/>
      <c r="V420" s="11"/>
      <c r="W420" s="11"/>
      <c r="X420" s="2"/>
      <c r="Y420" s="2"/>
      <c r="Z420" s="2"/>
      <c r="AA420" s="2"/>
      <c r="AB420" s="2"/>
      <c r="AC420" s="2"/>
      <c r="AD420" s="2"/>
      <c r="AE420" s="2"/>
      <c r="AF420" s="367"/>
      <c r="AG420" s="367"/>
      <c r="AH420" s="367"/>
      <c r="AI420" s="367"/>
      <c r="AJ420" s="367"/>
      <c r="AK420" s="367"/>
      <c r="AL420" s="367"/>
      <c r="AM420" s="367"/>
      <c r="AN420" s="367"/>
      <c r="AO420" s="2"/>
      <c r="AP420" s="2"/>
      <c r="AQ420" s="15"/>
      <c r="AR420" s="15"/>
      <c r="AS420" s="15"/>
      <c r="AT420" s="15"/>
      <c r="AU420" s="15"/>
      <c r="AV420" s="15"/>
      <c r="AW420" s="15"/>
      <c r="AX420" s="16"/>
      <c r="AY420" s="17"/>
      <c r="AZ420" s="15"/>
      <c r="BA420" s="15"/>
      <c r="BB420" s="15"/>
      <c r="BC420" s="15"/>
      <c r="BD420" s="15"/>
    </row>
    <row r="421" ht="12.75" customHeight="1">
      <c r="A421" s="4"/>
      <c r="B421" s="2"/>
      <c r="C421" s="2"/>
      <c r="D421" s="2"/>
      <c r="E421" s="2"/>
      <c r="F421" s="2"/>
      <c r="G421" s="418"/>
      <c r="H421" s="4"/>
      <c r="I421" s="2"/>
      <c r="J421" s="2"/>
      <c r="K421" s="2"/>
      <c r="L421" s="2"/>
      <c r="M421" s="2"/>
      <c r="N421" s="2"/>
      <c r="O421" s="9"/>
      <c r="P421" s="9"/>
      <c r="Q421" s="10"/>
      <c r="R421" s="9"/>
      <c r="S421" s="10"/>
      <c r="T421" s="9"/>
      <c r="U421" s="2"/>
      <c r="V421" s="11"/>
      <c r="W421" s="11"/>
      <c r="X421" s="2"/>
      <c r="Y421" s="2"/>
      <c r="Z421" s="2"/>
      <c r="AA421" s="2"/>
      <c r="AB421" s="2"/>
      <c r="AC421" s="2"/>
      <c r="AD421" s="2"/>
      <c r="AE421" s="2"/>
      <c r="AF421" s="367"/>
      <c r="AG421" s="367"/>
      <c r="AH421" s="367"/>
      <c r="AI421" s="367"/>
      <c r="AJ421" s="367"/>
      <c r="AK421" s="367"/>
      <c r="AL421" s="367"/>
      <c r="AM421" s="367"/>
      <c r="AN421" s="367"/>
      <c r="AO421" s="2"/>
      <c r="AP421" s="2"/>
      <c r="AQ421" s="15"/>
      <c r="AR421" s="15"/>
      <c r="AS421" s="15"/>
      <c r="AT421" s="15"/>
      <c r="AU421" s="15"/>
      <c r="AV421" s="15"/>
      <c r="AW421" s="15"/>
      <c r="AX421" s="16"/>
      <c r="AY421" s="17"/>
      <c r="AZ421" s="15"/>
      <c r="BA421" s="15"/>
      <c r="BB421" s="15"/>
      <c r="BC421" s="15"/>
      <c r="BD421" s="15"/>
    </row>
    <row r="422" ht="12.75" customHeight="1">
      <c r="A422" s="4"/>
      <c r="B422" s="2"/>
      <c r="C422" s="2"/>
      <c r="D422" s="2"/>
      <c r="E422" s="2"/>
      <c r="F422" s="2"/>
      <c r="G422" s="418"/>
      <c r="H422" s="4"/>
      <c r="I422" s="2"/>
      <c r="J422" s="2"/>
      <c r="K422" s="2"/>
      <c r="L422" s="2"/>
      <c r="M422" s="2"/>
      <c r="N422" s="2"/>
      <c r="O422" s="9"/>
      <c r="P422" s="9"/>
      <c r="Q422" s="10"/>
      <c r="R422" s="9"/>
      <c r="S422" s="10"/>
      <c r="T422" s="9"/>
      <c r="U422" s="2"/>
      <c r="V422" s="11"/>
      <c r="W422" s="11"/>
      <c r="X422" s="2"/>
      <c r="Y422" s="2"/>
      <c r="Z422" s="2"/>
      <c r="AA422" s="2"/>
      <c r="AB422" s="2"/>
      <c r="AC422" s="2"/>
      <c r="AD422" s="2"/>
      <c r="AE422" s="2"/>
      <c r="AF422" s="367"/>
      <c r="AG422" s="367"/>
      <c r="AH422" s="367"/>
      <c r="AI422" s="367"/>
      <c r="AJ422" s="367"/>
      <c r="AK422" s="367"/>
      <c r="AL422" s="367"/>
      <c r="AM422" s="367"/>
      <c r="AN422" s="367"/>
      <c r="AO422" s="2"/>
      <c r="AP422" s="2"/>
      <c r="AQ422" s="15"/>
      <c r="AR422" s="15"/>
      <c r="AS422" s="15"/>
      <c r="AT422" s="15"/>
      <c r="AU422" s="15"/>
      <c r="AV422" s="15"/>
      <c r="AW422" s="15"/>
      <c r="AX422" s="16"/>
      <c r="AY422" s="17"/>
      <c r="AZ422" s="15"/>
      <c r="BA422" s="15"/>
      <c r="BB422" s="15"/>
      <c r="BC422" s="15"/>
      <c r="BD422" s="15"/>
    </row>
    <row r="423" ht="12.75" customHeight="1">
      <c r="A423" s="4"/>
      <c r="B423" s="2"/>
      <c r="C423" s="2"/>
      <c r="D423" s="2"/>
      <c r="E423" s="2"/>
      <c r="F423" s="2"/>
      <c r="G423" s="418"/>
      <c r="H423" s="4"/>
      <c r="I423" s="2"/>
      <c r="J423" s="2"/>
      <c r="K423" s="2"/>
      <c r="L423" s="2"/>
      <c r="M423" s="2"/>
      <c r="N423" s="2"/>
      <c r="O423" s="9"/>
      <c r="P423" s="9"/>
      <c r="Q423" s="10"/>
      <c r="R423" s="9"/>
      <c r="S423" s="10"/>
      <c r="T423" s="9"/>
      <c r="U423" s="2"/>
      <c r="V423" s="11"/>
      <c r="W423" s="11"/>
      <c r="X423" s="2"/>
      <c r="Y423" s="2"/>
      <c r="Z423" s="2"/>
      <c r="AA423" s="2"/>
      <c r="AB423" s="2"/>
      <c r="AC423" s="2"/>
      <c r="AD423" s="2"/>
      <c r="AE423" s="2"/>
      <c r="AF423" s="367"/>
      <c r="AG423" s="367"/>
      <c r="AH423" s="367"/>
      <c r="AI423" s="367"/>
      <c r="AJ423" s="367"/>
      <c r="AK423" s="367"/>
      <c r="AL423" s="367"/>
      <c r="AM423" s="367"/>
      <c r="AN423" s="367"/>
      <c r="AO423" s="2"/>
      <c r="AP423" s="2"/>
      <c r="AQ423" s="15"/>
      <c r="AR423" s="15"/>
      <c r="AS423" s="15"/>
      <c r="AT423" s="15"/>
      <c r="AU423" s="15"/>
      <c r="AV423" s="15"/>
      <c r="AW423" s="15"/>
      <c r="AX423" s="16"/>
      <c r="AY423" s="17"/>
      <c r="AZ423" s="15"/>
      <c r="BA423" s="15"/>
      <c r="BB423" s="15"/>
      <c r="BC423" s="15"/>
      <c r="BD423" s="15"/>
    </row>
    <row r="424" ht="12.75" customHeight="1">
      <c r="A424" s="4"/>
      <c r="B424" s="2"/>
      <c r="C424" s="2"/>
      <c r="D424" s="2"/>
      <c r="E424" s="2"/>
      <c r="F424" s="2"/>
      <c r="G424" s="418"/>
      <c r="H424" s="4"/>
      <c r="I424" s="2"/>
      <c r="J424" s="2"/>
      <c r="K424" s="2"/>
      <c r="L424" s="2"/>
      <c r="M424" s="2"/>
      <c r="N424" s="2"/>
      <c r="O424" s="9"/>
      <c r="P424" s="9"/>
      <c r="Q424" s="10"/>
      <c r="R424" s="9"/>
      <c r="S424" s="10"/>
      <c r="T424" s="9"/>
      <c r="U424" s="2"/>
      <c r="V424" s="11"/>
      <c r="W424" s="11"/>
      <c r="X424" s="2"/>
      <c r="Y424" s="2"/>
      <c r="Z424" s="2"/>
      <c r="AA424" s="2"/>
      <c r="AB424" s="2"/>
      <c r="AC424" s="2"/>
      <c r="AD424" s="2"/>
      <c r="AE424" s="2"/>
      <c r="AF424" s="367"/>
      <c r="AG424" s="367"/>
      <c r="AH424" s="367"/>
      <c r="AI424" s="367"/>
      <c r="AJ424" s="367"/>
      <c r="AK424" s="367"/>
      <c r="AL424" s="367"/>
      <c r="AM424" s="367"/>
      <c r="AN424" s="367"/>
      <c r="AO424" s="2"/>
      <c r="AP424" s="2"/>
      <c r="AQ424" s="15"/>
      <c r="AR424" s="15"/>
      <c r="AS424" s="15"/>
      <c r="AT424" s="15"/>
      <c r="AU424" s="15"/>
      <c r="AV424" s="15"/>
      <c r="AW424" s="15"/>
      <c r="AX424" s="16"/>
      <c r="AY424" s="17"/>
      <c r="AZ424" s="15"/>
      <c r="BA424" s="15"/>
      <c r="BB424" s="15"/>
      <c r="BC424" s="15"/>
      <c r="BD424" s="15"/>
    </row>
    <row r="425" ht="12.75" customHeight="1">
      <c r="A425" s="4"/>
      <c r="B425" s="2"/>
      <c r="C425" s="2"/>
      <c r="D425" s="2"/>
      <c r="E425" s="2"/>
      <c r="F425" s="2"/>
      <c r="G425" s="418"/>
      <c r="H425" s="4"/>
      <c r="I425" s="2"/>
      <c r="J425" s="2"/>
      <c r="K425" s="2"/>
      <c r="L425" s="2"/>
      <c r="M425" s="2"/>
      <c r="N425" s="2"/>
      <c r="O425" s="9"/>
      <c r="P425" s="9"/>
      <c r="Q425" s="10"/>
      <c r="R425" s="9"/>
      <c r="S425" s="10"/>
      <c r="T425" s="9"/>
      <c r="U425" s="2"/>
      <c r="V425" s="11"/>
      <c r="W425" s="11"/>
      <c r="X425" s="2"/>
      <c r="Y425" s="2"/>
      <c r="Z425" s="2"/>
      <c r="AA425" s="2"/>
      <c r="AB425" s="2"/>
      <c r="AC425" s="2"/>
      <c r="AD425" s="2"/>
      <c r="AE425" s="2"/>
      <c r="AF425" s="367"/>
      <c r="AG425" s="367"/>
      <c r="AH425" s="367"/>
      <c r="AI425" s="367"/>
      <c r="AJ425" s="367"/>
      <c r="AK425" s="367"/>
      <c r="AL425" s="367"/>
      <c r="AM425" s="367"/>
      <c r="AN425" s="367"/>
      <c r="AO425" s="2"/>
      <c r="AP425" s="2"/>
      <c r="AQ425" s="15"/>
      <c r="AR425" s="15"/>
      <c r="AS425" s="15"/>
      <c r="AT425" s="15"/>
      <c r="AU425" s="15"/>
      <c r="AV425" s="15"/>
      <c r="AW425" s="15"/>
      <c r="AX425" s="16"/>
      <c r="AY425" s="17"/>
      <c r="AZ425" s="15"/>
      <c r="BA425" s="15"/>
      <c r="BB425" s="15"/>
      <c r="BC425" s="15"/>
      <c r="BD425" s="15"/>
    </row>
    <row r="426" ht="12.75" customHeight="1">
      <c r="A426" s="4"/>
      <c r="B426" s="2"/>
      <c r="C426" s="2"/>
      <c r="D426" s="2"/>
      <c r="E426" s="2"/>
      <c r="F426" s="2"/>
      <c r="G426" s="418"/>
      <c r="H426" s="4"/>
      <c r="I426" s="2"/>
      <c r="J426" s="2"/>
      <c r="K426" s="2"/>
      <c r="L426" s="2"/>
      <c r="M426" s="2"/>
      <c r="N426" s="2"/>
      <c r="O426" s="9"/>
      <c r="P426" s="9"/>
      <c r="Q426" s="10"/>
      <c r="R426" s="9"/>
      <c r="S426" s="10"/>
      <c r="T426" s="9"/>
      <c r="U426" s="2"/>
      <c r="V426" s="11"/>
      <c r="W426" s="11"/>
      <c r="X426" s="2"/>
      <c r="Y426" s="2"/>
      <c r="Z426" s="2"/>
      <c r="AA426" s="2"/>
      <c r="AB426" s="2"/>
      <c r="AC426" s="2"/>
      <c r="AD426" s="2"/>
      <c r="AE426" s="2"/>
      <c r="AF426" s="367"/>
      <c r="AG426" s="367"/>
      <c r="AH426" s="367"/>
      <c r="AI426" s="367"/>
      <c r="AJ426" s="367"/>
      <c r="AK426" s="367"/>
      <c r="AL426" s="367"/>
      <c r="AM426" s="367"/>
      <c r="AN426" s="367"/>
      <c r="AO426" s="2"/>
      <c r="AP426" s="2"/>
      <c r="AQ426" s="15"/>
      <c r="AR426" s="15"/>
      <c r="AS426" s="15"/>
      <c r="AT426" s="15"/>
      <c r="AU426" s="15"/>
      <c r="AV426" s="15"/>
      <c r="AW426" s="15"/>
      <c r="AX426" s="16"/>
      <c r="AY426" s="17"/>
      <c r="AZ426" s="15"/>
      <c r="BA426" s="15"/>
      <c r="BB426" s="15"/>
      <c r="BC426" s="15"/>
      <c r="BD426" s="15"/>
    </row>
    <row r="427" ht="12.75" customHeight="1">
      <c r="A427" s="4"/>
      <c r="B427" s="2"/>
      <c r="C427" s="2"/>
      <c r="D427" s="2"/>
      <c r="E427" s="2"/>
      <c r="F427" s="2"/>
      <c r="G427" s="418"/>
      <c r="H427" s="4"/>
      <c r="I427" s="2"/>
      <c r="J427" s="2"/>
      <c r="K427" s="2"/>
      <c r="L427" s="2"/>
      <c r="M427" s="2"/>
      <c r="N427" s="2"/>
      <c r="O427" s="9"/>
      <c r="P427" s="9"/>
      <c r="Q427" s="10"/>
      <c r="R427" s="9"/>
      <c r="S427" s="10"/>
      <c r="T427" s="9"/>
      <c r="U427" s="2"/>
      <c r="V427" s="11"/>
      <c r="W427" s="11"/>
      <c r="X427" s="2"/>
      <c r="Y427" s="2"/>
      <c r="Z427" s="2"/>
      <c r="AA427" s="2"/>
      <c r="AB427" s="2"/>
      <c r="AC427" s="2"/>
      <c r="AD427" s="2"/>
      <c r="AE427" s="2"/>
      <c r="AF427" s="367"/>
      <c r="AG427" s="367"/>
      <c r="AH427" s="367"/>
      <c r="AI427" s="367"/>
      <c r="AJ427" s="367"/>
      <c r="AK427" s="367"/>
      <c r="AL427" s="367"/>
      <c r="AM427" s="367"/>
      <c r="AN427" s="367"/>
      <c r="AO427" s="2"/>
      <c r="AP427" s="2"/>
      <c r="AQ427" s="15"/>
      <c r="AR427" s="15"/>
      <c r="AS427" s="15"/>
      <c r="AT427" s="15"/>
      <c r="AU427" s="15"/>
      <c r="AV427" s="15"/>
      <c r="AW427" s="15"/>
      <c r="AX427" s="16"/>
      <c r="AY427" s="17"/>
      <c r="AZ427" s="15"/>
      <c r="BA427" s="15"/>
      <c r="BB427" s="15"/>
      <c r="BC427" s="15"/>
      <c r="BD427" s="15"/>
    </row>
    <row r="428" ht="12.75" customHeight="1">
      <c r="A428" s="4"/>
      <c r="B428" s="2"/>
      <c r="C428" s="2"/>
      <c r="D428" s="2"/>
      <c r="E428" s="2"/>
      <c r="F428" s="2"/>
      <c r="G428" s="418"/>
      <c r="H428" s="4"/>
      <c r="I428" s="2"/>
      <c r="J428" s="2"/>
      <c r="K428" s="2"/>
      <c r="L428" s="2"/>
      <c r="M428" s="2"/>
      <c r="N428" s="2"/>
      <c r="O428" s="9"/>
      <c r="P428" s="9"/>
      <c r="Q428" s="10"/>
      <c r="R428" s="9"/>
      <c r="S428" s="10"/>
      <c r="T428" s="9"/>
      <c r="U428" s="2"/>
      <c r="V428" s="11"/>
      <c r="W428" s="11"/>
      <c r="X428" s="2"/>
      <c r="Y428" s="2"/>
      <c r="Z428" s="2"/>
      <c r="AA428" s="2"/>
      <c r="AB428" s="2"/>
      <c r="AC428" s="2"/>
      <c r="AD428" s="2"/>
      <c r="AE428" s="2"/>
      <c r="AF428" s="367"/>
      <c r="AG428" s="367"/>
      <c r="AH428" s="367"/>
      <c r="AI428" s="367"/>
      <c r="AJ428" s="367"/>
      <c r="AK428" s="367"/>
      <c r="AL428" s="367"/>
      <c r="AM428" s="367"/>
      <c r="AN428" s="367"/>
      <c r="AO428" s="2"/>
      <c r="AP428" s="2"/>
      <c r="AQ428" s="15"/>
      <c r="AR428" s="15"/>
      <c r="AS428" s="15"/>
      <c r="AT428" s="15"/>
      <c r="AU428" s="15"/>
      <c r="AV428" s="15"/>
      <c r="AW428" s="15"/>
      <c r="AX428" s="16"/>
      <c r="AY428" s="17"/>
      <c r="AZ428" s="15"/>
      <c r="BA428" s="15"/>
      <c r="BB428" s="15"/>
      <c r="BC428" s="15"/>
      <c r="BD428" s="15"/>
    </row>
    <row r="429" ht="12.75" customHeight="1">
      <c r="A429" s="4"/>
      <c r="B429" s="2"/>
      <c r="C429" s="2"/>
      <c r="D429" s="2"/>
      <c r="E429" s="2"/>
      <c r="F429" s="2"/>
      <c r="G429" s="418"/>
      <c r="H429" s="4"/>
      <c r="I429" s="2"/>
      <c r="J429" s="2"/>
      <c r="K429" s="2"/>
      <c r="L429" s="2"/>
      <c r="M429" s="2"/>
      <c r="N429" s="2"/>
      <c r="O429" s="9"/>
      <c r="P429" s="9"/>
      <c r="Q429" s="10"/>
      <c r="R429" s="9"/>
      <c r="S429" s="10"/>
      <c r="T429" s="9"/>
      <c r="U429" s="2"/>
      <c r="V429" s="11"/>
      <c r="W429" s="11"/>
      <c r="X429" s="2"/>
      <c r="Y429" s="2"/>
      <c r="Z429" s="2"/>
      <c r="AA429" s="2"/>
      <c r="AB429" s="2"/>
      <c r="AC429" s="2"/>
      <c r="AD429" s="2"/>
      <c r="AE429" s="2"/>
      <c r="AF429" s="367"/>
      <c r="AG429" s="367"/>
      <c r="AH429" s="367"/>
      <c r="AI429" s="367"/>
      <c r="AJ429" s="367"/>
      <c r="AK429" s="367"/>
      <c r="AL429" s="367"/>
      <c r="AM429" s="367"/>
      <c r="AN429" s="367"/>
      <c r="AO429" s="2"/>
      <c r="AP429" s="2"/>
      <c r="AQ429" s="15"/>
      <c r="AR429" s="15"/>
      <c r="AS429" s="15"/>
      <c r="AT429" s="15"/>
      <c r="AU429" s="15"/>
      <c r="AV429" s="15"/>
      <c r="AW429" s="15"/>
      <c r="AX429" s="16"/>
      <c r="AY429" s="17"/>
      <c r="AZ429" s="15"/>
      <c r="BA429" s="15"/>
      <c r="BB429" s="15"/>
      <c r="BC429" s="15"/>
      <c r="BD429" s="15"/>
    </row>
    <row r="430" ht="12.75" customHeight="1">
      <c r="A430" s="4"/>
      <c r="B430" s="2"/>
      <c r="C430" s="2"/>
      <c r="D430" s="2"/>
      <c r="E430" s="2"/>
      <c r="F430" s="2"/>
      <c r="G430" s="418"/>
      <c r="H430" s="4"/>
      <c r="I430" s="2"/>
      <c r="J430" s="2"/>
      <c r="K430" s="2"/>
      <c r="L430" s="2"/>
      <c r="M430" s="2"/>
      <c r="N430" s="2"/>
      <c r="O430" s="9"/>
      <c r="P430" s="9"/>
      <c r="Q430" s="10"/>
      <c r="R430" s="9"/>
      <c r="S430" s="10"/>
      <c r="T430" s="9"/>
      <c r="U430" s="2"/>
      <c r="V430" s="11"/>
      <c r="W430" s="11"/>
      <c r="X430" s="2"/>
      <c r="Y430" s="2"/>
      <c r="Z430" s="2"/>
      <c r="AA430" s="2"/>
      <c r="AB430" s="2"/>
      <c r="AC430" s="2"/>
      <c r="AD430" s="2"/>
      <c r="AE430" s="2"/>
      <c r="AF430" s="367"/>
      <c r="AG430" s="367"/>
      <c r="AH430" s="367"/>
      <c r="AI430" s="367"/>
      <c r="AJ430" s="367"/>
      <c r="AK430" s="367"/>
      <c r="AL430" s="367"/>
      <c r="AM430" s="367"/>
      <c r="AN430" s="367"/>
      <c r="AO430" s="2"/>
      <c r="AP430" s="2"/>
      <c r="AQ430" s="15"/>
      <c r="AR430" s="15"/>
      <c r="AS430" s="15"/>
      <c r="AT430" s="15"/>
      <c r="AU430" s="15"/>
      <c r="AV430" s="15"/>
      <c r="AW430" s="15"/>
      <c r="AX430" s="16"/>
      <c r="AY430" s="17"/>
      <c r="AZ430" s="15"/>
      <c r="BA430" s="15"/>
      <c r="BB430" s="15"/>
      <c r="BC430" s="15"/>
      <c r="BD430" s="15"/>
    </row>
    <row r="431" ht="12.75" customHeight="1">
      <c r="A431" s="4"/>
      <c r="B431" s="2"/>
      <c r="C431" s="2"/>
      <c r="D431" s="2"/>
      <c r="E431" s="2"/>
      <c r="F431" s="2"/>
      <c r="G431" s="418"/>
      <c r="H431" s="4"/>
      <c r="I431" s="2"/>
      <c r="J431" s="2"/>
      <c r="K431" s="2"/>
      <c r="L431" s="2"/>
      <c r="M431" s="2"/>
      <c r="N431" s="2"/>
      <c r="O431" s="9"/>
      <c r="P431" s="9"/>
      <c r="Q431" s="10"/>
      <c r="R431" s="9"/>
      <c r="S431" s="10"/>
      <c r="T431" s="9"/>
      <c r="U431" s="2"/>
      <c r="V431" s="11"/>
      <c r="W431" s="11"/>
      <c r="X431" s="2"/>
      <c r="Y431" s="2"/>
      <c r="Z431" s="2"/>
      <c r="AA431" s="2"/>
      <c r="AB431" s="2"/>
      <c r="AC431" s="2"/>
      <c r="AD431" s="2"/>
      <c r="AE431" s="2"/>
      <c r="AF431" s="367"/>
      <c r="AG431" s="367"/>
      <c r="AH431" s="367"/>
      <c r="AI431" s="367"/>
      <c r="AJ431" s="367"/>
      <c r="AK431" s="367"/>
      <c r="AL431" s="367"/>
      <c r="AM431" s="367"/>
      <c r="AN431" s="367"/>
      <c r="AO431" s="2"/>
      <c r="AP431" s="2"/>
      <c r="AQ431" s="15"/>
      <c r="AR431" s="15"/>
      <c r="AS431" s="15"/>
      <c r="AT431" s="15"/>
      <c r="AU431" s="15"/>
      <c r="AV431" s="15"/>
      <c r="AW431" s="15"/>
      <c r="AX431" s="16"/>
      <c r="AY431" s="17"/>
      <c r="AZ431" s="15"/>
      <c r="BA431" s="15"/>
      <c r="BB431" s="15"/>
      <c r="BC431" s="15"/>
      <c r="BD431" s="15"/>
    </row>
    <row r="432" ht="12.75" customHeight="1">
      <c r="A432" s="4"/>
      <c r="B432" s="2"/>
      <c r="C432" s="2"/>
      <c r="D432" s="2"/>
      <c r="E432" s="2"/>
      <c r="F432" s="2"/>
      <c r="G432" s="418"/>
      <c r="H432" s="4"/>
      <c r="I432" s="2"/>
      <c r="J432" s="2"/>
      <c r="K432" s="2"/>
      <c r="L432" s="2"/>
      <c r="M432" s="2"/>
      <c r="N432" s="2"/>
      <c r="O432" s="9"/>
      <c r="P432" s="9"/>
      <c r="Q432" s="10"/>
      <c r="R432" s="9"/>
      <c r="S432" s="10"/>
      <c r="T432" s="9"/>
      <c r="U432" s="2"/>
      <c r="V432" s="11"/>
      <c r="W432" s="11"/>
      <c r="X432" s="2"/>
      <c r="Y432" s="2"/>
      <c r="Z432" s="2"/>
      <c r="AA432" s="2"/>
      <c r="AB432" s="2"/>
      <c r="AC432" s="2"/>
      <c r="AD432" s="2"/>
      <c r="AE432" s="2"/>
      <c r="AF432" s="367"/>
      <c r="AG432" s="367"/>
      <c r="AH432" s="367"/>
      <c r="AI432" s="367"/>
      <c r="AJ432" s="367"/>
      <c r="AK432" s="367"/>
      <c r="AL432" s="367"/>
      <c r="AM432" s="367"/>
      <c r="AN432" s="367"/>
      <c r="AO432" s="2"/>
      <c r="AP432" s="2"/>
      <c r="AQ432" s="15"/>
      <c r="AR432" s="15"/>
      <c r="AS432" s="15"/>
      <c r="AT432" s="15"/>
      <c r="AU432" s="15"/>
      <c r="AV432" s="15"/>
      <c r="AW432" s="15"/>
      <c r="AX432" s="16"/>
      <c r="AY432" s="17"/>
      <c r="AZ432" s="15"/>
      <c r="BA432" s="15"/>
      <c r="BB432" s="15"/>
      <c r="BC432" s="15"/>
      <c r="BD432" s="15"/>
    </row>
    <row r="433" ht="12.75" customHeight="1">
      <c r="A433" s="4"/>
      <c r="B433" s="2"/>
      <c r="C433" s="2"/>
      <c r="D433" s="2"/>
      <c r="E433" s="2"/>
      <c r="F433" s="2"/>
      <c r="G433" s="418"/>
      <c r="H433" s="4"/>
      <c r="I433" s="2"/>
      <c r="J433" s="2"/>
      <c r="K433" s="2"/>
      <c r="L433" s="2"/>
      <c r="M433" s="2"/>
      <c r="N433" s="2"/>
      <c r="O433" s="9"/>
      <c r="P433" s="9"/>
      <c r="Q433" s="10"/>
      <c r="R433" s="9"/>
      <c r="S433" s="10"/>
      <c r="T433" s="9"/>
      <c r="U433" s="2"/>
      <c r="V433" s="11"/>
      <c r="W433" s="11"/>
      <c r="X433" s="2"/>
      <c r="Y433" s="2"/>
      <c r="Z433" s="2"/>
      <c r="AA433" s="2"/>
      <c r="AB433" s="2"/>
      <c r="AC433" s="2"/>
      <c r="AD433" s="2"/>
      <c r="AE433" s="2"/>
      <c r="AF433" s="367"/>
      <c r="AG433" s="367"/>
      <c r="AH433" s="367"/>
      <c r="AI433" s="367"/>
      <c r="AJ433" s="367"/>
      <c r="AK433" s="367"/>
      <c r="AL433" s="367"/>
      <c r="AM433" s="367"/>
      <c r="AN433" s="367"/>
      <c r="AO433" s="2"/>
      <c r="AP433" s="2"/>
      <c r="AQ433" s="15"/>
      <c r="AR433" s="15"/>
      <c r="AS433" s="15"/>
      <c r="AT433" s="15"/>
      <c r="AU433" s="15"/>
      <c r="AV433" s="15"/>
      <c r="AW433" s="15"/>
      <c r="AX433" s="16"/>
      <c r="AY433" s="17"/>
      <c r="AZ433" s="15"/>
      <c r="BA433" s="15"/>
      <c r="BB433" s="15"/>
      <c r="BC433" s="15"/>
      <c r="BD433" s="15"/>
    </row>
    <row r="434" ht="12.75" customHeight="1">
      <c r="A434" s="4"/>
      <c r="B434" s="2"/>
      <c r="C434" s="2"/>
      <c r="D434" s="2"/>
      <c r="E434" s="2"/>
      <c r="F434" s="2"/>
      <c r="G434" s="418"/>
      <c r="H434" s="4"/>
      <c r="I434" s="2"/>
      <c r="J434" s="2"/>
      <c r="K434" s="2"/>
      <c r="L434" s="2"/>
      <c r="M434" s="2"/>
      <c r="N434" s="2"/>
      <c r="O434" s="9"/>
      <c r="P434" s="9"/>
      <c r="Q434" s="10"/>
      <c r="R434" s="9"/>
      <c r="S434" s="10"/>
      <c r="T434" s="9"/>
      <c r="U434" s="2"/>
      <c r="V434" s="11"/>
      <c r="W434" s="11"/>
      <c r="X434" s="2"/>
      <c r="Y434" s="2"/>
      <c r="Z434" s="2"/>
      <c r="AA434" s="2"/>
      <c r="AB434" s="2"/>
      <c r="AC434" s="2"/>
      <c r="AD434" s="2"/>
      <c r="AE434" s="2"/>
      <c r="AF434" s="367"/>
      <c r="AG434" s="367"/>
      <c r="AH434" s="367"/>
      <c r="AI434" s="367"/>
      <c r="AJ434" s="367"/>
      <c r="AK434" s="367"/>
      <c r="AL434" s="367"/>
      <c r="AM434" s="367"/>
      <c r="AN434" s="367"/>
      <c r="AO434" s="2"/>
      <c r="AP434" s="2"/>
      <c r="AQ434" s="15"/>
      <c r="AR434" s="15"/>
      <c r="AS434" s="15"/>
      <c r="AT434" s="15"/>
      <c r="AU434" s="15"/>
      <c r="AV434" s="15"/>
      <c r="AW434" s="15"/>
      <c r="AX434" s="16"/>
      <c r="AY434" s="17"/>
      <c r="AZ434" s="15"/>
      <c r="BA434" s="15"/>
      <c r="BB434" s="15"/>
      <c r="BC434" s="15"/>
      <c r="BD434" s="15"/>
    </row>
    <row r="435" ht="12.75" customHeight="1">
      <c r="A435" s="4"/>
      <c r="B435" s="2"/>
      <c r="C435" s="2"/>
      <c r="D435" s="2"/>
      <c r="E435" s="2"/>
      <c r="F435" s="2"/>
      <c r="G435" s="418"/>
      <c r="H435" s="4"/>
      <c r="I435" s="2"/>
      <c r="J435" s="2"/>
      <c r="K435" s="2"/>
      <c r="L435" s="2"/>
      <c r="M435" s="2"/>
      <c r="N435" s="2"/>
      <c r="O435" s="9"/>
      <c r="P435" s="9"/>
      <c r="Q435" s="10"/>
      <c r="R435" s="9"/>
      <c r="S435" s="10"/>
      <c r="T435" s="9"/>
      <c r="U435" s="2"/>
      <c r="V435" s="11"/>
      <c r="W435" s="11"/>
      <c r="X435" s="2"/>
      <c r="Y435" s="2"/>
      <c r="Z435" s="2"/>
      <c r="AA435" s="2"/>
      <c r="AB435" s="2"/>
      <c r="AC435" s="2"/>
      <c r="AD435" s="2"/>
      <c r="AE435" s="2"/>
      <c r="AF435" s="367"/>
      <c r="AG435" s="367"/>
      <c r="AH435" s="367"/>
      <c r="AI435" s="367"/>
      <c r="AJ435" s="367"/>
      <c r="AK435" s="367"/>
      <c r="AL435" s="367"/>
      <c r="AM435" s="367"/>
      <c r="AN435" s="367"/>
      <c r="AO435" s="2"/>
      <c r="AP435" s="2"/>
      <c r="AQ435" s="15"/>
      <c r="AR435" s="15"/>
      <c r="AS435" s="15"/>
      <c r="AT435" s="15"/>
      <c r="AU435" s="15"/>
      <c r="AV435" s="15"/>
      <c r="AW435" s="15"/>
      <c r="AX435" s="16"/>
      <c r="AY435" s="17"/>
      <c r="AZ435" s="15"/>
      <c r="BA435" s="15"/>
      <c r="BB435" s="15"/>
      <c r="BC435" s="15"/>
      <c r="BD435" s="15"/>
    </row>
    <row r="436" ht="12.75" customHeight="1">
      <c r="A436" s="4"/>
      <c r="B436" s="2"/>
      <c r="C436" s="2"/>
      <c r="D436" s="2"/>
      <c r="E436" s="2"/>
      <c r="F436" s="2"/>
      <c r="G436" s="418"/>
      <c r="H436" s="4"/>
      <c r="I436" s="2"/>
      <c r="J436" s="2"/>
      <c r="K436" s="2"/>
      <c r="L436" s="2"/>
      <c r="M436" s="2"/>
      <c r="N436" s="2"/>
      <c r="O436" s="9"/>
      <c r="P436" s="9"/>
      <c r="Q436" s="10"/>
      <c r="R436" s="9"/>
      <c r="S436" s="10"/>
      <c r="T436" s="9"/>
      <c r="U436" s="2"/>
      <c r="V436" s="11"/>
      <c r="W436" s="11"/>
      <c r="X436" s="2"/>
      <c r="Y436" s="2"/>
      <c r="Z436" s="2"/>
      <c r="AA436" s="2"/>
      <c r="AB436" s="2"/>
      <c r="AC436" s="2"/>
      <c r="AD436" s="2"/>
      <c r="AE436" s="2"/>
      <c r="AF436" s="367"/>
      <c r="AG436" s="367"/>
      <c r="AH436" s="367"/>
      <c r="AI436" s="367"/>
      <c r="AJ436" s="367"/>
      <c r="AK436" s="367"/>
      <c r="AL436" s="367"/>
      <c r="AM436" s="367"/>
      <c r="AN436" s="367"/>
      <c r="AO436" s="2"/>
      <c r="AP436" s="2"/>
      <c r="AQ436" s="15"/>
      <c r="AR436" s="15"/>
      <c r="AS436" s="15"/>
      <c r="AT436" s="15"/>
      <c r="AU436" s="15"/>
      <c r="AV436" s="15"/>
      <c r="AW436" s="15"/>
      <c r="AX436" s="16"/>
      <c r="AY436" s="17"/>
      <c r="AZ436" s="15"/>
      <c r="BA436" s="15"/>
      <c r="BB436" s="15"/>
      <c r="BC436" s="15"/>
      <c r="BD436" s="15"/>
    </row>
    <row r="437" ht="12.75" customHeight="1">
      <c r="A437" s="4"/>
      <c r="B437" s="2"/>
      <c r="C437" s="2"/>
      <c r="D437" s="2"/>
      <c r="E437" s="2"/>
      <c r="F437" s="2"/>
      <c r="G437" s="418"/>
      <c r="H437" s="4"/>
      <c r="I437" s="2"/>
      <c r="J437" s="2"/>
      <c r="K437" s="2"/>
      <c r="L437" s="2"/>
      <c r="M437" s="2"/>
      <c r="N437" s="2"/>
      <c r="O437" s="9"/>
      <c r="P437" s="9"/>
      <c r="Q437" s="10"/>
      <c r="R437" s="9"/>
      <c r="S437" s="10"/>
      <c r="T437" s="9"/>
      <c r="U437" s="2"/>
      <c r="V437" s="11"/>
      <c r="W437" s="11"/>
      <c r="X437" s="2"/>
      <c r="Y437" s="2"/>
      <c r="Z437" s="2"/>
      <c r="AA437" s="2"/>
      <c r="AB437" s="2"/>
      <c r="AC437" s="2"/>
      <c r="AD437" s="2"/>
      <c r="AE437" s="2"/>
      <c r="AF437" s="367"/>
      <c r="AG437" s="367"/>
      <c r="AH437" s="367"/>
      <c r="AI437" s="367"/>
      <c r="AJ437" s="367"/>
      <c r="AK437" s="367"/>
      <c r="AL437" s="367"/>
      <c r="AM437" s="367"/>
      <c r="AN437" s="367"/>
      <c r="AO437" s="2"/>
      <c r="AP437" s="2"/>
      <c r="AQ437" s="15"/>
      <c r="AR437" s="15"/>
      <c r="AS437" s="15"/>
      <c r="AT437" s="15"/>
      <c r="AU437" s="15"/>
      <c r="AV437" s="15"/>
      <c r="AW437" s="15"/>
      <c r="AX437" s="16"/>
      <c r="AY437" s="17"/>
      <c r="AZ437" s="15"/>
      <c r="BA437" s="15"/>
      <c r="BB437" s="15"/>
      <c r="BC437" s="15"/>
      <c r="BD437" s="15"/>
    </row>
    <row r="438" ht="12.75" customHeight="1">
      <c r="A438" s="4"/>
      <c r="B438" s="2"/>
      <c r="C438" s="2"/>
      <c r="D438" s="2"/>
      <c r="E438" s="2"/>
      <c r="F438" s="2"/>
      <c r="G438" s="418"/>
      <c r="H438" s="4"/>
      <c r="I438" s="2"/>
      <c r="J438" s="2"/>
      <c r="K438" s="2"/>
      <c r="L438" s="2"/>
      <c r="M438" s="2"/>
      <c r="N438" s="2"/>
      <c r="O438" s="9"/>
      <c r="P438" s="9"/>
      <c r="Q438" s="10"/>
      <c r="R438" s="9"/>
      <c r="S438" s="10"/>
      <c r="T438" s="9"/>
      <c r="U438" s="2"/>
      <c r="V438" s="11"/>
      <c r="W438" s="11"/>
      <c r="X438" s="2"/>
      <c r="Y438" s="2"/>
      <c r="Z438" s="2"/>
      <c r="AA438" s="2"/>
      <c r="AB438" s="2"/>
      <c r="AC438" s="2"/>
      <c r="AD438" s="2"/>
      <c r="AE438" s="2"/>
      <c r="AF438" s="367"/>
      <c r="AG438" s="367"/>
      <c r="AH438" s="367"/>
      <c r="AI438" s="367"/>
      <c r="AJ438" s="367"/>
      <c r="AK438" s="367"/>
      <c r="AL438" s="367"/>
      <c r="AM438" s="367"/>
      <c r="AN438" s="367"/>
      <c r="AO438" s="2"/>
      <c r="AP438" s="2"/>
      <c r="AQ438" s="15"/>
      <c r="AR438" s="15"/>
      <c r="AS438" s="15"/>
      <c r="AT438" s="15"/>
      <c r="AU438" s="15"/>
      <c r="AV438" s="15"/>
      <c r="AW438" s="15"/>
      <c r="AX438" s="16"/>
      <c r="AY438" s="17"/>
      <c r="AZ438" s="15"/>
      <c r="BA438" s="15"/>
      <c r="BB438" s="15"/>
      <c r="BC438" s="15"/>
      <c r="BD438" s="15"/>
    </row>
    <row r="439" ht="12.75" customHeight="1">
      <c r="A439" s="4"/>
      <c r="B439" s="2"/>
      <c r="C439" s="2"/>
      <c r="D439" s="2"/>
      <c r="E439" s="2"/>
      <c r="F439" s="2"/>
      <c r="G439" s="418"/>
      <c r="H439" s="4"/>
      <c r="I439" s="2"/>
      <c r="J439" s="2"/>
      <c r="K439" s="2"/>
      <c r="L439" s="2"/>
      <c r="M439" s="2"/>
      <c r="N439" s="2"/>
      <c r="O439" s="9"/>
      <c r="P439" s="9"/>
      <c r="Q439" s="10"/>
      <c r="R439" s="9"/>
      <c r="S439" s="10"/>
      <c r="T439" s="9"/>
      <c r="U439" s="2"/>
      <c r="V439" s="11"/>
      <c r="W439" s="11"/>
      <c r="X439" s="2"/>
      <c r="Y439" s="2"/>
      <c r="Z439" s="2"/>
      <c r="AA439" s="2"/>
      <c r="AB439" s="2"/>
      <c r="AC439" s="2"/>
      <c r="AD439" s="2"/>
      <c r="AE439" s="2"/>
      <c r="AF439" s="367"/>
      <c r="AG439" s="367"/>
      <c r="AH439" s="367"/>
      <c r="AI439" s="367"/>
      <c r="AJ439" s="367"/>
      <c r="AK439" s="367"/>
      <c r="AL439" s="367"/>
      <c r="AM439" s="367"/>
      <c r="AN439" s="367"/>
      <c r="AO439" s="2"/>
      <c r="AP439" s="2"/>
      <c r="AQ439" s="15"/>
      <c r="AR439" s="15"/>
      <c r="AS439" s="15"/>
      <c r="AT439" s="15"/>
      <c r="AU439" s="15"/>
      <c r="AV439" s="15"/>
      <c r="AW439" s="15"/>
      <c r="AX439" s="16"/>
      <c r="AY439" s="17"/>
      <c r="AZ439" s="15"/>
      <c r="BA439" s="15"/>
      <c r="BB439" s="15"/>
      <c r="BC439" s="15"/>
      <c r="BD439" s="15"/>
    </row>
    <row r="440" ht="12.75" customHeight="1">
      <c r="A440" s="4"/>
      <c r="B440" s="2"/>
      <c r="C440" s="2"/>
      <c r="D440" s="2"/>
      <c r="E440" s="2"/>
      <c r="F440" s="2"/>
      <c r="G440" s="418"/>
      <c r="H440" s="4"/>
      <c r="I440" s="2"/>
      <c r="J440" s="2"/>
      <c r="K440" s="2"/>
      <c r="L440" s="2"/>
      <c r="M440" s="2"/>
      <c r="N440" s="2"/>
      <c r="O440" s="9"/>
      <c r="P440" s="9"/>
      <c r="Q440" s="10"/>
      <c r="R440" s="9"/>
      <c r="S440" s="10"/>
      <c r="T440" s="9"/>
      <c r="U440" s="2"/>
      <c r="V440" s="11"/>
      <c r="W440" s="11"/>
      <c r="X440" s="2"/>
      <c r="Y440" s="2"/>
      <c r="Z440" s="2"/>
      <c r="AA440" s="2"/>
      <c r="AB440" s="2"/>
      <c r="AC440" s="2"/>
      <c r="AD440" s="2"/>
      <c r="AE440" s="2"/>
      <c r="AF440" s="367"/>
      <c r="AG440" s="367"/>
      <c r="AH440" s="367"/>
      <c r="AI440" s="367"/>
      <c r="AJ440" s="367"/>
      <c r="AK440" s="367"/>
      <c r="AL440" s="367"/>
      <c r="AM440" s="367"/>
      <c r="AN440" s="367"/>
      <c r="AO440" s="2"/>
      <c r="AP440" s="2"/>
      <c r="AQ440" s="15"/>
      <c r="AR440" s="15"/>
      <c r="AS440" s="15"/>
      <c r="AT440" s="15"/>
      <c r="AU440" s="15"/>
      <c r="AV440" s="15"/>
      <c r="AW440" s="15"/>
      <c r="AX440" s="16"/>
      <c r="AY440" s="17"/>
      <c r="AZ440" s="15"/>
      <c r="BA440" s="15"/>
      <c r="BB440" s="15"/>
      <c r="BC440" s="15"/>
      <c r="BD440" s="15"/>
    </row>
    <row r="441" ht="12.75" customHeight="1">
      <c r="A441" s="4"/>
      <c r="B441" s="2"/>
      <c r="C441" s="2"/>
      <c r="D441" s="2"/>
      <c r="E441" s="2"/>
      <c r="F441" s="2"/>
      <c r="G441" s="418"/>
      <c r="H441" s="4"/>
      <c r="I441" s="2"/>
      <c r="J441" s="2"/>
      <c r="K441" s="2"/>
      <c r="L441" s="2"/>
      <c r="M441" s="2"/>
      <c r="N441" s="2"/>
      <c r="O441" s="9"/>
      <c r="P441" s="9"/>
      <c r="Q441" s="10"/>
      <c r="R441" s="9"/>
      <c r="S441" s="10"/>
      <c r="T441" s="9"/>
      <c r="U441" s="2"/>
      <c r="V441" s="11"/>
      <c r="W441" s="11"/>
      <c r="X441" s="2"/>
      <c r="Y441" s="2"/>
      <c r="Z441" s="2"/>
      <c r="AA441" s="2"/>
      <c r="AB441" s="2"/>
      <c r="AC441" s="2"/>
      <c r="AD441" s="2"/>
      <c r="AE441" s="2"/>
      <c r="AF441" s="367"/>
      <c r="AG441" s="367"/>
      <c r="AH441" s="367"/>
      <c r="AI441" s="367"/>
      <c r="AJ441" s="367"/>
      <c r="AK441" s="367"/>
      <c r="AL441" s="367"/>
      <c r="AM441" s="367"/>
      <c r="AN441" s="367"/>
      <c r="AO441" s="2"/>
      <c r="AP441" s="2"/>
      <c r="AQ441" s="15"/>
      <c r="AR441" s="15"/>
      <c r="AS441" s="15"/>
      <c r="AT441" s="15"/>
      <c r="AU441" s="15"/>
      <c r="AV441" s="15"/>
      <c r="AW441" s="15"/>
      <c r="AX441" s="16"/>
      <c r="AY441" s="17"/>
      <c r="AZ441" s="15"/>
      <c r="BA441" s="15"/>
      <c r="BB441" s="15"/>
      <c r="BC441" s="15"/>
      <c r="BD441" s="15"/>
    </row>
    <row r="442" ht="12.75" customHeight="1">
      <c r="A442" s="4"/>
      <c r="B442" s="2"/>
      <c r="C442" s="2"/>
      <c r="D442" s="2"/>
      <c r="E442" s="2"/>
      <c r="F442" s="2"/>
      <c r="G442" s="418"/>
      <c r="H442" s="4"/>
      <c r="I442" s="2"/>
      <c r="J442" s="2"/>
      <c r="K442" s="2"/>
      <c r="L442" s="2"/>
      <c r="M442" s="2"/>
      <c r="N442" s="2"/>
      <c r="O442" s="9"/>
      <c r="P442" s="9"/>
      <c r="Q442" s="10"/>
      <c r="R442" s="9"/>
      <c r="S442" s="10"/>
      <c r="T442" s="9"/>
      <c r="U442" s="2"/>
      <c r="V442" s="11"/>
      <c r="W442" s="11"/>
      <c r="X442" s="2"/>
      <c r="Y442" s="2"/>
      <c r="Z442" s="2"/>
      <c r="AA442" s="2"/>
      <c r="AB442" s="2"/>
      <c r="AC442" s="2"/>
      <c r="AD442" s="2"/>
      <c r="AE442" s="2"/>
      <c r="AF442" s="367"/>
      <c r="AG442" s="367"/>
      <c r="AH442" s="367"/>
      <c r="AI442" s="367"/>
      <c r="AJ442" s="367"/>
      <c r="AK442" s="367"/>
      <c r="AL442" s="367"/>
      <c r="AM442" s="367"/>
      <c r="AN442" s="367"/>
      <c r="AO442" s="2"/>
      <c r="AP442" s="2"/>
      <c r="AQ442" s="15"/>
      <c r="AR442" s="15"/>
      <c r="AS442" s="15"/>
      <c r="AT442" s="15"/>
      <c r="AU442" s="15"/>
      <c r="AV442" s="15"/>
      <c r="AW442" s="15"/>
      <c r="AX442" s="16"/>
      <c r="AY442" s="17"/>
      <c r="AZ442" s="15"/>
      <c r="BA442" s="15"/>
      <c r="BB442" s="15"/>
      <c r="BC442" s="15"/>
      <c r="BD442" s="15"/>
    </row>
    <row r="443" ht="12.75" customHeight="1">
      <c r="A443" s="4"/>
      <c r="B443" s="2"/>
      <c r="C443" s="2"/>
      <c r="D443" s="2"/>
      <c r="E443" s="2"/>
      <c r="F443" s="2"/>
      <c r="G443" s="418"/>
      <c r="H443" s="4"/>
      <c r="I443" s="2"/>
      <c r="J443" s="2"/>
      <c r="K443" s="2"/>
      <c r="L443" s="2"/>
      <c r="M443" s="2"/>
      <c r="N443" s="2"/>
      <c r="O443" s="9"/>
      <c r="P443" s="9"/>
      <c r="Q443" s="10"/>
      <c r="R443" s="9"/>
      <c r="S443" s="10"/>
      <c r="T443" s="9"/>
      <c r="U443" s="2"/>
      <c r="V443" s="11"/>
      <c r="W443" s="11"/>
      <c r="X443" s="2"/>
      <c r="Y443" s="2"/>
      <c r="Z443" s="2"/>
      <c r="AA443" s="2"/>
      <c r="AB443" s="2"/>
      <c r="AC443" s="2"/>
      <c r="AD443" s="2"/>
      <c r="AE443" s="2"/>
      <c r="AF443" s="367"/>
      <c r="AG443" s="367"/>
      <c r="AH443" s="367"/>
      <c r="AI443" s="367"/>
      <c r="AJ443" s="367"/>
      <c r="AK443" s="367"/>
      <c r="AL443" s="367"/>
      <c r="AM443" s="367"/>
      <c r="AN443" s="367"/>
      <c r="AO443" s="2"/>
      <c r="AP443" s="2"/>
      <c r="AQ443" s="15"/>
      <c r="AR443" s="15"/>
      <c r="AS443" s="15"/>
      <c r="AT443" s="15"/>
      <c r="AU443" s="15"/>
      <c r="AV443" s="15"/>
      <c r="AW443" s="15"/>
      <c r="AX443" s="16"/>
      <c r="AY443" s="17"/>
      <c r="AZ443" s="15"/>
      <c r="BA443" s="15"/>
      <c r="BB443" s="15"/>
      <c r="BC443" s="15"/>
      <c r="BD443" s="15"/>
    </row>
    <row r="444" ht="12.75" customHeight="1">
      <c r="A444" s="4"/>
      <c r="B444" s="2"/>
      <c r="C444" s="2"/>
      <c r="D444" s="2"/>
      <c r="E444" s="2"/>
      <c r="F444" s="2"/>
      <c r="G444" s="418"/>
      <c r="H444" s="4"/>
      <c r="I444" s="2"/>
      <c r="J444" s="2"/>
      <c r="K444" s="2"/>
      <c r="L444" s="2"/>
      <c r="M444" s="2"/>
      <c r="N444" s="2"/>
      <c r="O444" s="9"/>
      <c r="P444" s="9"/>
      <c r="Q444" s="10"/>
      <c r="R444" s="9"/>
      <c r="S444" s="10"/>
      <c r="T444" s="9"/>
      <c r="U444" s="2"/>
      <c r="V444" s="11"/>
      <c r="W444" s="11"/>
      <c r="X444" s="2"/>
      <c r="Y444" s="2"/>
      <c r="Z444" s="2"/>
      <c r="AA444" s="2"/>
      <c r="AB444" s="2"/>
      <c r="AC444" s="2"/>
      <c r="AD444" s="2"/>
      <c r="AE444" s="2"/>
      <c r="AF444" s="367"/>
      <c r="AG444" s="367"/>
      <c r="AH444" s="367"/>
      <c r="AI444" s="367"/>
      <c r="AJ444" s="367"/>
      <c r="AK444" s="367"/>
      <c r="AL444" s="367"/>
      <c r="AM444" s="367"/>
      <c r="AN444" s="367"/>
      <c r="AO444" s="2"/>
      <c r="AP444" s="2"/>
      <c r="AQ444" s="15"/>
      <c r="AR444" s="15"/>
      <c r="AS444" s="15"/>
      <c r="AT444" s="15"/>
      <c r="AU444" s="15"/>
      <c r="AV444" s="15"/>
      <c r="AW444" s="15"/>
      <c r="AX444" s="16"/>
      <c r="AY444" s="17"/>
      <c r="AZ444" s="15"/>
      <c r="BA444" s="15"/>
      <c r="BB444" s="15"/>
      <c r="BC444" s="15"/>
      <c r="BD444" s="15"/>
    </row>
    <row r="445" ht="12.75" customHeight="1">
      <c r="A445" s="4"/>
      <c r="B445" s="2"/>
      <c r="C445" s="2"/>
      <c r="D445" s="2"/>
      <c r="E445" s="2"/>
      <c r="F445" s="2"/>
      <c r="G445" s="418"/>
      <c r="H445" s="4"/>
      <c r="I445" s="2"/>
      <c r="J445" s="2"/>
      <c r="K445" s="2"/>
      <c r="L445" s="2"/>
      <c r="M445" s="2"/>
      <c r="N445" s="2"/>
      <c r="O445" s="9"/>
      <c r="P445" s="9"/>
      <c r="Q445" s="10"/>
      <c r="R445" s="9"/>
      <c r="S445" s="10"/>
      <c r="T445" s="9"/>
      <c r="U445" s="2"/>
      <c r="V445" s="11"/>
      <c r="W445" s="11"/>
      <c r="X445" s="2"/>
      <c r="Y445" s="2"/>
      <c r="Z445" s="2"/>
      <c r="AA445" s="2"/>
      <c r="AB445" s="2"/>
      <c r="AC445" s="2"/>
      <c r="AD445" s="2"/>
      <c r="AE445" s="2"/>
      <c r="AF445" s="367"/>
      <c r="AG445" s="367"/>
      <c r="AH445" s="367"/>
      <c r="AI445" s="367"/>
      <c r="AJ445" s="367"/>
      <c r="AK445" s="367"/>
      <c r="AL445" s="367"/>
      <c r="AM445" s="367"/>
      <c r="AN445" s="367"/>
      <c r="AO445" s="2"/>
      <c r="AP445" s="2"/>
      <c r="AQ445" s="15"/>
      <c r="AR445" s="15"/>
      <c r="AS445" s="15"/>
      <c r="AT445" s="15"/>
      <c r="AU445" s="15"/>
      <c r="AV445" s="15"/>
      <c r="AW445" s="15"/>
      <c r="AX445" s="16"/>
      <c r="AY445" s="17"/>
      <c r="AZ445" s="15"/>
      <c r="BA445" s="15"/>
      <c r="BB445" s="15"/>
      <c r="BC445" s="15"/>
      <c r="BD445" s="15"/>
    </row>
    <row r="446" ht="12.75" customHeight="1">
      <c r="A446" s="4"/>
      <c r="B446" s="2"/>
      <c r="C446" s="2"/>
      <c r="D446" s="2"/>
      <c r="E446" s="2"/>
      <c r="F446" s="2"/>
      <c r="G446" s="418"/>
      <c r="H446" s="4"/>
      <c r="I446" s="2"/>
      <c r="J446" s="2"/>
      <c r="K446" s="2"/>
      <c r="L446" s="2"/>
      <c r="M446" s="2"/>
      <c r="N446" s="2"/>
      <c r="O446" s="9"/>
      <c r="P446" s="9"/>
      <c r="Q446" s="10"/>
      <c r="R446" s="9"/>
      <c r="S446" s="10"/>
      <c r="T446" s="9"/>
      <c r="U446" s="2"/>
      <c r="V446" s="11"/>
      <c r="W446" s="11"/>
      <c r="X446" s="2"/>
      <c r="Y446" s="2"/>
      <c r="Z446" s="2"/>
      <c r="AA446" s="2"/>
      <c r="AB446" s="2"/>
      <c r="AC446" s="2"/>
      <c r="AD446" s="2"/>
      <c r="AE446" s="2"/>
      <c r="AF446" s="367"/>
      <c r="AG446" s="367"/>
      <c r="AH446" s="367"/>
      <c r="AI446" s="367"/>
      <c r="AJ446" s="367"/>
      <c r="AK446" s="367"/>
      <c r="AL446" s="367"/>
      <c r="AM446" s="367"/>
      <c r="AN446" s="367"/>
      <c r="AO446" s="2"/>
      <c r="AP446" s="2"/>
      <c r="AQ446" s="15"/>
      <c r="AR446" s="15"/>
      <c r="AS446" s="15"/>
      <c r="AT446" s="15"/>
      <c r="AU446" s="15"/>
      <c r="AV446" s="15"/>
      <c r="AW446" s="15"/>
      <c r="AX446" s="16"/>
      <c r="AY446" s="17"/>
      <c r="AZ446" s="15"/>
      <c r="BA446" s="15"/>
      <c r="BB446" s="15"/>
      <c r="BC446" s="15"/>
      <c r="BD446" s="15"/>
    </row>
    <row r="447" ht="12.75" customHeight="1">
      <c r="A447" s="4"/>
      <c r="B447" s="2"/>
      <c r="C447" s="2"/>
      <c r="D447" s="2"/>
      <c r="E447" s="2"/>
      <c r="F447" s="2"/>
      <c r="G447" s="418"/>
      <c r="H447" s="4"/>
      <c r="I447" s="2"/>
      <c r="J447" s="2"/>
      <c r="K447" s="2"/>
      <c r="L447" s="2"/>
      <c r="M447" s="2"/>
      <c r="N447" s="2"/>
      <c r="O447" s="9"/>
      <c r="P447" s="9"/>
      <c r="Q447" s="10"/>
      <c r="R447" s="9"/>
      <c r="S447" s="10"/>
      <c r="T447" s="9"/>
      <c r="U447" s="2"/>
      <c r="V447" s="11"/>
      <c r="W447" s="11"/>
      <c r="X447" s="2"/>
      <c r="Y447" s="2"/>
      <c r="Z447" s="2"/>
      <c r="AA447" s="2"/>
      <c r="AB447" s="2"/>
      <c r="AC447" s="2"/>
      <c r="AD447" s="2"/>
      <c r="AE447" s="2"/>
      <c r="AF447" s="367"/>
      <c r="AG447" s="367"/>
      <c r="AH447" s="367"/>
      <c r="AI447" s="367"/>
      <c r="AJ447" s="367"/>
      <c r="AK447" s="367"/>
      <c r="AL447" s="367"/>
      <c r="AM447" s="367"/>
      <c r="AN447" s="367"/>
      <c r="AO447" s="2"/>
      <c r="AP447" s="2"/>
      <c r="AQ447" s="15"/>
      <c r="AR447" s="15"/>
      <c r="AS447" s="15"/>
      <c r="AT447" s="15"/>
      <c r="AU447" s="15"/>
      <c r="AV447" s="15"/>
      <c r="AW447" s="15"/>
      <c r="AX447" s="16"/>
      <c r="AY447" s="17"/>
      <c r="AZ447" s="15"/>
      <c r="BA447" s="15"/>
      <c r="BB447" s="15"/>
      <c r="BC447" s="15"/>
      <c r="BD447" s="15"/>
    </row>
    <row r="448" ht="12.75" customHeight="1">
      <c r="A448" s="4"/>
      <c r="B448" s="2"/>
      <c r="C448" s="2"/>
      <c r="D448" s="2"/>
      <c r="E448" s="2"/>
      <c r="F448" s="2"/>
      <c r="G448" s="418"/>
      <c r="H448" s="4"/>
      <c r="I448" s="2"/>
      <c r="J448" s="2"/>
      <c r="K448" s="2"/>
      <c r="L448" s="2"/>
      <c r="M448" s="2"/>
      <c r="N448" s="2"/>
      <c r="O448" s="9"/>
      <c r="P448" s="9"/>
      <c r="Q448" s="10"/>
      <c r="R448" s="9"/>
      <c r="S448" s="10"/>
      <c r="T448" s="9"/>
      <c r="U448" s="2"/>
      <c r="V448" s="11"/>
      <c r="W448" s="11"/>
      <c r="X448" s="2"/>
      <c r="Y448" s="2"/>
      <c r="Z448" s="2"/>
      <c r="AA448" s="2"/>
      <c r="AB448" s="2"/>
      <c r="AC448" s="2"/>
      <c r="AD448" s="2"/>
      <c r="AE448" s="2"/>
      <c r="AF448" s="367"/>
      <c r="AG448" s="367"/>
      <c r="AH448" s="367"/>
      <c r="AI448" s="367"/>
      <c r="AJ448" s="367"/>
      <c r="AK448" s="367"/>
      <c r="AL448" s="367"/>
      <c r="AM448" s="367"/>
      <c r="AN448" s="367"/>
      <c r="AO448" s="2"/>
      <c r="AP448" s="2"/>
      <c r="AQ448" s="15"/>
      <c r="AR448" s="15"/>
      <c r="AS448" s="15"/>
      <c r="AT448" s="15"/>
      <c r="AU448" s="15"/>
      <c r="AV448" s="15"/>
      <c r="AW448" s="15"/>
      <c r="AX448" s="16"/>
      <c r="AY448" s="17"/>
      <c r="AZ448" s="15"/>
      <c r="BA448" s="15"/>
      <c r="BB448" s="15"/>
      <c r="BC448" s="15"/>
      <c r="BD448" s="15"/>
    </row>
    <row r="449" ht="15.75" customHeight="1">
      <c r="A449" s="4"/>
      <c r="B449" s="2"/>
      <c r="C449" s="2"/>
      <c r="D449" s="2"/>
      <c r="E449" s="2"/>
      <c r="F449" s="2"/>
      <c r="G449" s="418"/>
      <c r="H449" s="4"/>
      <c r="I449" s="2"/>
      <c r="J449" s="2"/>
      <c r="K449" s="2"/>
      <c r="L449" s="2"/>
      <c r="M449" s="2"/>
      <c r="N449" s="2"/>
      <c r="O449" s="2"/>
      <c r="P449" s="2"/>
      <c r="Q449" s="423"/>
      <c r="R449" s="2"/>
      <c r="S449" s="423"/>
      <c r="T449" s="2"/>
      <c r="U449" s="2"/>
      <c r="V449" s="2"/>
      <c r="W449" s="11"/>
      <c r="X449" s="2"/>
      <c r="Y449" s="2"/>
      <c r="Z449" s="2"/>
      <c r="AA449" s="2"/>
      <c r="AB449" s="2"/>
      <c r="AC449" s="2"/>
      <c r="AD449" s="2"/>
      <c r="AE449" s="2"/>
      <c r="AF449" s="367"/>
      <c r="AG449" s="367"/>
      <c r="AH449" s="367"/>
      <c r="AI449" s="367"/>
      <c r="AJ449" s="367"/>
      <c r="AK449" s="367"/>
      <c r="AL449" s="367"/>
      <c r="AM449" s="367"/>
      <c r="AN449" s="367"/>
      <c r="AO449" s="2"/>
      <c r="AP449" s="2"/>
      <c r="AQ449" s="15"/>
      <c r="AR449" s="15"/>
      <c r="AS449" s="15"/>
      <c r="AT449" s="15"/>
      <c r="AU449" s="15"/>
      <c r="AV449" s="15"/>
      <c r="AW449" s="15"/>
      <c r="AX449" s="16"/>
      <c r="AY449" s="17"/>
      <c r="AZ449" s="15"/>
      <c r="BA449" s="15"/>
      <c r="BB449" s="15"/>
      <c r="BC449" s="15"/>
      <c r="BD449" s="15"/>
    </row>
    <row r="450" ht="15.75" customHeight="1">
      <c r="A450" s="4"/>
      <c r="B450" s="2"/>
      <c r="C450" s="2"/>
      <c r="D450" s="2"/>
      <c r="E450" s="2"/>
      <c r="F450" s="2"/>
      <c r="G450" s="418"/>
      <c r="H450" s="4"/>
      <c r="I450" s="2"/>
      <c r="J450" s="2"/>
      <c r="K450" s="2"/>
      <c r="L450" s="2"/>
      <c r="M450" s="2"/>
      <c r="N450" s="2"/>
      <c r="O450" s="2"/>
      <c r="P450" s="2"/>
      <c r="Q450" s="423"/>
      <c r="R450" s="2"/>
      <c r="S450" s="423"/>
      <c r="T450" s="2"/>
      <c r="U450" s="2"/>
      <c r="V450" s="2"/>
      <c r="W450" s="11"/>
      <c r="X450" s="2"/>
      <c r="Y450" s="2"/>
      <c r="Z450" s="2"/>
      <c r="AA450" s="2"/>
      <c r="AB450" s="2"/>
      <c r="AC450" s="2"/>
      <c r="AD450" s="2"/>
      <c r="AE450" s="2"/>
      <c r="AF450" s="367"/>
      <c r="AG450" s="367"/>
      <c r="AH450" s="367"/>
      <c r="AI450" s="367"/>
      <c r="AJ450" s="367"/>
      <c r="AK450" s="367"/>
      <c r="AL450" s="367"/>
      <c r="AM450" s="367"/>
      <c r="AN450" s="367"/>
      <c r="AO450" s="2"/>
      <c r="AP450" s="2"/>
      <c r="AQ450" s="15"/>
      <c r="AR450" s="15"/>
      <c r="AS450" s="15"/>
      <c r="AT450" s="15"/>
      <c r="AU450" s="15"/>
      <c r="AV450" s="15"/>
      <c r="AW450" s="15"/>
      <c r="AX450" s="16"/>
      <c r="AY450" s="17"/>
      <c r="AZ450" s="15"/>
      <c r="BA450" s="15"/>
      <c r="BB450" s="15"/>
      <c r="BC450" s="15"/>
      <c r="BD450" s="15"/>
    </row>
    <row r="451" ht="15.75" customHeight="1">
      <c r="A451" s="4"/>
      <c r="B451" s="2"/>
      <c r="C451" s="2"/>
      <c r="D451" s="2"/>
      <c r="E451" s="2"/>
      <c r="F451" s="2"/>
      <c r="G451" s="418"/>
      <c r="H451" s="4"/>
      <c r="I451" s="2"/>
      <c r="J451" s="2"/>
      <c r="K451" s="2"/>
      <c r="L451" s="2"/>
      <c r="M451" s="2"/>
      <c r="N451" s="2"/>
      <c r="O451" s="2"/>
      <c r="P451" s="2"/>
      <c r="Q451" s="423"/>
      <c r="R451" s="2"/>
      <c r="S451" s="423"/>
      <c r="T451" s="2"/>
      <c r="U451" s="2"/>
      <c r="V451" s="2"/>
      <c r="W451" s="11"/>
      <c r="X451" s="2"/>
      <c r="Y451" s="2"/>
      <c r="Z451" s="2"/>
      <c r="AA451" s="2"/>
      <c r="AB451" s="2"/>
      <c r="AC451" s="2"/>
      <c r="AD451" s="2"/>
      <c r="AE451" s="2"/>
      <c r="AF451" s="367"/>
      <c r="AG451" s="367"/>
      <c r="AH451" s="367"/>
      <c r="AI451" s="367"/>
      <c r="AJ451" s="367"/>
      <c r="AK451" s="367"/>
      <c r="AL451" s="367"/>
      <c r="AM451" s="367"/>
      <c r="AN451" s="367"/>
      <c r="AO451" s="2"/>
      <c r="AP451" s="2"/>
      <c r="AQ451" s="15"/>
      <c r="AR451" s="15"/>
      <c r="AS451" s="15"/>
      <c r="AT451" s="15"/>
      <c r="AU451" s="15"/>
      <c r="AV451" s="15"/>
      <c r="AW451" s="15"/>
      <c r="AX451" s="16"/>
      <c r="AY451" s="17"/>
      <c r="AZ451" s="15"/>
      <c r="BA451" s="15"/>
      <c r="BB451" s="15"/>
      <c r="BC451" s="15"/>
      <c r="BD451" s="15"/>
    </row>
    <row r="452" ht="15.75" customHeight="1">
      <c r="A452" s="4"/>
      <c r="B452" s="2"/>
      <c r="C452" s="2"/>
      <c r="D452" s="2"/>
      <c r="E452" s="2"/>
      <c r="F452" s="2"/>
      <c r="G452" s="418"/>
      <c r="H452" s="4"/>
      <c r="I452" s="2"/>
      <c r="J452" s="2"/>
      <c r="K452" s="2"/>
      <c r="L452" s="2"/>
      <c r="M452" s="2"/>
      <c r="N452" s="2"/>
      <c r="O452" s="2"/>
      <c r="P452" s="2"/>
      <c r="Q452" s="423"/>
      <c r="R452" s="2"/>
      <c r="S452" s="423"/>
      <c r="T452" s="2"/>
      <c r="U452" s="2"/>
      <c r="V452" s="2"/>
      <c r="W452" s="11"/>
      <c r="X452" s="2"/>
      <c r="Y452" s="2"/>
      <c r="Z452" s="2"/>
      <c r="AA452" s="2"/>
      <c r="AB452" s="2"/>
      <c r="AC452" s="2"/>
      <c r="AD452" s="2"/>
      <c r="AE452" s="2"/>
      <c r="AF452" s="367"/>
      <c r="AG452" s="367"/>
      <c r="AH452" s="367"/>
      <c r="AI452" s="367"/>
      <c r="AJ452" s="367"/>
      <c r="AK452" s="367"/>
      <c r="AL452" s="367"/>
      <c r="AM452" s="367"/>
      <c r="AN452" s="367"/>
      <c r="AO452" s="2"/>
      <c r="AP452" s="2"/>
      <c r="AQ452" s="15"/>
      <c r="AR452" s="15"/>
      <c r="AS452" s="15"/>
      <c r="AT452" s="15"/>
      <c r="AU452" s="15"/>
      <c r="AV452" s="15"/>
      <c r="AW452" s="15"/>
      <c r="AX452" s="16"/>
      <c r="AY452" s="17"/>
      <c r="AZ452" s="15"/>
      <c r="BA452" s="15"/>
      <c r="BB452" s="15"/>
      <c r="BC452" s="15"/>
      <c r="BD452" s="15"/>
    </row>
    <row r="453" ht="15.75" customHeight="1">
      <c r="A453" s="4"/>
      <c r="B453" s="2"/>
      <c r="C453" s="2"/>
      <c r="D453" s="2"/>
      <c r="E453" s="2"/>
      <c r="F453" s="2"/>
      <c r="G453" s="418"/>
      <c r="H453" s="4"/>
      <c r="I453" s="2"/>
      <c r="J453" s="2"/>
      <c r="K453" s="2"/>
      <c r="L453" s="2"/>
      <c r="M453" s="2"/>
      <c r="N453" s="2"/>
      <c r="O453" s="2"/>
      <c r="P453" s="2"/>
      <c r="Q453" s="423"/>
      <c r="R453" s="2"/>
      <c r="S453" s="423"/>
      <c r="T453" s="2"/>
      <c r="U453" s="2"/>
      <c r="V453" s="2"/>
      <c r="W453" s="11"/>
      <c r="X453" s="2"/>
      <c r="Y453" s="2"/>
      <c r="Z453" s="2"/>
      <c r="AA453" s="2"/>
      <c r="AB453" s="2"/>
      <c r="AC453" s="2"/>
      <c r="AD453" s="2"/>
      <c r="AE453" s="2"/>
      <c r="AF453" s="367"/>
      <c r="AG453" s="367"/>
      <c r="AH453" s="367"/>
      <c r="AI453" s="367"/>
      <c r="AJ453" s="367"/>
      <c r="AK453" s="367"/>
      <c r="AL453" s="367"/>
      <c r="AM453" s="367"/>
      <c r="AN453" s="367"/>
      <c r="AO453" s="2"/>
      <c r="AP453" s="2"/>
      <c r="AQ453" s="15"/>
      <c r="AR453" s="15"/>
      <c r="AS453" s="15"/>
      <c r="AT453" s="15"/>
      <c r="AU453" s="15"/>
      <c r="AV453" s="15"/>
      <c r="AW453" s="15"/>
      <c r="AX453" s="16"/>
      <c r="AY453" s="17"/>
      <c r="AZ453" s="15"/>
      <c r="BA453" s="15"/>
      <c r="BB453" s="15"/>
      <c r="BC453" s="15"/>
      <c r="BD453" s="15"/>
    </row>
    <row r="454" ht="15.75" customHeight="1">
      <c r="A454" s="4"/>
      <c r="B454" s="2"/>
      <c r="C454" s="2"/>
      <c r="D454" s="2"/>
      <c r="E454" s="2"/>
      <c r="F454" s="2"/>
      <c r="G454" s="418"/>
      <c r="H454" s="4"/>
      <c r="I454" s="2"/>
      <c r="J454" s="2"/>
      <c r="K454" s="2"/>
      <c r="L454" s="2"/>
      <c r="M454" s="2"/>
      <c r="N454" s="2"/>
      <c r="O454" s="2"/>
      <c r="P454" s="2"/>
      <c r="Q454" s="423"/>
      <c r="R454" s="2"/>
      <c r="S454" s="423"/>
      <c r="T454" s="2"/>
      <c r="U454" s="2"/>
      <c r="V454" s="2"/>
      <c r="W454" s="11"/>
      <c r="X454" s="2"/>
      <c r="Y454" s="2"/>
      <c r="Z454" s="2"/>
      <c r="AA454" s="2"/>
      <c r="AB454" s="2"/>
      <c r="AC454" s="2"/>
      <c r="AD454" s="2"/>
      <c r="AE454" s="2"/>
      <c r="AF454" s="367"/>
      <c r="AG454" s="367"/>
      <c r="AH454" s="367"/>
      <c r="AI454" s="367"/>
      <c r="AJ454" s="367"/>
      <c r="AK454" s="367"/>
      <c r="AL454" s="367"/>
      <c r="AM454" s="367"/>
      <c r="AN454" s="367"/>
      <c r="AO454" s="2"/>
      <c r="AP454" s="2"/>
      <c r="AQ454" s="15"/>
      <c r="AR454" s="15"/>
      <c r="AS454" s="15"/>
      <c r="AT454" s="15"/>
      <c r="AU454" s="15"/>
      <c r="AV454" s="15"/>
      <c r="AW454" s="15"/>
      <c r="AX454" s="16"/>
      <c r="AY454" s="17"/>
      <c r="AZ454" s="15"/>
      <c r="BA454" s="15"/>
      <c r="BB454" s="15"/>
      <c r="BC454" s="15"/>
      <c r="BD454" s="15"/>
    </row>
    <row r="455" ht="15.75" customHeight="1">
      <c r="A455" s="4"/>
      <c r="B455" s="2"/>
      <c r="C455" s="2"/>
      <c r="D455" s="2"/>
      <c r="E455" s="2"/>
      <c r="F455" s="2"/>
      <c r="G455" s="418"/>
      <c r="H455" s="4"/>
      <c r="I455" s="2"/>
      <c r="J455" s="2"/>
      <c r="K455" s="2"/>
      <c r="L455" s="2"/>
      <c r="M455" s="2"/>
      <c r="N455" s="2"/>
      <c r="O455" s="2"/>
      <c r="P455" s="2"/>
      <c r="Q455" s="423"/>
      <c r="R455" s="2"/>
      <c r="S455" s="423"/>
      <c r="T455" s="2"/>
      <c r="U455" s="2"/>
      <c r="V455" s="2"/>
      <c r="W455" s="11"/>
      <c r="X455" s="2"/>
      <c r="Y455" s="2"/>
      <c r="Z455" s="2"/>
      <c r="AA455" s="2"/>
      <c r="AB455" s="2"/>
      <c r="AC455" s="2"/>
      <c r="AD455" s="2"/>
      <c r="AE455" s="2"/>
      <c r="AF455" s="367"/>
      <c r="AG455" s="367"/>
      <c r="AH455" s="367"/>
      <c r="AI455" s="367"/>
      <c r="AJ455" s="367"/>
      <c r="AK455" s="367"/>
      <c r="AL455" s="367"/>
      <c r="AM455" s="367"/>
      <c r="AN455" s="367"/>
      <c r="AO455" s="2"/>
      <c r="AP455" s="2"/>
      <c r="AQ455" s="15"/>
      <c r="AR455" s="15"/>
      <c r="AS455" s="15"/>
      <c r="AT455" s="15"/>
      <c r="AU455" s="15"/>
      <c r="AV455" s="15"/>
      <c r="AW455" s="15"/>
      <c r="AX455" s="16"/>
      <c r="AY455" s="17"/>
      <c r="AZ455" s="15"/>
      <c r="BA455" s="15"/>
      <c r="BB455" s="15"/>
      <c r="BC455" s="15"/>
      <c r="BD455" s="15"/>
    </row>
    <row r="456" ht="15.75" customHeight="1">
      <c r="A456" s="4"/>
      <c r="B456" s="2"/>
      <c r="C456" s="2"/>
      <c r="D456" s="2"/>
      <c r="E456" s="2"/>
      <c r="F456" s="2"/>
      <c r="G456" s="418"/>
      <c r="H456" s="4"/>
      <c r="I456" s="2"/>
      <c r="J456" s="2"/>
      <c r="K456" s="2"/>
      <c r="L456" s="2"/>
      <c r="M456" s="2"/>
      <c r="N456" s="2"/>
      <c r="O456" s="2"/>
      <c r="P456" s="2"/>
      <c r="Q456" s="423"/>
      <c r="R456" s="2"/>
      <c r="S456" s="423"/>
      <c r="T456" s="2"/>
      <c r="U456" s="2"/>
      <c r="V456" s="2"/>
      <c r="W456" s="11"/>
      <c r="X456" s="2"/>
      <c r="Y456" s="2"/>
      <c r="Z456" s="2"/>
      <c r="AA456" s="2"/>
      <c r="AB456" s="2"/>
      <c r="AC456" s="2"/>
      <c r="AD456" s="2"/>
      <c r="AE456" s="2"/>
      <c r="AF456" s="367"/>
      <c r="AG456" s="367"/>
      <c r="AH456" s="367"/>
      <c r="AI456" s="367"/>
      <c r="AJ456" s="367"/>
      <c r="AK456" s="367"/>
      <c r="AL456" s="367"/>
      <c r="AM456" s="367"/>
      <c r="AN456" s="367"/>
      <c r="AO456" s="2"/>
      <c r="AP456" s="2"/>
      <c r="AQ456" s="15"/>
      <c r="AR456" s="15"/>
      <c r="AS456" s="15"/>
      <c r="AT456" s="15"/>
      <c r="AU456" s="15"/>
      <c r="AV456" s="15"/>
      <c r="AW456" s="15"/>
      <c r="AX456" s="16"/>
      <c r="AY456" s="17"/>
      <c r="AZ456" s="15"/>
      <c r="BA456" s="15"/>
      <c r="BB456" s="15"/>
      <c r="BC456" s="15"/>
      <c r="BD456" s="15"/>
    </row>
    <row r="457" ht="15.75" customHeight="1">
      <c r="A457" s="4"/>
      <c r="B457" s="2"/>
      <c r="C457" s="2"/>
      <c r="D457" s="2"/>
      <c r="E457" s="2"/>
      <c r="F457" s="2"/>
      <c r="G457" s="418"/>
      <c r="H457" s="4"/>
      <c r="I457" s="2"/>
      <c r="J457" s="2"/>
      <c r="K457" s="2"/>
      <c r="L457" s="2"/>
      <c r="M457" s="2"/>
      <c r="N457" s="2"/>
      <c r="O457" s="2"/>
      <c r="P457" s="2"/>
      <c r="Q457" s="423"/>
      <c r="R457" s="2"/>
      <c r="S457" s="423"/>
      <c r="T457" s="2"/>
      <c r="U457" s="2"/>
      <c r="V457" s="2"/>
      <c r="W457" s="11"/>
      <c r="X457" s="2"/>
      <c r="Y457" s="2"/>
      <c r="Z457" s="2"/>
      <c r="AA457" s="2"/>
      <c r="AB457" s="2"/>
      <c r="AC457" s="2"/>
      <c r="AD457" s="2"/>
      <c r="AE457" s="2"/>
      <c r="AF457" s="367"/>
      <c r="AG457" s="367"/>
      <c r="AH457" s="367"/>
      <c r="AI457" s="367"/>
      <c r="AJ457" s="367"/>
      <c r="AK457" s="367"/>
      <c r="AL457" s="367"/>
      <c r="AM457" s="367"/>
      <c r="AN457" s="367"/>
      <c r="AO457" s="2"/>
      <c r="AP457" s="2"/>
      <c r="AQ457" s="15"/>
      <c r="AR457" s="15"/>
      <c r="AS457" s="15"/>
      <c r="AT457" s="15"/>
      <c r="AU457" s="15"/>
      <c r="AV457" s="15"/>
      <c r="AW457" s="15"/>
      <c r="AX457" s="16"/>
      <c r="AY457" s="17"/>
      <c r="AZ457" s="15"/>
      <c r="BA457" s="15"/>
      <c r="BB457" s="15"/>
      <c r="BC457" s="15"/>
      <c r="BD457" s="15"/>
    </row>
    <row r="458" ht="15.75" customHeight="1">
      <c r="A458" s="4"/>
      <c r="B458" s="2"/>
      <c r="C458" s="2"/>
      <c r="D458" s="2"/>
      <c r="E458" s="2"/>
      <c r="F458" s="2"/>
      <c r="G458" s="418"/>
      <c r="H458" s="4"/>
      <c r="I458" s="2"/>
      <c r="J458" s="2"/>
      <c r="K458" s="2"/>
      <c r="L458" s="2"/>
      <c r="M458" s="2"/>
      <c r="N458" s="2"/>
      <c r="O458" s="2"/>
      <c r="P458" s="2"/>
      <c r="Q458" s="423"/>
      <c r="R458" s="2"/>
      <c r="S458" s="423"/>
      <c r="T458" s="2"/>
      <c r="U458" s="2"/>
      <c r="V458" s="2"/>
      <c r="W458" s="11"/>
      <c r="X458" s="2"/>
      <c r="Y458" s="2"/>
      <c r="Z458" s="2"/>
      <c r="AA458" s="2"/>
      <c r="AB458" s="2"/>
      <c r="AC458" s="2"/>
      <c r="AD458" s="2"/>
      <c r="AE458" s="2"/>
      <c r="AF458" s="367"/>
      <c r="AG458" s="367"/>
      <c r="AH458" s="367"/>
      <c r="AI458" s="367"/>
      <c r="AJ458" s="367"/>
      <c r="AK458" s="367"/>
      <c r="AL458" s="367"/>
      <c r="AM458" s="367"/>
      <c r="AN458" s="367"/>
      <c r="AO458" s="2"/>
      <c r="AP458" s="2"/>
      <c r="AQ458" s="15"/>
      <c r="AR458" s="15"/>
      <c r="AS458" s="15"/>
      <c r="AT458" s="15"/>
      <c r="AU458" s="15"/>
      <c r="AV458" s="15"/>
      <c r="AW458" s="15"/>
      <c r="AX458" s="16"/>
      <c r="AY458" s="17"/>
      <c r="AZ458" s="15"/>
      <c r="BA458" s="15"/>
      <c r="BB458" s="15"/>
      <c r="BC458" s="15"/>
      <c r="BD458" s="15"/>
    </row>
    <row r="459" ht="15.75" customHeight="1">
      <c r="A459" s="4"/>
      <c r="B459" s="2"/>
      <c r="C459" s="2"/>
      <c r="D459" s="2"/>
      <c r="E459" s="2"/>
      <c r="F459" s="2"/>
      <c r="G459" s="418"/>
      <c r="H459" s="4"/>
      <c r="I459" s="2"/>
      <c r="J459" s="2"/>
      <c r="K459" s="2"/>
      <c r="L459" s="2"/>
      <c r="M459" s="2"/>
      <c r="N459" s="2"/>
      <c r="O459" s="2"/>
      <c r="P459" s="2"/>
      <c r="Q459" s="423"/>
      <c r="R459" s="2"/>
      <c r="S459" s="423"/>
      <c r="T459" s="2"/>
      <c r="U459" s="2"/>
      <c r="V459" s="2"/>
      <c r="W459" s="11"/>
      <c r="X459" s="2"/>
      <c r="Y459" s="2"/>
      <c r="Z459" s="2"/>
      <c r="AA459" s="2"/>
      <c r="AB459" s="2"/>
      <c r="AC459" s="2"/>
      <c r="AD459" s="2"/>
      <c r="AE459" s="2"/>
      <c r="AF459" s="367"/>
      <c r="AG459" s="367"/>
      <c r="AH459" s="367"/>
      <c r="AI459" s="367"/>
      <c r="AJ459" s="367"/>
      <c r="AK459" s="367"/>
      <c r="AL459" s="367"/>
      <c r="AM459" s="367"/>
      <c r="AN459" s="367"/>
      <c r="AO459" s="2"/>
      <c r="AP459" s="2"/>
      <c r="AQ459" s="15"/>
      <c r="AR459" s="15"/>
      <c r="AS459" s="15"/>
      <c r="AT459" s="15"/>
      <c r="AU459" s="15"/>
      <c r="AV459" s="15"/>
      <c r="AW459" s="15"/>
      <c r="AX459" s="16"/>
      <c r="AY459" s="17"/>
      <c r="AZ459" s="15"/>
      <c r="BA459" s="15"/>
      <c r="BB459" s="15"/>
      <c r="BC459" s="15"/>
      <c r="BD459" s="15"/>
    </row>
    <row r="460" ht="15.75" customHeight="1">
      <c r="A460" s="4"/>
      <c r="B460" s="2"/>
      <c r="C460" s="2"/>
      <c r="D460" s="2"/>
      <c r="E460" s="2"/>
      <c r="F460" s="2"/>
      <c r="G460" s="418"/>
      <c r="H460" s="4"/>
      <c r="I460" s="2"/>
      <c r="J460" s="2"/>
      <c r="K460" s="2"/>
      <c r="L460" s="2"/>
      <c r="M460" s="2"/>
      <c r="N460" s="2"/>
      <c r="O460" s="2"/>
      <c r="P460" s="2"/>
      <c r="Q460" s="423"/>
      <c r="R460" s="2"/>
      <c r="S460" s="423"/>
      <c r="T460" s="2"/>
      <c r="U460" s="2"/>
      <c r="V460" s="2"/>
      <c r="W460" s="11"/>
      <c r="X460" s="2"/>
      <c r="Y460" s="2"/>
      <c r="Z460" s="2"/>
      <c r="AA460" s="2"/>
      <c r="AB460" s="2"/>
      <c r="AC460" s="2"/>
      <c r="AD460" s="2"/>
      <c r="AE460" s="2"/>
      <c r="AF460" s="367"/>
      <c r="AG460" s="367"/>
      <c r="AH460" s="367"/>
      <c r="AI460" s="367"/>
      <c r="AJ460" s="367"/>
      <c r="AK460" s="367"/>
      <c r="AL460" s="367"/>
      <c r="AM460" s="367"/>
      <c r="AN460" s="367"/>
      <c r="AO460" s="2"/>
      <c r="AP460" s="2"/>
      <c r="AQ460" s="15"/>
      <c r="AR460" s="15"/>
      <c r="AS460" s="15"/>
      <c r="AT460" s="15"/>
      <c r="AU460" s="15"/>
      <c r="AV460" s="15"/>
      <c r="AW460" s="15"/>
      <c r="AX460" s="16"/>
      <c r="AY460" s="17"/>
      <c r="AZ460" s="15"/>
      <c r="BA460" s="15"/>
      <c r="BB460" s="15"/>
      <c r="BC460" s="15"/>
      <c r="BD460" s="15"/>
    </row>
    <row r="461" ht="15.75" customHeight="1">
      <c r="A461" s="4"/>
      <c r="B461" s="2"/>
      <c r="C461" s="2"/>
      <c r="D461" s="2"/>
      <c r="E461" s="2"/>
      <c r="F461" s="2"/>
      <c r="G461" s="418"/>
      <c r="H461" s="4"/>
      <c r="I461" s="2"/>
      <c r="J461" s="2"/>
      <c r="K461" s="2"/>
      <c r="L461" s="2"/>
      <c r="M461" s="2"/>
      <c r="N461" s="2"/>
      <c r="O461" s="2"/>
      <c r="P461" s="2"/>
      <c r="Q461" s="423"/>
      <c r="R461" s="2"/>
      <c r="S461" s="423"/>
      <c r="T461" s="2"/>
      <c r="U461" s="2"/>
      <c r="V461" s="2"/>
      <c r="W461" s="11"/>
      <c r="X461" s="2"/>
      <c r="Y461" s="2"/>
      <c r="Z461" s="2"/>
      <c r="AA461" s="2"/>
      <c r="AB461" s="2"/>
      <c r="AC461" s="2"/>
      <c r="AD461" s="2"/>
      <c r="AE461" s="2"/>
      <c r="AF461" s="367"/>
      <c r="AG461" s="367"/>
      <c r="AH461" s="367"/>
      <c r="AI461" s="367"/>
      <c r="AJ461" s="367"/>
      <c r="AK461" s="367"/>
      <c r="AL461" s="367"/>
      <c r="AM461" s="367"/>
      <c r="AN461" s="367"/>
      <c r="AO461" s="2"/>
      <c r="AP461" s="2"/>
      <c r="AQ461" s="15"/>
      <c r="AR461" s="15"/>
      <c r="AS461" s="15"/>
      <c r="AT461" s="15"/>
      <c r="AU461" s="15"/>
      <c r="AV461" s="15"/>
      <c r="AW461" s="15"/>
      <c r="AX461" s="16"/>
      <c r="AY461" s="17"/>
      <c r="AZ461" s="15"/>
      <c r="BA461" s="15"/>
      <c r="BB461" s="15"/>
      <c r="BC461" s="15"/>
      <c r="BD461" s="15"/>
    </row>
    <row r="462" ht="15.75" customHeight="1">
      <c r="A462" s="4"/>
      <c r="B462" s="2"/>
      <c r="C462" s="2"/>
      <c r="D462" s="2"/>
      <c r="E462" s="2"/>
      <c r="F462" s="2"/>
      <c r="G462" s="418"/>
      <c r="H462" s="4"/>
      <c r="I462" s="2"/>
      <c r="J462" s="2"/>
      <c r="K462" s="2"/>
      <c r="L462" s="2"/>
      <c r="M462" s="2"/>
      <c r="N462" s="2"/>
      <c r="O462" s="2"/>
      <c r="P462" s="2"/>
      <c r="Q462" s="423"/>
      <c r="R462" s="2"/>
      <c r="S462" s="423"/>
      <c r="T462" s="2"/>
      <c r="U462" s="2"/>
      <c r="V462" s="2"/>
      <c r="W462" s="11"/>
      <c r="X462" s="2"/>
      <c r="Y462" s="2"/>
      <c r="Z462" s="2"/>
      <c r="AA462" s="2"/>
      <c r="AB462" s="2"/>
      <c r="AC462" s="2"/>
      <c r="AD462" s="2"/>
      <c r="AE462" s="2"/>
      <c r="AF462" s="367"/>
      <c r="AG462" s="367"/>
      <c r="AH462" s="367"/>
      <c r="AI462" s="367"/>
      <c r="AJ462" s="367"/>
      <c r="AK462" s="367"/>
      <c r="AL462" s="367"/>
      <c r="AM462" s="367"/>
      <c r="AN462" s="367"/>
      <c r="AO462" s="2"/>
      <c r="AP462" s="2"/>
      <c r="AQ462" s="15"/>
      <c r="AR462" s="15"/>
      <c r="AS462" s="15"/>
      <c r="AT462" s="15"/>
      <c r="AU462" s="15"/>
      <c r="AV462" s="15"/>
      <c r="AW462" s="15"/>
      <c r="AX462" s="16"/>
      <c r="AY462" s="17"/>
      <c r="AZ462" s="15"/>
      <c r="BA462" s="15"/>
      <c r="BB462" s="15"/>
      <c r="BC462" s="15"/>
      <c r="BD462" s="15"/>
    </row>
    <row r="463" ht="15.75" customHeight="1">
      <c r="A463" s="4"/>
      <c r="B463" s="2"/>
      <c r="C463" s="2"/>
      <c r="D463" s="2"/>
      <c r="E463" s="2"/>
      <c r="F463" s="2"/>
      <c r="G463" s="418"/>
      <c r="H463" s="4"/>
      <c r="I463" s="2"/>
      <c r="J463" s="2"/>
      <c r="K463" s="2"/>
      <c r="L463" s="2"/>
      <c r="M463" s="2"/>
      <c r="N463" s="2"/>
      <c r="O463" s="2"/>
      <c r="P463" s="2"/>
      <c r="Q463" s="423"/>
      <c r="R463" s="2"/>
      <c r="S463" s="423"/>
      <c r="T463" s="2"/>
      <c r="U463" s="2"/>
      <c r="V463" s="2"/>
      <c r="W463" s="11"/>
      <c r="X463" s="2"/>
      <c r="Y463" s="2"/>
      <c r="Z463" s="2"/>
      <c r="AA463" s="2"/>
      <c r="AB463" s="2"/>
      <c r="AC463" s="2"/>
      <c r="AD463" s="2"/>
      <c r="AE463" s="2"/>
      <c r="AF463" s="367"/>
      <c r="AG463" s="367"/>
      <c r="AH463" s="367"/>
      <c r="AI463" s="367"/>
      <c r="AJ463" s="367"/>
      <c r="AK463" s="367"/>
      <c r="AL463" s="367"/>
      <c r="AM463" s="367"/>
      <c r="AN463" s="367"/>
      <c r="AO463" s="2"/>
      <c r="AP463" s="2"/>
      <c r="AQ463" s="15"/>
      <c r="AR463" s="15"/>
      <c r="AS463" s="15"/>
      <c r="AT463" s="15"/>
      <c r="AU463" s="15"/>
      <c r="AV463" s="15"/>
      <c r="AW463" s="15"/>
      <c r="AX463" s="16"/>
      <c r="AY463" s="17"/>
      <c r="AZ463" s="15"/>
      <c r="BA463" s="15"/>
      <c r="BB463" s="15"/>
      <c r="BC463" s="15"/>
      <c r="BD463" s="15"/>
    </row>
    <row r="464" ht="15.75" customHeight="1">
      <c r="A464" s="4"/>
      <c r="B464" s="2"/>
      <c r="C464" s="2"/>
      <c r="D464" s="2"/>
      <c r="E464" s="2"/>
      <c r="F464" s="2"/>
      <c r="G464" s="418"/>
      <c r="H464" s="4"/>
      <c r="I464" s="2"/>
      <c r="J464" s="2"/>
      <c r="K464" s="2"/>
      <c r="L464" s="2"/>
      <c r="M464" s="2"/>
      <c r="N464" s="2"/>
      <c r="O464" s="2"/>
      <c r="P464" s="2"/>
      <c r="Q464" s="423"/>
      <c r="R464" s="2"/>
      <c r="S464" s="423"/>
      <c r="T464" s="2"/>
      <c r="U464" s="2"/>
      <c r="V464" s="2"/>
      <c r="W464" s="11"/>
      <c r="X464" s="2"/>
      <c r="Y464" s="2"/>
      <c r="Z464" s="2"/>
      <c r="AA464" s="2"/>
      <c r="AB464" s="2"/>
      <c r="AC464" s="2"/>
      <c r="AD464" s="2"/>
      <c r="AE464" s="2"/>
      <c r="AF464" s="367"/>
      <c r="AG464" s="367"/>
      <c r="AH464" s="367"/>
      <c r="AI464" s="367"/>
      <c r="AJ464" s="367"/>
      <c r="AK464" s="367"/>
      <c r="AL464" s="367"/>
      <c r="AM464" s="367"/>
      <c r="AN464" s="367"/>
      <c r="AO464" s="2"/>
      <c r="AP464" s="2"/>
      <c r="AQ464" s="15"/>
      <c r="AR464" s="15"/>
      <c r="AS464" s="15"/>
      <c r="AT464" s="15"/>
      <c r="AU464" s="15"/>
      <c r="AV464" s="15"/>
      <c r="AW464" s="15"/>
      <c r="AX464" s="16"/>
      <c r="AY464" s="17"/>
      <c r="AZ464" s="15"/>
      <c r="BA464" s="15"/>
      <c r="BB464" s="15"/>
      <c r="BC464" s="15"/>
      <c r="BD464" s="15"/>
    </row>
    <row r="465" ht="15.75" customHeight="1">
      <c r="A465" s="4"/>
      <c r="B465" s="2"/>
      <c r="C465" s="2"/>
      <c r="D465" s="2"/>
      <c r="E465" s="2"/>
      <c r="F465" s="2"/>
      <c r="G465" s="418"/>
      <c r="H465" s="4"/>
      <c r="I465" s="2"/>
      <c r="J465" s="2"/>
      <c r="K465" s="2"/>
      <c r="L465" s="2"/>
      <c r="M465" s="2"/>
      <c r="N465" s="2"/>
      <c r="O465" s="2"/>
      <c r="P465" s="2"/>
      <c r="Q465" s="423"/>
      <c r="R465" s="2"/>
      <c r="S465" s="423"/>
      <c r="T465" s="2"/>
      <c r="U465" s="2"/>
      <c r="V465" s="2"/>
      <c r="W465" s="11"/>
      <c r="X465" s="2"/>
      <c r="Y465" s="2"/>
      <c r="Z465" s="2"/>
      <c r="AA465" s="2"/>
      <c r="AB465" s="2"/>
      <c r="AC465" s="2"/>
      <c r="AD465" s="2"/>
      <c r="AE465" s="2"/>
      <c r="AF465" s="367"/>
      <c r="AG465" s="367"/>
      <c r="AH465" s="367"/>
      <c r="AI465" s="367"/>
      <c r="AJ465" s="367"/>
      <c r="AK465" s="367"/>
      <c r="AL465" s="367"/>
      <c r="AM465" s="367"/>
      <c r="AN465" s="367"/>
      <c r="AO465" s="2"/>
      <c r="AP465" s="2"/>
      <c r="AQ465" s="15"/>
      <c r="AR465" s="15"/>
      <c r="AS465" s="15"/>
      <c r="AT465" s="15"/>
      <c r="AU465" s="15"/>
      <c r="AV465" s="15"/>
      <c r="AW465" s="15"/>
      <c r="AX465" s="16"/>
      <c r="AY465" s="17"/>
      <c r="AZ465" s="15"/>
      <c r="BA465" s="15"/>
      <c r="BB465" s="15"/>
      <c r="BC465" s="15"/>
      <c r="BD465" s="15"/>
    </row>
    <row r="466" ht="15.75" customHeight="1">
      <c r="A466" s="4"/>
      <c r="B466" s="2"/>
      <c r="C466" s="2"/>
      <c r="D466" s="2"/>
      <c r="E466" s="2"/>
      <c r="F466" s="2"/>
      <c r="G466" s="418"/>
      <c r="H466" s="4"/>
      <c r="I466" s="2"/>
      <c r="J466" s="2"/>
      <c r="K466" s="2"/>
      <c r="L466" s="2"/>
      <c r="M466" s="2"/>
      <c r="N466" s="2"/>
      <c r="O466" s="2"/>
      <c r="P466" s="2"/>
      <c r="Q466" s="423"/>
      <c r="R466" s="2"/>
      <c r="S466" s="423"/>
      <c r="T466" s="2"/>
      <c r="U466" s="2"/>
      <c r="V466" s="2"/>
      <c r="W466" s="11"/>
      <c r="X466" s="2"/>
      <c r="Y466" s="2"/>
      <c r="Z466" s="2"/>
      <c r="AA466" s="2"/>
      <c r="AB466" s="2"/>
      <c r="AC466" s="2"/>
      <c r="AD466" s="2"/>
      <c r="AE466" s="2"/>
      <c r="AF466" s="367"/>
      <c r="AG466" s="367"/>
      <c r="AH466" s="367"/>
      <c r="AI466" s="367"/>
      <c r="AJ466" s="367"/>
      <c r="AK466" s="367"/>
      <c r="AL466" s="367"/>
      <c r="AM466" s="367"/>
      <c r="AN466" s="367"/>
      <c r="AO466" s="2"/>
      <c r="AP466" s="2"/>
      <c r="AQ466" s="15"/>
      <c r="AR466" s="15"/>
      <c r="AS466" s="15"/>
      <c r="AT466" s="15"/>
      <c r="AU466" s="15"/>
      <c r="AV466" s="15"/>
      <c r="AW466" s="15"/>
      <c r="AX466" s="16"/>
      <c r="AY466" s="17"/>
      <c r="AZ466" s="15"/>
      <c r="BA466" s="15"/>
      <c r="BB466" s="15"/>
      <c r="BC466" s="15"/>
      <c r="BD466" s="15"/>
    </row>
    <row r="467" ht="15.75" customHeight="1">
      <c r="A467" s="4"/>
      <c r="B467" s="2"/>
      <c r="C467" s="2"/>
      <c r="D467" s="2"/>
      <c r="E467" s="2"/>
      <c r="F467" s="2"/>
      <c r="G467" s="418"/>
      <c r="H467" s="4"/>
      <c r="I467" s="2"/>
      <c r="J467" s="2"/>
      <c r="K467" s="2"/>
      <c r="L467" s="2"/>
      <c r="M467" s="2"/>
      <c r="N467" s="2"/>
      <c r="O467" s="2"/>
      <c r="P467" s="2"/>
      <c r="Q467" s="423"/>
      <c r="R467" s="2"/>
      <c r="S467" s="423"/>
      <c r="T467" s="2"/>
      <c r="U467" s="2"/>
      <c r="V467" s="2"/>
      <c r="W467" s="11"/>
      <c r="X467" s="2"/>
      <c r="Y467" s="2"/>
      <c r="Z467" s="2"/>
      <c r="AA467" s="2"/>
      <c r="AB467" s="2"/>
      <c r="AC467" s="2"/>
      <c r="AD467" s="2"/>
      <c r="AE467" s="2"/>
      <c r="AF467" s="367"/>
      <c r="AG467" s="367"/>
      <c r="AH467" s="367"/>
      <c r="AI467" s="367"/>
      <c r="AJ467" s="367"/>
      <c r="AK467" s="367"/>
      <c r="AL467" s="367"/>
      <c r="AM467" s="367"/>
      <c r="AN467" s="367"/>
      <c r="AO467" s="2"/>
      <c r="AP467" s="2"/>
      <c r="AQ467" s="15"/>
      <c r="AR467" s="15"/>
      <c r="AS467" s="15"/>
      <c r="AT467" s="15"/>
      <c r="AU467" s="15"/>
      <c r="AV467" s="15"/>
      <c r="AW467" s="15"/>
      <c r="AX467" s="16"/>
      <c r="AY467" s="17"/>
      <c r="AZ467" s="15"/>
      <c r="BA467" s="15"/>
      <c r="BB467" s="15"/>
      <c r="BC467" s="15"/>
      <c r="BD467" s="15"/>
    </row>
    <row r="468" ht="15.75" customHeight="1">
      <c r="A468" s="4"/>
      <c r="B468" s="2"/>
      <c r="C468" s="2"/>
      <c r="D468" s="2"/>
      <c r="E468" s="2"/>
      <c r="F468" s="2"/>
      <c r="G468" s="418"/>
      <c r="H468" s="4"/>
      <c r="I468" s="2"/>
      <c r="J468" s="2"/>
      <c r="K468" s="2"/>
      <c r="L468" s="2"/>
      <c r="M468" s="2"/>
      <c r="N468" s="2"/>
      <c r="O468" s="2"/>
      <c r="P468" s="2"/>
      <c r="Q468" s="423"/>
      <c r="R468" s="2"/>
      <c r="S468" s="423"/>
      <c r="T468" s="2"/>
      <c r="U468" s="2"/>
      <c r="V468" s="2"/>
      <c r="W468" s="11"/>
      <c r="X468" s="2"/>
      <c r="Y468" s="2"/>
      <c r="Z468" s="2"/>
      <c r="AA468" s="2"/>
      <c r="AB468" s="2"/>
      <c r="AC468" s="2"/>
      <c r="AD468" s="2"/>
      <c r="AE468" s="2"/>
      <c r="AF468" s="367"/>
      <c r="AG468" s="367"/>
      <c r="AH468" s="367"/>
      <c r="AI468" s="367"/>
      <c r="AJ468" s="367"/>
      <c r="AK468" s="367"/>
      <c r="AL468" s="367"/>
      <c r="AM468" s="367"/>
      <c r="AN468" s="367"/>
      <c r="AO468" s="2"/>
      <c r="AP468" s="2"/>
      <c r="AQ468" s="15"/>
      <c r="AR468" s="15"/>
      <c r="AS468" s="15"/>
      <c r="AT468" s="15"/>
      <c r="AU468" s="15"/>
      <c r="AV468" s="15"/>
      <c r="AW468" s="15"/>
      <c r="AX468" s="16"/>
      <c r="AY468" s="17"/>
      <c r="AZ468" s="15"/>
      <c r="BA468" s="15"/>
      <c r="BB468" s="15"/>
      <c r="BC468" s="15"/>
      <c r="BD468" s="15"/>
    </row>
    <row r="469" ht="15.75" customHeight="1">
      <c r="A469" s="4"/>
      <c r="B469" s="2"/>
      <c r="C469" s="2"/>
      <c r="D469" s="2"/>
      <c r="E469" s="2"/>
      <c r="F469" s="2"/>
      <c r="G469" s="418"/>
      <c r="H469" s="4"/>
      <c r="I469" s="2"/>
      <c r="J469" s="2"/>
      <c r="K469" s="2"/>
      <c r="L469" s="2"/>
      <c r="M469" s="2"/>
      <c r="N469" s="2"/>
      <c r="O469" s="2"/>
      <c r="P469" s="2"/>
      <c r="Q469" s="423"/>
      <c r="R469" s="2"/>
      <c r="S469" s="423"/>
      <c r="T469" s="2"/>
      <c r="U469" s="2"/>
      <c r="V469" s="2"/>
      <c r="W469" s="11"/>
      <c r="X469" s="2"/>
      <c r="Y469" s="2"/>
      <c r="Z469" s="2"/>
      <c r="AA469" s="2"/>
      <c r="AB469" s="2"/>
      <c r="AC469" s="2"/>
      <c r="AD469" s="2"/>
      <c r="AE469" s="2"/>
      <c r="AF469" s="367"/>
      <c r="AG469" s="367"/>
      <c r="AH469" s="367"/>
      <c r="AI469" s="367"/>
      <c r="AJ469" s="367"/>
      <c r="AK469" s="367"/>
      <c r="AL469" s="367"/>
      <c r="AM469" s="367"/>
      <c r="AN469" s="367"/>
      <c r="AO469" s="2"/>
      <c r="AP469" s="2"/>
      <c r="AQ469" s="15"/>
      <c r="AR469" s="15"/>
      <c r="AS469" s="15"/>
      <c r="AT469" s="15"/>
      <c r="AU469" s="15"/>
      <c r="AV469" s="15"/>
      <c r="AW469" s="15"/>
      <c r="AX469" s="16"/>
      <c r="AY469" s="17"/>
      <c r="AZ469" s="15"/>
      <c r="BA469" s="15"/>
      <c r="BB469" s="15"/>
      <c r="BC469" s="15"/>
      <c r="BD469" s="15"/>
    </row>
    <row r="470" ht="15.75" customHeight="1">
      <c r="A470" s="4"/>
      <c r="B470" s="2"/>
      <c r="C470" s="2"/>
      <c r="D470" s="2"/>
      <c r="E470" s="2"/>
      <c r="F470" s="2"/>
      <c r="G470" s="418"/>
      <c r="H470" s="4"/>
      <c r="I470" s="2"/>
      <c r="J470" s="2"/>
      <c r="K470" s="2"/>
      <c r="L470" s="2"/>
      <c r="M470" s="2"/>
      <c r="N470" s="2"/>
      <c r="O470" s="2"/>
      <c r="P470" s="2"/>
      <c r="Q470" s="423"/>
      <c r="R470" s="2"/>
      <c r="S470" s="423"/>
      <c r="T470" s="2"/>
      <c r="U470" s="2"/>
      <c r="V470" s="2"/>
      <c r="W470" s="11"/>
      <c r="X470" s="2"/>
      <c r="Y470" s="2"/>
      <c r="Z470" s="2"/>
      <c r="AA470" s="2"/>
      <c r="AB470" s="2"/>
      <c r="AC470" s="2"/>
      <c r="AD470" s="2"/>
      <c r="AE470" s="2"/>
      <c r="AF470" s="367"/>
      <c r="AG470" s="367"/>
      <c r="AH470" s="367"/>
      <c r="AI470" s="367"/>
      <c r="AJ470" s="367"/>
      <c r="AK470" s="367"/>
      <c r="AL470" s="367"/>
      <c r="AM470" s="367"/>
      <c r="AN470" s="367"/>
      <c r="AO470" s="2"/>
      <c r="AP470" s="2"/>
      <c r="AQ470" s="15"/>
      <c r="AR470" s="15"/>
      <c r="AS470" s="15"/>
      <c r="AT470" s="15"/>
      <c r="AU470" s="15"/>
      <c r="AV470" s="15"/>
      <c r="AW470" s="15"/>
      <c r="AX470" s="16"/>
      <c r="AY470" s="17"/>
      <c r="AZ470" s="15"/>
      <c r="BA470" s="15"/>
      <c r="BB470" s="15"/>
      <c r="BC470" s="15"/>
      <c r="BD470" s="15"/>
    </row>
    <row r="471" ht="15.75" customHeight="1">
      <c r="A471" s="4"/>
      <c r="B471" s="2"/>
      <c r="C471" s="2"/>
      <c r="D471" s="2"/>
      <c r="E471" s="2"/>
      <c r="F471" s="2"/>
      <c r="G471" s="418"/>
      <c r="H471" s="4"/>
      <c r="I471" s="2"/>
      <c r="J471" s="2"/>
      <c r="K471" s="2"/>
      <c r="L471" s="2"/>
      <c r="M471" s="2"/>
      <c r="N471" s="2"/>
      <c r="O471" s="2"/>
      <c r="P471" s="2"/>
      <c r="Q471" s="423"/>
      <c r="R471" s="2"/>
      <c r="S471" s="423"/>
      <c r="T471" s="2"/>
      <c r="U471" s="2"/>
      <c r="V471" s="2"/>
      <c r="W471" s="11"/>
      <c r="X471" s="2"/>
      <c r="Y471" s="2"/>
      <c r="Z471" s="2"/>
      <c r="AA471" s="2"/>
      <c r="AB471" s="2"/>
      <c r="AC471" s="2"/>
      <c r="AD471" s="2"/>
      <c r="AE471" s="2"/>
      <c r="AF471" s="367"/>
      <c r="AG471" s="367"/>
      <c r="AH471" s="367"/>
      <c r="AI471" s="367"/>
      <c r="AJ471" s="367"/>
      <c r="AK471" s="367"/>
      <c r="AL471" s="367"/>
      <c r="AM471" s="367"/>
      <c r="AN471" s="367"/>
      <c r="AO471" s="2"/>
      <c r="AP471" s="2"/>
      <c r="AQ471" s="15"/>
      <c r="AR471" s="15"/>
      <c r="AS471" s="15"/>
      <c r="AT471" s="15"/>
      <c r="AU471" s="15"/>
      <c r="AV471" s="15"/>
      <c r="AW471" s="15"/>
      <c r="AX471" s="16"/>
      <c r="AY471" s="17"/>
      <c r="AZ471" s="15"/>
      <c r="BA471" s="15"/>
      <c r="BB471" s="15"/>
      <c r="BC471" s="15"/>
      <c r="BD471" s="15"/>
    </row>
    <row r="472" ht="15.75" customHeight="1">
      <c r="A472" s="4"/>
      <c r="B472" s="2"/>
      <c r="C472" s="2"/>
      <c r="D472" s="2"/>
      <c r="E472" s="2"/>
      <c r="F472" s="2"/>
      <c r="G472" s="418"/>
      <c r="H472" s="4"/>
      <c r="I472" s="2"/>
      <c r="J472" s="2"/>
      <c r="K472" s="2"/>
      <c r="L472" s="2"/>
      <c r="M472" s="2"/>
      <c r="N472" s="2"/>
      <c r="O472" s="2"/>
      <c r="P472" s="2"/>
      <c r="Q472" s="423"/>
      <c r="R472" s="2"/>
      <c r="S472" s="423"/>
      <c r="T472" s="2"/>
      <c r="U472" s="2"/>
      <c r="V472" s="2"/>
      <c r="W472" s="11"/>
      <c r="X472" s="2"/>
      <c r="Y472" s="2"/>
      <c r="Z472" s="2"/>
      <c r="AA472" s="2"/>
      <c r="AB472" s="2"/>
      <c r="AC472" s="2"/>
      <c r="AD472" s="2"/>
      <c r="AE472" s="2"/>
      <c r="AF472" s="367"/>
      <c r="AG472" s="367"/>
      <c r="AH472" s="367"/>
      <c r="AI472" s="367"/>
      <c r="AJ472" s="367"/>
      <c r="AK472" s="367"/>
      <c r="AL472" s="367"/>
      <c r="AM472" s="367"/>
      <c r="AN472" s="367"/>
      <c r="AO472" s="2"/>
      <c r="AP472" s="2"/>
      <c r="AQ472" s="15"/>
      <c r="AR472" s="15"/>
      <c r="AS472" s="15"/>
      <c r="AT472" s="15"/>
      <c r="AU472" s="15"/>
      <c r="AV472" s="15"/>
      <c r="AW472" s="15"/>
      <c r="AX472" s="16"/>
      <c r="AY472" s="17"/>
      <c r="AZ472" s="15"/>
      <c r="BA472" s="15"/>
      <c r="BB472" s="15"/>
      <c r="BC472" s="15"/>
      <c r="BD472" s="15"/>
    </row>
    <row r="473" ht="15.75" customHeight="1">
      <c r="A473" s="4"/>
      <c r="B473" s="2"/>
      <c r="C473" s="2"/>
      <c r="D473" s="2"/>
      <c r="E473" s="2"/>
      <c r="F473" s="2"/>
      <c r="G473" s="418"/>
      <c r="H473" s="4"/>
      <c r="I473" s="2"/>
      <c r="J473" s="2"/>
      <c r="K473" s="2"/>
      <c r="L473" s="2"/>
      <c r="M473" s="2"/>
      <c r="N473" s="2"/>
      <c r="O473" s="2"/>
      <c r="P473" s="2"/>
      <c r="Q473" s="423"/>
      <c r="R473" s="2"/>
      <c r="S473" s="423"/>
      <c r="T473" s="2"/>
      <c r="U473" s="2"/>
      <c r="V473" s="2"/>
      <c r="W473" s="11"/>
      <c r="X473" s="2"/>
      <c r="Y473" s="2"/>
      <c r="Z473" s="2"/>
      <c r="AA473" s="2"/>
      <c r="AB473" s="2"/>
      <c r="AC473" s="2"/>
      <c r="AD473" s="2"/>
      <c r="AE473" s="2"/>
      <c r="AF473" s="367"/>
      <c r="AG473" s="367"/>
      <c r="AH473" s="367"/>
      <c r="AI473" s="367"/>
      <c r="AJ473" s="367"/>
      <c r="AK473" s="367"/>
      <c r="AL473" s="367"/>
      <c r="AM473" s="367"/>
      <c r="AN473" s="367"/>
      <c r="AO473" s="2"/>
      <c r="AP473" s="2"/>
      <c r="AQ473" s="15"/>
      <c r="AR473" s="15"/>
      <c r="AS473" s="15"/>
      <c r="AT473" s="15"/>
      <c r="AU473" s="15"/>
      <c r="AV473" s="15"/>
      <c r="AW473" s="15"/>
      <c r="AX473" s="16"/>
      <c r="AY473" s="17"/>
      <c r="AZ473" s="15"/>
      <c r="BA473" s="15"/>
      <c r="BB473" s="15"/>
      <c r="BC473" s="15"/>
      <c r="BD473" s="15"/>
    </row>
    <row r="474" ht="15.75" customHeight="1">
      <c r="A474" s="4"/>
      <c r="B474" s="2"/>
      <c r="C474" s="2"/>
      <c r="D474" s="2"/>
      <c r="E474" s="2"/>
      <c r="F474" s="2"/>
      <c r="G474" s="418"/>
      <c r="H474" s="4"/>
      <c r="I474" s="2"/>
      <c r="J474" s="2"/>
      <c r="K474" s="2"/>
      <c r="L474" s="2"/>
      <c r="M474" s="2"/>
      <c r="N474" s="2"/>
      <c r="O474" s="2"/>
      <c r="P474" s="2"/>
      <c r="Q474" s="423"/>
      <c r="R474" s="2"/>
      <c r="S474" s="423"/>
      <c r="T474" s="2"/>
      <c r="U474" s="2"/>
      <c r="V474" s="2"/>
      <c r="W474" s="11"/>
      <c r="X474" s="2"/>
      <c r="Y474" s="2"/>
      <c r="Z474" s="2"/>
      <c r="AA474" s="2"/>
      <c r="AB474" s="2"/>
      <c r="AC474" s="2"/>
      <c r="AD474" s="2"/>
      <c r="AE474" s="2"/>
      <c r="AF474" s="367"/>
      <c r="AG474" s="367"/>
      <c r="AH474" s="367"/>
      <c r="AI474" s="367"/>
      <c r="AJ474" s="367"/>
      <c r="AK474" s="367"/>
      <c r="AL474" s="367"/>
      <c r="AM474" s="367"/>
      <c r="AN474" s="367"/>
      <c r="AO474" s="2"/>
      <c r="AP474" s="2"/>
      <c r="AQ474" s="15"/>
      <c r="AR474" s="15"/>
      <c r="AS474" s="15"/>
      <c r="AT474" s="15"/>
      <c r="AU474" s="15"/>
      <c r="AV474" s="15"/>
      <c r="AW474" s="15"/>
      <c r="AX474" s="16"/>
      <c r="AY474" s="17"/>
      <c r="AZ474" s="15"/>
      <c r="BA474" s="15"/>
      <c r="BB474" s="15"/>
      <c r="BC474" s="15"/>
      <c r="BD474" s="15"/>
    </row>
    <row r="475" ht="15.75" customHeight="1">
      <c r="A475" s="4"/>
      <c r="B475" s="2"/>
      <c r="C475" s="2"/>
      <c r="D475" s="2"/>
      <c r="E475" s="2"/>
      <c r="F475" s="2"/>
      <c r="G475" s="418"/>
      <c r="H475" s="4"/>
      <c r="I475" s="2"/>
      <c r="J475" s="2"/>
      <c r="K475" s="2"/>
      <c r="L475" s="2"/>
      <c r="M475" s="2"/>
      <c r="N475" s="2"/>
      <c r="O475" s="2"/>
      <c r="P475" s="2"/>
      <c r="Q475" s="423"/>
      <c r="R475" s="2"/>
      <c r="S475" s="423"/>
      <c r="T475" s="2"/>
      <c r="U475" s="2"/>
      <c r="V475" s="2"/>
      <c r="W475" s="11"/>
      <c r="X475" s="2"/>
      <c r="Y475" s="2"/>
      <c r="Z475" s="2"/>
      <c r="AA475" s="2"/>
      <c r="AB475" s="2"/>
      <c r="AC475" s="2"/>
      <c r="AD475" s="2"/>
      <c r="AE475" s="2"/>
      <c r="AF475" s="367"/>
      <c r="AG475" s="367"/>
      <c r="AH475" s="367"/>
      <c r="AI475" s="367"/>
      <c r="AJ475" s="367"/>
      <c r="AK475" s="367"/>
      <c r="AL475" s="367"/>
      <c r="AM475" s="367"/>
      <c r="AN475" s="367"/>
      <c r="AO475" s="2"/>
      <c r="AP475" s="2"/>
      <c r="AQ475" s="15"/>
      <c r="AR475" s="15"/>
      <c r="AS475" s="15"/>
      <c r="AT475" s="15"/>
      <c r="AU475" s="15"/>
      <c r="AV475" s="15"/>
      <c r="AW475" s="15"/>
      <c r="AX475" s="16"/>
      <c r="AY475" s="17"/>
      <c r="AZ475" s="15"/>
      <c r="BA475" s="15"/>
      <c r="BB475" s="15"/>
      <c r="BC475" s="15"/>
      <c r="BD475" s="15"/>
    </row>
    <row r="476" ht="15.75" customHeight="1">
      <c r="A476" s="4"/>
      <c r="B476" s="2"/>
      <c r="C476" s="2"/>
      <c r="D476" s="2"/>
      <c r="E476" s="2"/>
      <c r="F476" s="2"/>
      <c r="G476" s="418"/>
      <c r="H476" s="4"/>
      <c r="I476" s="2"/>
      <c r="J476" s="2"/>
      <c r="K476" s="2"/>
      <c r="L476" s="2"/>
      <c r="M476" s="2"/>
      <c r="N476" s="2"/>
      <c r="O476" s="2"/>
      <c r="P476" s="2"/>
      <c r="Q476" s="423"/>
      <c r="R476" s="2"/>
      <c r="S476" s="423"/>
      <c r="T476" s="2"/>
      <c r="U476" s="2"/>
      <c r="V476" s="2"/>
      <c r="W476" s="11"/>
      <c r="X476" s="2"/>
      <c r="Y476" s="2"/>
      <c r="Z476" s="2"/>
      <c r="AA476" s="2"/>
      <c r="AB476" s="2"/>
      <c r="AC476" s="2"/>
      <c r="AD476" s="2"/>
      <c r="AE476" s="2"/>
      <c r="AF476" s="367"/>
      <c r="AG476" s="367"/>
      <c r="AH476" s="367"/>
      <c r="AI476" s="367"/>
      <c r="AJ476" s="367"/>
      <c r="AK476" s="367"/>
      <c r="AL476" s="367"/>
      <c r="AM476" s="367"/>
      <c r="AN476" s="367"/>
      <c r="AO476" s="2"/>
      <c r="AP476" s="2"/>
      <c r="AQ476" s="15"/>
      <c r="AR476" s="15"/>
      <c r="AS476" s="15"/>
      <c r="AT476" s="15"/>
      <c r="AU476" s="15"/>
      <c r="AV476" s="15"/>
      <c r="AW476" s="15"/>
      <c r="AX476" s="16"/>
      <c r="AY476" s="17"/>
      <c r="AZ476" s="15"/>
      <c r="BA476" s="15"/>
      <c r="BB476" s="15"/>
      <c r="BC476" s="15"/>
      <c r="BD476" s="15"/>
    </row>
    <row r="477" ht="15.75" customHeight="1">
      <c r="A477" s="4"/>
      <c r="B477" s="2"/>
      <c r="C477" s="2"/>
      <c r="D477" s="2"/>
      <c r="E477" s="2"/>
      <c r="F477" s="2"/>
      <c r="G477" s="418"/>
      <c r="H477" s="4"/>
      <c r="I477" s="2"/>
      <c r="J477" s="2"/>
      <c r="K477" s="2"/>
      <c r="L477" s="2"/>
      <c r="M477" s="2"/>
      <c r="N477" s="2"/>
      <c r="O477" s="2"/>
      <c r="P477" s="2"/>
      <c r="Q477" s="423"/>
      <c r="R477" s="2"/>
      <c r="S477" s="423"/>
      <c r="T477" s="2"/>
      <c r="U477" s="2"/>
      <c r="V477" s="2"/>
      <c r="W477" s="11"/>
      <c r="X477" s="2"/>
      <c r="Y477" s="2"/>
      <c r="Z477" s="2"/>
      <c r="AA477" s="2"/>
      <c r="AB477" s="2"/>
      <c r="AC477" s="2"/>
      <c r="AD477" s="2"/>
      <c r="AE477" s="2"/>
      <c r="AF477" s="367"/>
      <c r="AG477" s="367"/>
      <c r="AH477" s="367"/>
      <c r="AI477" s="367"/>
      <c r="AJ477" s="367"/>
      <c r="AK477" s="367"/>
      <c r="AL477" s="367"/>
      <c r="AM477" s="367"/>
      <c r="AN477" s="367"/>
      <c r="AO477" s="2"/>
      <c r="AP477" s="2"/>
      <c r="AQ477" s="15"/>
      <c r="AR477" s="15"/>
      <c r="AS477" s="15"/>
      <c r="AT477" s="15"/>
      <c r="AU477" s="15"/>
      <c r="AV477" s="15"/>
      <c r="AW477" s="15"/>
      <c r="AX477" s="16"/>
      <c r="AY477" s="17"/>
      <c r="AZ477" s="15"/>
      <c r="BA477" s="15"/>
      <c r="BB477" s="15"/>
      <c r="BC477" s="15"/>
      <c r="BD477" s="15"/>
    </row>
    <row r="478" ht="15.75" customHeight="1">
      <c r="A478" s="4"/>
      <c r="B478" s="2"/>
      <c r="C478" s="2"/>
      <c r="D478" s="2"/>
      <c r="E478" s="2"/>
      <c r="F478" s="2"/>
      <c r="G478" s="418"/>
      <c r="H478" s="4"/>
      <c r="I478" s="2"/>
      <c r="J478" s="2"/>
      <c r="K478" s="2"/>
      <c r="L478" s="2"/>
      <c r="M478" s="2"/>
      <c r="N478" s="2"/>
      <c r="O478" s="2"/>
      <c r="P478" s="2"/>
      <c r="Q478" s="423"/>
      <c r="R478" s="2"/>
      <c r="S478" s="423"/>
      <c r="T478" s="2"/>
      <c r="U478" s="2"/>
      <c r="V478" s="2"/>
      <c r="W478" s="11"/>
      <c r="X478" s="2"/>
      <c r="Y478" s="2"/>
      <c r="Z478" s="2"/>
      <c r="AA478" s="2"/>
      <c r="AB478" s="2"/>
      <c r="AC478" s="2"/>
      <c r="AD478" s="2"/>
      <c r="AE478" s="2"/>
      <c r="AF478" s="367"/>
      <c r="AG478" s="367"/>
      <c r="AH478" s="367"/>
      <c r="AI478" s="367"/>
      <c r="AJ478" s="367"/>
      <c r="AK478" s="367"/>
      <c r="AL478" s="367"/>
      <c r="AM478" s="367"/>
      <c r="AN478" s="367"/>
      <c r="AO478" s="2"/>
      <c r="AP478" s="2"/>
      <c r="AQ478" s="15"/>
      <c r="AR478" s="15"/>
      <c r="AS478" s="15"/>
      <c r="AT478" s="15"/>
      <c r="AU478" s="15"/>
      <c r="AV478" s="15"/>
      <c r="AW478" s="15"/>
      <c r="AX478" s="16"/>
      <c r="AY478" s="17"/>
      <c r="AZ478" s="15"/>
      <c r="BA478" s="15"/>
      <c r="BB478" s="15"/>
      <c r="BC478" s="15"/>
      <c r="BD478" s="15"/>
    </row>
    <row r="479" ht="15.75" customHeight="1">
      <c r="A479" s="4"/>
      <c r="B479" s="2"/>
      <c r="C479" s="2"/>
      <c r="D479" s="2"/>
      <c r="E479" s="2"/>
      <c r="F479" s="2"/>
      <c r="G479" s="418"/>
      <c r="H479" s="4"/>
      <c r="I479" s="2"/>
      <c r="J479" s="2"/>
      <c r="K479" s="2"/>
      <c r="L479" s="2"/>
      <c r="M479" s="2"/>
      <c r="N479" s="2"/>
      <c r="O479" s="2"/>
      <c r="P479" s="2"/>
      <c r="Q479" s="423"/>
      <c r="R479" s="2"/>
      <c r="S479" s="423"/>
      <c r="T479" s="2"/>
      <c r="U479" s="2"/>
      <c r="V479" s="2"/>
      <c r="W479" s="11"/>
      <c r="X479" s="2"/>
      <c r="Y479" s="2"/>
      <c r="Z479" s="2"/>
      <c r="AA479" s="2"/>
      <c r="AB479" s="2"/>
      <c r="AC479" s="2"/>
      <c r="AD479" s="2"/>
      <c r="AE479" s="2"/>
      <c r="AF479" s="367"/>
      <c r="AG479" s="367"/>
      <c r="AH479" s="367"/>
      <c r="AI479" s="367"/>
      <c r="AJ479" s="367"/>
      <c r="AK479" s="367"/>
      <c r="AL479" s="367"/>
      <c r="AM479" s="367"/>
      <c r="AN479" s="367"/>
      <c r="AO479" s="2"/>
      <c r="AP479" s="2"/>
      <c r="AQ479" s="15"/>
      <c r="AR479" s="15"/>
      <c r="AS479" s="15"/>
      <c r="AT479" s="15"/>
      <c r="AU479" s="15"/>
      <c r="AV479" s="15"/>
      <c r="AW479" s="15"/>
      <c r="AX479" s="16"/>
      <c r="AY479" s="17"/>
      <c r="AZ479" s="15"/>
      <c r="BA479" s="15"/>
      <c r="BB479" s="15"/>
      <c r="BC479" s="15"/>
      <c r="BD479" s="15"/>
    </row>
    <row r="480" ht="15.75" customHeight="1">
      <c r="A480" s="4"/>
      <c r="B480" s="2"/>
      <c r="C480" s="2"/>
      <c r="D480" s="2"/>
      <c r="E480" s="2"/>
      <c r="F480" s="2"/>
      <c r="G480" s="418"/>
      <c r="H480" s="4"/>
      <c r="I480" s="2"/>
      <c r="J480" s="2"/>
      <c r="K480" s="2"/>
      <c r="L480" s="2"/>
      <c r="M480" s="2"/>
      <c r="N480" s="2"/>
      <c r="O480" s="2"/>
      <c r="P480" s="2"/>
      <c r="Q480" s="423"/>
      <c r="R480" s="2"/>
      <c r="S480" s="423"/>
      <c r="T480" s="2"/>
      <c r="U480" s="2"/>
      <c r="V480" s="2"/>
      <c r="W480" s="11"/>
      <c r="X480" s="2"/>
      <c r="Y480" s="2"/>
      <c r="Z480" s="2"/>
      <c r="AA480" s="2"/>
      <c r="AB480" s="2"/>
      <c r="AC480" s="2"/>
      <c r="AD480" s="2"/>
      <c r="AE480" s="2"/>
      <c r="AF480" s="367"/>
      <c r="AG480" s="367"/>
      <c r="AH480" s="367"/>
      <c r="AI480" s="367"/>
      <c r="AJ480" s="367"/>
      <c r="AK480" s="367"/>
      <c r="AL480" s="367"/>
      <c r="AM480" s="367"/>
      <c r="AN480" s="367"/>
      <c r="AO480" s="2"/>
      <c r="AP480" s="2"/>
      <c r="AQ480" s="15"/>
      <c r="AR480" s="15"/>
      <c r="AS480" s="15"/>
      <c r="AT480" s="15"/>
      <c r="AU480" s="15"/>
      <c r="AV480" s="15"/>
      <c r="AW480" s="15"/>
      <c r="AX480" s="16"/>
      <c r="AY480" s="17"/>
      <c r="AZ480" s="15"/>
      <c r="BA480" s="15"/>
      <c r="BB480" s="15"/>
      <c r="BC480" s="15"/>
      <c r="BD480" s="15"/>
    </row>
    <row r="481" ht="15.75" customHeight="1">
      <c r="A481" s="4"/>
      <c r="B481" s="2"/>
      <c r="C481" s="2"/>
      <c r="D481" s="2"/>
      <c r="E481" s="2"/>
      <c r="F481" s="2"/>
      <c r="G481" s="418"/>
      <c r="H481" s="4"/>
      <c r="I481" s="2"/>
      <c r="J481" s="2"/>
      <c r="K481" s="2"/>
      <c r="L481" s="2"/>
      <c r="M481" s="2"/>
      <c r="N481" s="2"/>
      <c r="O481" s="2"/>
      <c r="P481" s="2"/>
      <c r="Q481" s="423"/>
      <c r="R481" s="2"/>
      <c r="S481" s="423"/>
      <c r="T481" s="2"/>
      <c r="U481" s="2"/>
      <c r="V481" s="2"/>
      <c r="W481" s="11"/>
      <c r="X481" s="2"/>
      <c r="Y481" s="2"/>
      <c r="Z481" s="2"/>
      <c r="AA481" s="2"/>
      <c r="AB481" s="2"/>
      <c r="AC481" s="2"/>
      <c r="AD481" s="2"/>
      <c r="AE481" s="2"/>
      <c r="AF481" s="367"/>
      <c r="AG481" s="367"/>
      <c r="AH481" s="367"/>
      <c r="AI481" s="367"/>
      <c r="AJ481" s="367"/>
      <c r="AK481" s="367"/>
      <c r="AL481" s="367"/>
      <c r="AM481" s="367"/>
      <c r="AN481" s="367"/>
      <c r="AO481" s="2"/>
      <c r="AP481" s="2"/>
      <c r="AQ481" s="15"/>
      <c r="AR481" s="15"/>
      <c r="AS481" s="15"/>
      <c r="AT481" s="15"/>
      <c r="AU481" s="15"/>
      <c r="AV481" s="15"/>
      <c r="AW481" s="15"/>
      <c r="AX481" s="16"/>
      <c r="AY481" s="17"/>
      <c r="AZ481" s="15"/>
      <c r="BA481" s="15"/>
      <c r="BB481" s="15"/>
      <c r="BC481" s="15"/>
      <c r="BD481" s="15"/>
    </row>
    <row r="482" ht="15.75" customHeight="1">
      <c r="A482" s="4"/>
      <c r="B482" s="2"/>
      <c r="C482" s="2"/>
      <c r="D482" s="2"/>
      <c r="E482" s="2"/>
      <c r="F482" s="2"/>
      <c r="G482" s="418"/>
      <c r="H482" s="4"/>
      <c r="I482" s="2"/>
      <c r="J482" s="2"/>
      <c r="K482" s="2"/>
      <c r="L482" s="2"/>
      <c r="M482" s="2"/>
      <c r="N482" s="2"/>
      <c r="O482" s="2"/>
      <c r="P482" s="2"/>
      <c r="Q482" s="423"/>
      <c r="R482" s="2"/>
      <c r="S482" s="423"/>
      <c r="T482" s="2"/>
      <c r="U482" s="2"/>
      <c r="V482" s="2"/>
      <c r="W482" s="11"/>
      <c r="X482" s="2"/>
      <c r="Y482" s="2"/>
      <c r="Z482" s="2"/>
      <c r="AA482" s="2"/>
      <c r="AB482" s="2"/>
      <c r="AC482" s="2"/>
      <c r="AD482" s="2"/>
      <c r="AE482" s="2"/>
      <c r="AF482" s="367"/>
      <c r="AG482" s="367"/>
      <c r="AH482" s="367"/>
      <c r="AI482" s="367"/>
      <c r="AJ482" s="367"/>
      <c r="AK482" s="367"/>
      <c r="AL482" s="367"/>
      <c r="AM482" s="367"/>
      <c r="AN482" s="367"/>
      <c r="AO482" s="2"/>
      <c r="AP482" s="2"/>
      <c r="AQ482" s="15"/>
      <c r="AR482" s="15"/>
      <c r="AS482" s="15"/>
      <c r="AT482" s="15"/>
      <c r="AU482" s="15"/>
      <c r="AV482" s="15"/>
      <c r="AW482" s="15"/>
      <c r="AX482" s="16"/>
      <c r="AY482" s="17"/>
      <c r="AZ482" s="15"/>
      <c r="BA482" s="15"/>
      <c r="BB482" s="15"/>
      <c r="BC482" s="15"/>
      <c r="BD482" s="15"/>
    </row>
    <row r="483" ht="15.75" customHeight="1">
      <c r="A483" s="4"/>
      <c r="B483" s="2"/>
      <c r="C483" s="2"/>
      <c r="D483" s="2"/>
      <c r="E483" s="2"/>
      <c r="F483" s="2"/>
      <c r="G483" s="418"/>
      <c r="H483" s="4"/>
      <c r="I483" s="2"/>
      <c r="J483" s="2"/>
      <c r="K483" s="2"/>
      <c r="L483" s="2"/>
      <c r="M483" s="2"/>
      <c r="N483" s="2"/>
      <c r="O483" s="2"/>
      <c r="P483" s="2"/>
      <c r="Q483" s="423"/>
      <c r="R483" s="2"/>
      <c r="S483" s="423"/>
      <c r="T483" s="2"/>
      <c r="U483" s="2"/>
      <c r="V483" s="2"/>
      <c r="W483" s="11"/>
      <c r="X483" s="2"/>
      <c r="Y483" s="2"/>
      <c r="Z483" s="2"/>
      <c r="AA483" s="2"/>
      <c r="AB483" s="2"/>
      <c r="AC483" s="2"/>
      <c r="AD483" s="2"/>
      <c r="AE483" s="2"/>
      <c r="AF483" s="367"/>
      <c r="AG483" s="367"/>
      <c r="AH483" s="367"/>
      <c r="AI483" s="367"/>
      <c r="AJ483" s="367"/>
      <c r="AK483" s="367"/>
      <c r="AL483" s="367"/>
      <c r="AM483" s="367"/>
      <c r="AN483" s="367"/>
      <c r="AO483" s="2"/>
      <c r="AP483" s="2"/>
      <c r="AQ483" s="15"/>
      <c r="AR483" s="15"/>
      <c r="AS483" s="15"/>
      <c r="AT483" s="15"/>
      <c r="AU483" s="15"/>
      <c r="AV483" s="15"/>
      <c r="AW483" s="15"/>
      <c r="AX483" s="16"/>
      <c r="AY483" s="17"/>
      <c r="AZ483" s="15"/>
      <c r="BA483" s="15"/>
      <c r="BB483" s="15"/>
      <c r="BC483" s="15"/>
      <c r="BD483" s="15"/>
    </row>
    <row r="484" ht="15.75" customHeight="1">
      <c r="A484" s="4"/>
      <c r="B484" s="2"/>
      <c r="C484" s="2"/>
      <c r="D484" s="2"/>
      <c r="E484" s="2"/>
      <c r="F484" s="2"/>
      <c r="G484" s="418"/>
      <c r="H484" s="4"/>
      <c r="I484" s="2"/>
      <c r="J484" s="2"/>
      <c r="K484" s="2"/>
      <c r="L484" s="2"/>
      <c r="M484" s="2"/>
      <c r="N484" s="2"/>
      <c r="O484" s="2"/>
      <c r="P484" s="2"/>
      <c r="Q484" s="423"/>
      <c r="R484" s="2"/>
      <c r="S484" s="423"/>
      <c r="T484" s="2"/>
      <c r="U484" s="2"/>
      <c r="V484" s="2"/>
      <c r="W484" s="11"/>
      <c r="X484" s="2"/>
      <c r="Y484" s="2"/>
      <c r="Z484" s="2"/>
      <c r="AA484" s="2"/>
      <c r="AB484" s="2"/>
      <c r="AC484" s="2"/>
      <c r="AD484" s="2"/>
      <c r="AE484" s="2"/>
      <c r="AF484" s="367"/>
      <c r="AG484" s="367"/>
      <c r="AH484" s="367"/>
      <c r="AI484" s="367"/>
      <c r="AJ484" s="367"/>
      <c r="AK484" s="367"/>
      <c r="AL484" s="367"/>
      <c r="AM484" s="367"/>
      <c r="AN484" s="367"/>
      <c r="AO484" s="2"/>
      <c r="AP484" s="2"/>
      <c r="AQ484" s="15"/>
      <c r="AR484" s="15"/>
      <c r="AS484" s="15"/>
      <c r="AT484" s="15"/>
      <c r="AU484" s="15"/>
      <c r="AV484" s="15"/>
      <c r="AW484" s="15"/>
      <c r="AX484" s="16"/>
      <c r="AY484" s="17"/>
      <c r="AZ484" s="15"/>
      <c r="BA484" s="15"/>
      <c r="BB484" s="15"/>
      <c r="BC484" s="15"/>
      <c r="BD484" s="15"/>
    </row>
    <row r="485" ht="15.75" customHeight="1">
      <c r="A485" s="4"/>
      <c r="B485" s="2"/>
      <c r="C485" s="2"/>
      <c r="D485" s="2"/>
      <c r="E485" s="2"/>
      <c r="F485" s="2"/>
      <c r="G485" s="418"/>
      <c r="H485" s="4"/>
      <c r="I485" s="2"/>
      <c r="J485" s="2"/>
      <c r="K485" s="2"/>
      <c r="L485" s="2"/>
      <c r="M485" s="2"/>
      <c r="N485" s="2"/>
      <c r="O485" s="2"/>
      <c r="P485" s="2"/>
      <c r="Q485" s="423"/>
      <c r="R485" s="2"/>
      <c r="S485" s="423"/>
      <c r="T485" s="2"/>
      <c r="U485" s="2"/>
      <c r="V485" s="2"/>
      <c r="W485" s="11"/>
      <c r="X485" s="2"/>
      <c r="Y485" s="2"/>
      <c r="Z485" s="2"/>
      <c r="AA485" s="2"/>
      <c r="AB485" s="2"/>
      <c r="AC485" s="2"/>
      <c r="AD485" s="2"/>
      <c r="AE485" s="2"/>
      <c r="AF485" s="367"/>
      <c r="AG485" s="367"/>
      <c r="AH485" s="367"/>
      <c r="AI485" s="367"/>
      <c r="AJ485" s="367"/>
      <c r="AK485" s="367"/>
      <c r="AL485" s="367"/>
      <c r="AM485" s="367"/>
      <c r="AN485" s="367"/>
      <c r="AO485" s="2"/>
      <c r="AP485" s="2"/>
      <c r="AQ485" s="15"/>
      <c r="AR485" s="15"/>
      <c r="AS485" s="15"/>
      <c r="AT485" s="15"/>
      <c r="AU485" s="15"/>
      <c r="AV485" s="15"/>
      <c r="AW485" s="15"/>
      <c r="AX485" s="16"/>
      <c r="AY485" s="17"/>
      <c r="AZ485" s="15"/>
      <c r="BA485" s="15"/>
      <c r="BB485" s="15"/>
      <c r="BC485" s="15"/>
      <c r="BD485" s="15"/>
    </row>
    <row r="486" ht="15.75" customHeight="1">
      <c r="A486" s="4"/>
      <c r="B486" s="2"/>
      <c r="C486" s="2"/>
      <c r="D486" s="2"/>
      <c r="E486" s="2"/>
      <c r="F486" s="2"/>
      <c r="G486" s="418"/>
      <c r="H486" s="4"/>
      <c r="I486" s="2"/>
      <c r="J486" s="2"/>
      <c r="K486" s="2"/>
      <c r="L486" s="2"/>
      <c r="M486" s="2"/>
      <c r="N486" s="2"/>
      <c r="O486" s="2"/>
      <c r="P486" s="2"/>
      <c r="Q486" s="423"/>
      <c r="R486" s="2"/>
      <c r="S486" s="423"/>
      <c r="T486" s="2"/>
      <c r="U486" s="2"/>
      <c r="V486" s="2"/>
      <c r="W486" s="11"/>
      <c r="X486" s="2"/>
      <c r="Y486" s="2"/>
      <c r="Z486" s="2"/>
      <c r="AA486" s="2"/>
      <c r="AB486" s="2"/>
      <c r="AC486" s="2"/>
      <c r="AD486" s="2"/>
      <c r="AE486" s="2"/>
      <c r="AF486" s="367"/>
      <c r="AG486" s="367"/>
      <c r="AH486" s="367"/>
      <c r="AI486" s="367"/>
      <c r="AJ486" s="367"/>
      <c r="AK486" s="367"/>
      <c r="AL486" s="367"/>
      <c r="AM486" s="367"/>
      <c r="AN486" s="367"/>
      <c r="AO486" s="2"/>
      <c r="AP486" s="2"/>
      <c r="AQ486" s="15"/>
      <c r="AR486" s="15"/>
      <c r="AS486" s="15"/>
      <c r="AT486" s="15"/>
      <c r="AU486" s="15"/>
      <c r="AV486" s="15"/>
      <c r="AW486" s="15"/>
      <c r="AX486" s="16"/>
      <c r="AY486" s="17"/>
      <c r="AZ486" s="15"/>
      <c r="BA486" s="15"/>
      <c r="BB486" s="15"/>
      <c r="BC486" s="15"/>
      <c r="BD486" s="15"/>
    </row>
  </sheetData>
  <autoFilter ref="$A$3:$AW$273"/>
  <mergeCells count="3">
    <mergeCell ref="O3:P3"/>
    <mergeCell ref="Q3:R3"/>
    <mergeCell ref="S3:T3"/>
  </mergeCells>
  <conditionalFormatting sqref="AA39">
    <cfRule type="expression" dxfId="0" priority="1">
      <formula>H39</formula>
    </cfRule>
  </conditionalFormatting>
  <conditionalFormatting sqref="AR39">
    <cfRule type="expression" dxfId="0" priority="2">
      <formula>Y39</formula>
    </cfRule>
  </conditionalFormatting>
  <dataValidations>
    <dataValidation type="list" allowBlank="1" sqref="AZ88 K4:K267 K269 M4:M271 C4:C272 I4:I272 K272">
      <formula1>$BD$5:$BD$27</formula1>
    </dataValidation>
  </dataValidations>
  <hyperlinks>
    <hyperlink r:id="rId2" ref="AA11"/>
    <hyperlink r:id="rId3" ref="H16"/>
    <hyperlink r:id="rId4" ref="H17"/>
    <hyperlink r:id="rId5" ref="AA231"/>
  </hyperlinks>
  <printOptions/>
  <pageMargins bottom="0.75" footer="0.0" header="0.0" left="0.7" right="0.7" top="0.75"/>
  <pageSetup orientation="landscape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2.88"/>
    <col customWidth="1" min="5" max="5" width="3.75"/>
    <col customWidth="1" min="6" max="11" width="2.88"/>
    <col customWidth="1" min="12" max="12" width="4.63"/>
    <col customWidth="1" min="13" max="13" width="5.63"/>
    <col customWidth="1" min="14" max="26" width="11.0"/>
  </cols>
  <sheetData>
    <row r="1" ht="15.0" customHeight="1">
      <c r="A1" s="665" t="s">
        <v>3065</v>
      </c>
      <c r="B1" s="665" t="s">
        <v>7</v>
      </c>
      <c r="C1" s="665" t="s">
        <v>3729</v>
      </c>
      <c r="D1" s="665" t="s">
        <v>9</v>
      </c>
      <c r="E1" s="665" t="s">
        <v>3065</v>
      </c>
      <c r="F1" s="665" t="s">
        <v>10</v>
      </c>
      <c r="G1" s="665" t="s">
        <v>11</v>
      </c>
      <c r="H1" s="665" t="s">
        <v>12</v>
      </c>
      <c r="I1" s="665" t="s">
        <v>11</v>
      </c>
      <c r="J1" s="665" t="s">
        <v>17</v>
      </c>
      <c r="K1" s="665" t="s">
        <v>11</v>
      </c>
      <c r="L1" s="666" t="s">
        <v>3730</v>
      </c>
      <c r="M1" s="666" t="s">
        <v>3731</v>
      </c>
    </row>
    <row r="2" ht="15.0" customHeight="1">
      <c r="A2" s="667" t="s">
        <v>3522</v>
      </c>
      <c r="B2" s="667" t="s">
        <v>37</v>
      </c>
      <c r="C2" s="667" t="s">
        <v>3732</v>
      </c>
      <c r="D2" s="667" t="s">
        <v>2927</v>
      </c>
      <c r="E2" s="667" t="s">
        <v>3522</v>
      </c>
      <c r="F2" s="667" t="s">
        <v>118</v>
      </c>
      <c r="G2" s="667" t="s">
        <v>3523</v>
      </c>
      <c r="H2" s="668"/>
      <c r="I2" s="668"/>
      <c r="J2" s="668"/>
      <c r="K2" s="668"/>
      <c r="L2" s="666" t="str">
        <f>VLOOKUP(A2,'2023当番マスター(旧)'!A:D,4,FALSE)</f>
        <v>田代　　 匠　　　</v>
      </c>
      <c r="M2" s="666" t="str">
        <f>VLOOKUP(A2,'2022当番マスター'!A:E,4,FALSE)</f>
        <v>田代　　 匠　　　</v>
      </c>
    </row>
    <row r="3" ht="15.0" customHeight="1">
      <c r="A3" s="667" t="s">
        <v>774</v>
      </c>
      <c r="B3" s="667" t="s">
        <v>37</v>
      </c>
      <c r="C3" s="667" t="s">
        <v>2053</v>
      </c>
      <c r="D3" s="667" t="s">
        <v>771</v>
      </c>
      <c r="E3" s="667" t="s">
        <v>774</v>
      </c>
      <c r="F3" s="667" t="s">
        <v>109</v>
      </c>
      <c r="G3" s="667" t="s">
        <v>2054</v>
      </c>
      <c r="H3" s="668"/>
      <c r="I3" s="668"/>
      <c r="J3" s="668"/>
      <c r="K3" s="668"/>
      <c r="L3" s="666" t="str">
        <f>VLOOKUP(A3,'2023当番マスター(旧)'!A:D,4,FALSE)</f>
        <v>高瀬　　 瑛太　　</v>
      </c>
      <c r="M3" s="666" t="str">
        <f>VLOOKUP(A3,'2022当番マスター'!A:E,4,FALSE)</f>
        <v>高瀬　　 瑛太　　</v>
      </c>
    </row>
    <row r="4" ht="15.0" customHeight="1">
      <c r="A4" s="667" t="s">
        <v>791</v>
      </c>
      <c r="B4" s="667" t="s">
        <v>37</v>
      </c>
      <c r="C4" s="667" t="s">
        <v>2060</v>
      </c>
      <c r="D4" s="667" t="s">
        <v>790</v>
      </c>
      <c r="E4" s="667" t="s">
        <v>791</v>
      </c>
      <c r="F4" s="668"/>
      <c r="G4" s="668"/>
      <c r="H4" s="668"/>
      <c r="I4" s="668"/>
      <c r="J4" s="668"/>
      <c r="K4" s="668"/>
      <c r="L4" s="666" t="str">
        <f>VLOOKUP(A4,'2023当番マスター(旧)'!A:D,4,FALSE)</f>
        <v>船戸　　 建志　　</v>
      </c>
      <c r="M4" s="666" t="str">
        <f>VLOOKUP(A4,'2022当番マスター'!A:E,4,FALSE)</f>
        <v>船戸　　 建志　　</v>
      </c>
    </row>
    <row r="5" ht="15.0" customHeight="1">
      <c r="A5" s="667" t="s">
        <v>726</v>
      </c>
      <c r="B5" s="667" t="s">
        <v>37</v>
      </c>
      <c r="C5" s="667" t="s">
        <v>1990</v>
      </c>
      <c r="D5" s="667" t="s">
        <v>725</v>
      </c>
      <c r="E5" s="667" t="s">
        <v>726</v>
      </c>
      <c r="F5" s="667" t="s">
        <v>100</v>
      </c>
      <c r="G5" s="667" t="s">
        <v>1991</v>
      </c>
      <c r="H5" s="668"/>
      <c r="I5" s="668"/>
      <c r="J5" s="668"/>
      <c r="K5" s="668"/>
      <c r="L5" s="666" t="str">
        <f>VLOOKUP(A5,'2023当番マスター(旧)'!A:D,4,FALSE)</f>
        <v>津田　　 悠真　　</v>
      </c>
      <c r="M5" s="666" t="str">
        <f>VLOOKUP(A5,'2022当番マスター'!A:E,4,FALSE)</f>
        <v>津田　　 悠真　　</v>
      </c>
    </row>
    <row r="6" ht="15.0" customHeight="1">
      <c r="A6" s="667" t="s">
        <v>652</v>
      </c>
      <c r="B6" s="667" t="s">
        <v>37</v>
      </c>
      <c r="C6" s="667" t="s">
        <v>2009</v>
      </c>
      <c r="D6" s="667" t="s">
        <v>648</v>
      </c>
      <c r="E6" s="667" t="s">
        <v>652</v>
      </c>
      <c r="F6" s="667" t="s">
        <v>56</v>
      </c>
      <c r="G6" s="667" t="s">
        <v>2010</v>
      </c>
      <c r="H6" s="668"/>
      <c r="I6" s="668"/>
      <c r="J6" s="668"/>
      <c r="K6" s="668"/>
      <c r="L6" s="666" t="str">
        <f>VLOOKUP(A6,'2023当番マスター(旧)'!A:D,4,FALSE)</f>
        <v>渡部　　 浩市　　</v>
      </c>
      <c r="M6" s="666" t="str">
        <f>VLOOKUP(A6,'2022当番マスター'!A:E,4,FALSE)</f>
        <v>渡部　　 浩市　　</v>
      </c>
    </row>
    <row r="7" ht="15.0" customHeight="1">
      <c r="A7" s="667" t="s">
        <v>575</v>
      </c>
      <c r="B7" s="667" t="s">
        <v>37</v>
      </c>
      <c r="C7" s="667" t="s">
        <v>1939</v>
      </c>
      <c r="D7" s="667" t="s">
        <v>572</v>
      </c>
      <c r="E7" s="667" t="s">
        <v>575</v>
      </c>
      <c r="F7" s="668"/>
      <c r="G7" s="668"/>
      <c r="H7" s="668"/>
      <c r="I7" s="668"/>
      <c r="J7" s="668"/>
      <c r="K7" s="668"/>
      <c r="L7" s="666" t="str">
        <f>VLOOKUP(A7,'2023当番マスター(旧)'!A:D,4,FALSE)</f>
        <v>塚越　　 豊</v>
      </c>
      <c r="M7" s="666" t="str">
        <f>VLOOKUP(A7,'2022当番マスター'!A:E,4,FALSE)</f>
        <v>塚越　　 豊</v>
      </c>
    </row>
    <row r="8" ht="15.0" customHeight="1">
      <c r="A8" s="667" t="s">
        <v>3193</v>
      </c>
      <c r="B8" s="667" t="s">
        <v>37</v>
      </c>
      <c r="C8" s="667" t="s">
        <v>3733</v>
      </c>
      <c r="D8" s="667" t="s">
        <v>3196</v>
      </c>
      <c r="E8" s="667" t="s">
        <v>3193</v>
      </c>
      <c r="F8" s="668"/>
      <c r="G8" s="668"/>
      <c r="H8" s="668"/>
      <c r="I8" s="668"/>
      <c r="J8" s="668"/>
      <c r="K8" s="668"/>
      <c r="L8" s="666" t="str">
        <f>VLOOKUP(A8,'2023当番マスター(旧)'!A:D,4,FALSE)</f>
        <v>齋藤　　 翔</v>
      </c>
      <c r="M8" s="666" t="str">
        <f>VLOOKUP(A8,'2022当番マスター'!A:E,4,FALSE)</f>
        <v>齋藤　　 翔</v>
      </c>
    </row>
    <row r="9" ht="15.0" customHeight="1">
      <c r="A9" s="667" t="s">
        <v>609</v>
      </c>
      <c r="B9" s="667" t="s">
        <v>37</v>
      </c>
      <c r="C9" s="667" t="s">
        <v>1930</v>
      </c>
      <c r="D9" s="667" t="s">
        <v>607</v>
      </c>
      <c r="E9" s="667" t="s">
        <v>609</v>
      </c>
      <c r="F9" s="668"/>
      <c r="G9" s="668"/>
      <c r="H9" s="668"/>
      <c r="I9" s="668"/>
      <c r="J9" s="668"/>
      <c r="K9" s="668"/>
      <c r="L9" s="666" t="str">
        <f>VLOOKUP(A9,'2023当番マスター(旧)'!A:D,4,FALSE)</f>
        <v>清水　　 悠羽　　</v>
      </c>
      <c r="M9" s="666" t="str">
        <f>VLOOKUP(A9,'2022当番マスター'!A:E,4,FALSE)</f>
        <v>清水　　 悠羽　　</v>
      </c>
    </row>
    <row r="10" ht="15.0" customHeight="1">
      <c r="A10" s="667" t="s">
        <v>580</v>
      </c>
      <c r="B10" s="667" t="s">
        <v>37</v>
      </c>
      <c r="C10" s="667" t="s">
        <v>1971</v>
      </c>
      <c r="D10" s="667" t="s">
        <v>291</v>
      </c>
      <c r="E10" s="667" t="s">
        <v>580</v>
      </c>
      <c r="F10" s="667" t="s">
        <v>56</v>
      </c>
      <c r="G10" s="667" t="s">
        <v>1972</v>
      </c>
      <c r="H10" s="668"/>
      <c r="I10" s="668"/>
      <c r="J10" s="668"/>
      <c r="K10" s="668"/>
      <c r="L10" s="666" t="str">
        <f>VLOOKUP(A10,'2023当番マスター(旧)'!A:D,4,FALSE)</f>
        <v>西島　　 江真　　</v>
      </c>
      <c r="M10" s="666" t="str">
        <f>VLOOKUP(A10,'2022当番マスター'!A:E,4,FALSE)</f>
        <v>西島　　 江真　　</v>
      </c>
    </row>
    <row r="11" ht="15.0" customHeight="1">
      <c r="A11" s="667" t="s">
        <v>787</v>
      </c>
      <c r="B11" s="667" t="s">
        <v>37</v>
      </c>
      <c r="C11" s="667" t="s">
        <v>2077</v>
      </c>
      <c r="D11" s="667" t="s">
        <v>786</v>
      </c>
      <c r="E11" s="667" t="s">
        <v>787</v>
      </c>
      <c r="F11" s="668"/>
      <c r="G11" s="668"/>
      <c r="H11" s="668"/>
      <c r="I11" s="668"/>
      <c r="J11" s="668"/>
      <c r="K11" s="668"/>
      <c r="L11" s="666" t="str">
        <f>VLOOKUP(A11,'2023当番マスター(旧)'!A:D,4,FALSE)</f>
        <v>岩戸　　 友莉菜　</v>
      </c>
      <c r="M11" s="666" t="str">
        <f>VLOOKUP(A11,'2022当番マスター'!A:E,4,FALSE)</f>
        <v>岩戸　　 友莉菜　</v>
      </c>
    </row>
    <row r="12" ht="15.0" customHeight="1">
      <c r="A12" s="669" t="s">
        <v>3528</v>
      </c>
      <c r="B12" s="667" t="s">
        <v>37</v>
      </c>
      <c r="C12" s="667" t="s">
        <v>1950</v>
      </c>
      <c r="D12" s="667" t="s">
        <v>583</v>
      </c>
      <c r="E12" s="667" t="s">
        <v>3528</v>
      </c>
      <c r="F12" s="667" t="s">
        <v>40</v>
      </c>
      <c r="G12" s="667" t="s">
        <v>1951</v>
      </c>
      <c r="H12" s="668"/>
      <c r="I12" s="668"/>
      <c r="J12" s="668"/>
      <c r="K12" s="668"/>
      <c r="L12" s="666" t="str">
        <f>VLOOKUP(A12,'2023当番マスター(旧)'!A:D,4,FALSE)</f>
        <v>江川　　 椎香　　</v>
      </c>
      <c r="M12" s="666" t="str">
        <f>VLOOKUP(A12,'2022当番マスター'!A:E,4,FALSE)</f>
        <v>#N/A</v>
      </c>
    </row>
    <row r="13" ht="15.0" customHeight="1">
      <c r="A13" s="667" t="s">
        <v>644</v>
      </c>
      <c r="B13" s="667" t="s">
        <v>37</v>
      </c>
      <c r="C13" s="667" t="s">
        <v>2016</v>
      </c>
      <c r="D13" s="667" t="s">
        <v>3150</v>
      </c>
      <c r="E13" s="667" t="s">
        <v>644</v>
      </c>
      <c r="F13" s="668"/>
      <c r="G13" s="668"/>
      <c r="H13" s="668"/>
      <c r="I13" s="668"/>
      <c r="J13" s="668"/>
      <c r="K13" s="668"/>
      <c r="L13" s="666" t="str">
        <f>VLOOKUP(A13,'2023当番マスター(旧)'!A:D,4,FALSE)</f>
        <v>木下　　 さら　　</v>
      </c>
      <c r="M13" s="666" t="str">
        <f>VLOOKUP(A13,'2022当番マスター'!A:E,4,FALSE)</f>
        <v>木下　　 さら　　</v>
      </c>
    </row>
    <row r="14" ht="15.0" customHeight="1">
      <c r="A14" s="667" t="s">
        <v>3054</v>
      </c>
      <c r="B14" s="667" t="s">
        <v>37</v>
      </c>
      <c r="C14" s="667" t="s">
        <v>3734</v>
      </c>
      <c r="D14" s="667" t="s">
        <v>3053</v>
      </c>
      <c r="E14" s="667" t="s">
        <v>3054</v>
      </c>
      <c r="F14" s="667" t="s">
        <v>56</v>
      </c>
      <c r="G14" s="667" t="s">
        <v>3526</v>
      </c>
      <c r="H14" s="668"/>
      <c r="I14" s="668"/>
      <c r="J14" s="668"/>
      <c r="K14" s="668"/>
      <c r="L14" s="666" t="str">
        <f>VLOOKUP(A14,'2023当番マスター(旧)'!A:D,4,FALSE)</f>
        <v>冨永　　 奈央　　</v>
      </c>
      <c r="M14" s="666" t="str">
        <f>VLOOKUP(A14,'2022当番マスター'!A:E,4,FALSE)</f>
        <v>冨永　　 奈央　　</v>
      </c>
    </row>
    <row r="15" ht="15.0" customHeight="1">
      <c r="A15" s="667" t="s">
        <v>500</v>
      </c>
      <c r="B15" s="667" t="s">
        <v>37</v>
      </c>
      <c r="C15" s="667" t="s">
        <v>1916</v>
      </c>
      <c r="D15" s="667" t="s">
        <v>499</v>
      </c>
      <c r="E15" s="667" t="s">
        <v>500</v>
      </c>
      <c r="F15" s="668"/>
      <c r="G15" s="668"/>
      <c r="H15" s="668"/>
      <c r="I15" s="668"/>
      <c r="J15" s="668"/>
      <c r="K15" s="668"/>
      <c r="L15" s="666" t="str">
        <f>VLOOKUP(A15,'2023当番マスター(旧)'!A:D,4,FALSE)</f>
        <v>ホーイ　 碧蘭　　</v>
      </c>
      <c r="M15" s="666" t="str">
        <f>VLOOKUP(A15,'2022当番マスター'!A:E,4,FALSE)</f>
        <v>ホーイ　 碧蘭　　</v>
      </c>
    </row>
    <row r="16" ht="15.0" customHeight="1">
      <c r="A16" s="667" t="s">
        <v>688</v>
      </c>
      <c r="B16" s="667" t="s">
        <v>37</v>
      </c>
      <c r="C16" s="667" t="s">
        <v>3735</v>
      </c>
      <c r="D16" s="667" t="s">
        <v>683</v>
      </c>
      <c r="E16" s="667" t="s">
        <v>688</v>
      </c>
      <c r="F16" s="667" t="s">
        <v>65</v>
      </c>
      <c r="G16" s="667" t="s">
        <v>2040</v>
      </c>
      <c r="H16" s="667" t="s">
        <v>50</v>
      </c>
      <c r="I16" s="667" t="s">
        <v>2041</v>
      </c>
      <c r="J16" s="668"/>
      <c r="K16" s="668"/>
      <c r="L16" s="666" t="str">
        <f>VLOOKUP(A16,'2023当番マスター(旧)'!A:D,4,FALSE)</f>
        <v>六反　　 梛月　　</v>
      </c>
      <c r="M16" s="666" t="str">
        <f>VLOOKUP(A16,'2022当番マスター'!A:E,4,FALSE)</f>
        <v>六反　　 梛月　　</v>
      </c>
    </row>
    <row r="17" ht="15.0" customHeight="1">
      <c r="A17" s="667" t="s">
        <v>677</v>
      </c>
      <c r="B17" s="667" t="s">
        <v>37</v>
      </c>
      <c r="C17" s="667" t="s">
        <v>2012</v>
      </c>
      <c r="D17" s="667" t="s">
        <v>676</v>
      </c>
      <c r="E17" s="667" t="s">
        <v>677</v>
      </c>
      <c r="F17" s="667" t="s">
        <v>100</v>
      </c>
      <c r="G17" s="667" t="s">
        <v>2014</v>
      </c>
      <c r="H17" s="667" t="s">
        <v>40</v>
      </c>
      <c r="I17" s="667" t="s">
        <v>2013</v>
      </c>
      <c r="J17" s="668"/>
      <c r="K17" s="668"/>
      <c r="L17" s="666" t="str">
        <f>VLOOKUP(A17,'2023当番マスター(旧)'!A:D,4,FALSE)</f>
        <v>伊藤　　 みずき　</v>
      </c>
      <c r="M17" s="666" t="str">
        <f>VLOOKUP(A17,'2022当番マスター'!A:E,4,FALSE)</f>
        <v>伊藤　　 みずき　</v>
      </c>
    </row>
    <row r="18" ht="15.0" customHeight="1">
      <c r="A18" s="667" t="s">
        <v>598</v>
      </c>
      <c r="B18" s="667" t="s">
        <v>37</v>
      </c>
      <c r="C18" s="667" t="s">
        <v>1954</v>
      </c>
      <c r="D18" s="667" t="s">
        <v>595</v>
      </c>
      <c r="E18" s="667" t="s">
        <v>598</v>
      </c>
      <c r="F18" s="667" t="s">
        <v>56</v>
      </c>
      <c r="G18" s="667" t="s">
        <v>1955</v>
      </c>
      <c r="H18" s="668"/>
      <c r="I18" s="668"/>
      <c r="J18" s="668"/>
      <c r="K18" s="668"/>
      <c r="L18" s="666" t="str">
        <f>VLOOKUP(A18,'2023当番マスター(旧)'!A:D,4,FALSE)</f>
        <v>川部　　 和紗　　</v>
      </c>
      <c r="M18" s="666" t="str">
        <f>VLOOKUP(A18,'2022当番マスター'!A:E,4,FALSE)</f>
        <v>川部　　 和紗　　</v>
      </c>
    </row>
    <row r="19" ht="15.0" customHeight="1">
      <c r="A19" s="667" t="s">
        <v>626</v>
      </c>
      <c r="B19" s="667" t="s">
        <v>37</v>
      </c>
      <c r="C19" s="667" t="s">
        <v>1958</v>
      </c>
      <c r="D19" s="667" t="s">
        <v>625</v>
      </c>
      <c r="E19" s="667" t="s">
        <v>626</v>
      </c>
      <c r="F19" s="667" t="s">
        <v>56</v>
      </c>
      <c r="G19" s="667" t="s">
        <v>1959</v>
      </c>
      <c r="H19" s="667" t="s">
        <v>118</v>
      </c>
      <c r="I19" s="667" t="s">
        <v>1961</v>
      </c>
      <c r="J19" s="668"/>
      <c r="K19" s="668"/>
      <c r="L19" s="666" t="str">
        <f>VLOOKUP(A19,'2023当番マスター(旧)'!A:D,4,FALSE)</f>
        <v>佐藤　　 友紀美　</v>
      </c>
      <c r="M19" s="666" t="str">
        <f>VLOOKUP(A19,'2022当番マスター'!A:E,4,FALSE)</f>
        <v>佐藤　　 友紀美　</v>
      </c>
    </row>
    <row r="20" ht="15.0" customHeight="1">
      <c r="A20" s="667" t="s">
        <v>3539</v>
      </c>
      <c r="B20" s="667" t="s">
        <v>60</v>
      </c>
      <c r="C20" s="667" t="s">
        <v>3736</v>
      </c>
      <c r="D20" s="667" t="s">
        <v>3541</v>
      </c>
      <c r="E20" s="667" t="s">
        <v>3539</v>
      </c>
      <c r="F20" s="668"/>
      <c r="G20" s="668"/>
      <c r="H20" s="668"/>
      <c r="I20" s="668"/>
      <c r="J20" s="668"/>
      <c r="K20" s="668"/>
      <c r="L20" s="666" t="str">
        <f>VLOOKUP(A20,'2023当番マスター(旧)'!A:D,4,FALSE)</f>
        <v>山﨑　　 圭悟　　</v>
      </c>
      <c r="M20" s="666" t="str">
        <f>VLOOKUP(A20,'2022当番マスター'!A:E,4,FALSE)</f>
        <v>山﨑　　 圭悟　　</v>
      </c>
    </row>
    <row r="21" ht="15.0" customHeight="1">
      <c r="A21" s="667" t="s">
        <v>531</v>
      </c>
      <c r="B21" s="667" t="s">
        <v>60</v>
      </c>
      <c r="C21" s="667" t="s">
        <v>1941</v>
      </c>
      <c r="D21" s="667" t="s">
        <v>528</v>
      </c>
      <c r="E21" s="667" t="s">
        <v>531</v>
      </c>
      <c r="F21" s="667" t="s">
        <v>109</v>
      </c>
      <c r="G21" s="667" t="s">
        <v>1942</v>
      </c>
      <c r="H21" s="668"/>
      <c r="I21" s="668"/>
      <c r="J21" s="668"/>
      <c r="K21" s="668"/>
      <c r="L21" s="666" t="str">
        <f>VLOOKUP(A21,'2023当番マスター(旧)'!A:D,4,FALSE)</f>
        <v>宮嶋　　 悠一郎　</v>
      </c>
      <c r="M21" s="666" t="str">
        <f>VLOOKUP(A21,'2022当番マスター'!A:E,4,FALSE)</f>
        <v>宮嶋　　 悠一郎　</v>
      </c>
    </row>
    <row r="22" ht="15.0" customHeight="1">
      <c r="A22" s="667" t="s">
        <v>2901</v>
      </c>
      <c r="B22" s="667" t="s">
        <v>60</v>
      </c>
      <c r="C22" s="667" t="s">
        <v>2063</v>
      </c>
      <c r="D22" s="667" t="s">
        <v>2899</v>
      </c>
      <c r="E22" s="667" t="s">
        <v>2901</v>
      </c>
      <c r="F22" s="667" t="s">
        <v>2731</v>
      </c>
      <c r="G22" s="667" t="s">
        <v>2065</v>
      </c>
      <c r="H22" s="668"/>
      <c r="I22" s="668"/>
      <c r="J22" s="668"/>
      <c r="K22" s="668"/>
      <c r="L22" s="666" t="str">
        <f>VLOOKUP(A22,'2023当番マスター(旧)'!A:D,4,FALSE)</f>
        <v>山口　　 将太　　</v>
      </c>
      <c r="M22" s="666" t="str">
        <f>VLOOKUP(A22,'2022当番マスター'!A:E,4,FALSE)</f>
        <v>山口　　 将太　　</v>
      </c>
    </row>
    <row r="23" ht="15.0" customHeight="1">
      <c r="A23" s="667" t="s">
        <v>592</v>
      </c>
      <c r="B23" s="667" t="s">
        <v>60</v>
      </c>
      <c r="C23" s="667" t="s">
        <v>1925</v>
      </c>
      <c r="D23" s="667" t="s">
        <v>588</v>
      </c>
      <c r="E23" s="667" t="s">
        <v>592</v>
      </c>
      <c r="F23" s="667" t="s">
        <v>56</v>
      </c>
      <c r="G23" s="667" t="s">
        <v>1926</v>
      </c>
      <c r="H23" s="668"/>
      <c r="I23" s="668"/>
      <c r="J23" s="668"/>
      <c r="K23" s="668"/>
      <c r="L23" s="666" t="str">
        <f>VLOOKUP(A23,'2023当番マスター(旧)'!A:D,4,FALSE)</f>
        <v>池永　　 海生　　</v>
      </c>
      <c r="M23" s="666" t="str">
        <f>VLOOKUP(A23,'2022当番マスター'!A:E,4,FALSE)</f>
        <v>池永　　 海生　　</v>
      </c>
    </row>
    <row r="24" ht="15.0" customHeight="1">
      <c r="A24" s="667" t="s">
        <v>756</v>
      </c>
      <c r="B24" s="667" t="s">
        <v>60</v>
      </c>
      <c r="C24" s="667" t="s">
        <v>2324</v>
      </c>
      <c r="D24" s="667" t="s">
        <v>755</v>
      </c>
      <c r="E24" s="667" t="s">
        <v>756</v>
      </c>
      <c r="F24" s="667" t="s">
        <v>100</v>
      </c>
      <c r="G24" s="667" t="s">
        <v>2323</v>
      </c>
      <c r="H24" s="668"/>
      <c r="I24" s="668"/>
      <c r="J24" s="668"/>
      <c r="K24" s="668"/>
      <c r="L24" s="666" t="str">
        <f>VLOOKUP(A24,'2023当番マスター(旧)'!A:D,4,FALSE)</f>
        <v>小田　　 哲哉　　</v>
      </c>
      <c r="M24" s="666" t="str">
        <f>VLOOKUP(A24,'2022当番マスター'!A:E,4,FALSE)</f>
        <v>小田　　 哲哉　　</v>
      </c>
    </row>
    <row r="25" ht="15.0" customHeight="1">
      <c r="A25" s="667" t="s">
        <v>3737</v>
      </c>
      <c r="B25" s="667" t="s">
        <v>60</v>
      </c>
      <c r="C25" s="667" t="s">
        <v>3738</v>
      </c>
      <c r="D25" s="667" t="s">
        <v>3739</v>
      </c>
      <c r="E25" s="667" t="s">
        <v>3737</v>
      </c>
      <c r="F25" s="667" t="s">
        <v>118</v>
      </c>
      <c r="G25" s="667" t="s">
        <v>3740</v>
      </c>
      <c r="H25" s="668"/>
      <c r="I25" s="668"/>
      <c r="J25" s="668"/>
      <c r="K25" s="668"/>
      <c r="L25" s="666" t="str">
        <f>VLOOKUP(A25,'2023当番マスター(旧)'!A:D,4,FALSE)</f>
        <v>#N/A</v>
      </c>
      <c r="M25" s="666" t="str">
        <f>VLOOKUP(A25,'2022当番マスター'!A:E,4,FALSE)</f>
        <v>作元　　 瑛太　　</v>
      </c>
    </row>
    <row r="26" ht="15.0" customHeight="1">
      <c r="A26" s="667" t="s">
        <v>2741</v>
      </c>
      <c r="B26" s="667" t="s">
        <v>60</v>
      </c>
      <c r="C26" s="667" t="s">
        <v>3741</v>
      </c>
      <c r="D26" s="667" t="s">
        <v>2740</v>
      </c>
      <c r="E26" s="667" t="s">
        <v>2741</v>
      </c>
      <c r="F26" s="667" t="s">
        <v>118</v>
      </c>
      <c r="G26" s="667" t="s">
        <v>3555</v>
      </c>
      <c r="H26" s="667" t="s">
        <v>50</v>
      </c>
      <c r="I26" s="667" t="s">
        <v>3556</v>
      </c>
      <c r="J26" s="668"/>
      <c r="K26" s="668"/>
      <c r="L26" s="666" t="str">
        <f>VLOOKUP(A26,'2023当番マスター(旧)'!A:D,4,FALSE)</f>
        <v>西　　　 竜輝　　</v>
      </c>
      <c r="M26" s="666" t="str">
        <f>VLOOKUP(A26,'2022当番マスター'!A:E,4,FALSE)</f>
        <v>西　　　 竜輝　　</v>
      </c>
    </row>
    <row r="27" ht="15.0" customHeight="1">
      <c r="A27" s="667" t="s">
        <v>620</v>
      </c>
      <c r="B27" s="667" t="s">
        <v>60</v>
      </c>
      <c r="C27" s="667" t="s">
        <v>1936</v>
      </c>
      <c r="D27" s="667" t="s">
        <v>115</v>
      </c>
      <c r="E27" s="667" t="s">
        <v>620</v>
      </c>
      <c r="F27" s="668"/>
      <c r="G27" s="668"/>
      <c r="H27" s="668"/>
      <c r="I27" s="668"/>
      <c r="J27" s="668"/>
      <c r="K27" s="668"/>
      <c r="L27" s="666" t="str">
        <f>VLOOKUP(A27,'2023当番マスター(旧)'!A:D,4,FALSE)</f>
        <v>鈴木　　 康平　　</v>
      </c>
      <c r="M27" s="666" t="str">
        <f>VLOOKUP(A27,'2022当番マスター'!A:E,4,FALSE)</f>
        <v>鈴木　　 康平　　</v>
      </c>
    </row>
    <row r="28" ht="15.0" customHeight="1">
      <c r="A28" s="667" t="s">
        <v>617</v>
      </c>
      <c r="B28" s="667" t="s">
        <v>60</v>
      </c>
      <c r="C28" s="667" t="s">
        <v>1945</v>
      </c>
      <c r="D28" s="667" t="s">
        <v>612</v>
      </c>
      <c r="E28" s="667" t="s">
        <v>617</v>
      </c>
      <c r="F28" s="667" t="s">
        <v>56</v>
      </c>
      <c r="G28" s="667" t="s">
        <v>1946</v>
      </c>
      <c r="H28" s="667" t="s">
        <v>139</v>
      </c>
      <c r="I28" s="667" t="s">
        <v>1947</v>
      </c>
      <c r="J28" s="668"/>
      <c r="K28" s="668"/>
      <c r="L28" s="666" t="str">
        <f>VLOOKUP(A28,'2023当番マスター(旧)'!A:D,4,FALSE)</f>
        <v>山根　　 悠希</v>
      </c>
      <c r="M28" s="666" t="str">
        <f>VLOOKUP(A28,'2022当番マスター'!A:E,4,FALSE)</f>
        <v>山根　　 悠希</v>
      </c>
    </row>
    <row r="29" ht="15.0" customHeight="1">
      <c r="A29" s="667" t="s">
        <v>569</v>
      </c>
      <c r="B29" s="667" t="s">
        <v>60</v>
      </c>
      <c r="C29" s="667" t="s">
        <v>1933</v>
      </c>
      <c r="D29" s="667" t="s">
        <v>568</v>
      </c>
      <c r="E29" s="667" t="s">
        <v>569</v>
      </c>
      <c r="F29" s="668"/>
      <c r="G29" s="668"/>
      <c r="H29" s="668"/>
      <c r="I29" s="668"/>
      <c r="J29" s="668"/>
      <c r="K29" s="668"/>
      <c r="L29" s="666" t="str">
        <f>VLOOKUP(A29,'2023当番マスター(旧)'!A:D,4,FALSE)</f>
        <v>篠原　　 佳也　　</v>
      </c>
      <c r="M29" s="666" t="str">
        <f>VLOOKUP(A29,'2022当番マスター'!A:E,4,FALSE)</f>
        <v>篠原　　 佳也　　</v>
      </c>
    </row>
    <row r="30" ht="15.0" customHeight="1">
      <c r="A30" s="667" t="s">
        <v>2915</v>
      </c>
      <c r="B30" s="667" t="s">
        <v>60</v>
      </c>
      <c r="C30" s="667" t="s">
        <v>2021</v>
      </c>
      <c r="D30" s="667" t="s">
        <v>1640</v>
      </c>
      <c r="E30" s="667" t="s">
        <v>2915</v>
      </c>
      <c r="F30" s="667" t="s">
        <v>40</v>
      </c>
      <c r="G30" s="667" t="s">
        <v>2022</v>
      </c>
      <c r="H30" s="668"/>
      <c r="I30" s="668"/>
      <c r="J30" s="668"/>
      <c r="K30" s="668"/>
      <c r="L30" s="666" t="str">
        <f>VLOOKUP(A30,'2023当番マスター(旧)'!A:D,4,FALSE)</f>
        <v>近藤　　 さくら　</v>
      </c>
      <c r="M30" s="666" t="str">
        <f>VLOOKUP(A30,'2022当番マスター'!A:E,4,FALSE)</f>
        <v>近藤　　 さくら　</v>
      </c>
    </row>
    <row r="31" ht="15.0" customHeight="1">
      <c r="A31" s="667" t="s">
        <v>3021</v>
      </c>
      <c r="B31" s="667" t="s">
        <v>60</v>
      </c>
      <c r="C31" s="667" t="s">
        <v>3742</v>
      </c>
      <c r="D31" s="667" t="s">
        <v>3020</v>
      </c>
      <c r="E31" s="667" t="s">
        <v>3021</v>
      </c>
      <c r="F31" s="668"/>
      <c r="G31" s="668"/>
      <c r="H31" s="668"/>
      <c r="I31" s="668"/>
      <c r="J31" s="668"/>
      <c r="K31" s="668"/>
      <c r="L31" s="666" t="str">
        <f>VLOOKUP(A31,'2023当番マスター(旧)'!A:D,4,FALSE)</f>
        <v>富澤　　 結衣　　</v>
      </c>
      <c r="M31" s="666" t="str">
        <f>VLOOKUP(A31,'2022当番マスター'!A:E,4,FALSE)</f>
        <v>富澤　　 結衣　　</v>
      </c>
    </row>
    <row r="32" ht="15.0" customHeight="1">
      <c r="A32" s="667" t="s">
        <v>718</v>
      </c>
      <c r="B32" s="667" t="s">
        <v>60</v>
      </c>
      <c r="C32" s="667" t="s">
        <v>2032</v>
      </c>
      <c r="D32" s="667" t="s">
        <v>363</v>
      </c>
      <c r="E32" s="667" t="s">
        <v>718</v>
      </c>
      <c r="F32" s="667" t="s">
        <v>40</v>
      </c>
      <c r="G32" s="667" t="s">
        <v>2033</v>
      </c>
      <c r="H32" s="668"/>
      <c r="I32" s="668"/>
      <c r="J32" s="668"/>
      <c r="K32" s="668"/>
      <c r="L32" s="666" t="str">
        <f>VLOOKUP(A32,'2023当番マスター(旧)'!A:D,4,FALSE)</f>
        <v>林　　　 美和　　</v>
      </c>
      <c r="M32" s="666" t="str">
        <f>VLOOKUP(A32,'2022当番マスター'!A:E,4,FALSE)</f>
        <v>林　　　 美和　　</v>
      </c>
    </row>
    <row r="33" ht="15.0" customHeight="1">
      <c r="A33" s="667" t="s">
        <v>3551</v>
      </c>
      <c r="B33" s="667" t="s">
        <v>60</v>
      </c>
      <c r="C33" s="667" t="s">
        <v>1803</v>
      </c>
      <c r="D33" s="667" t="s">
        <v>304</v>
      </c>
      <c r="E33" s="667" t="s">
        <v>3551</v>
      </c>
      <c r="F33" s="668"/>
      <c r="G33" s="668"/>
      <c r="H33" s="668"/>
      <c r="I33" s="668"/>
      <c r="J33" s="668"/>
      <c r="K33" s="668"/>
      <c r="L33" s="666" t="str">
        <f>VLOOKUP(A33,'2023当番マスター(旧)'!A:D,4,FALSE)</f>
        <v>益田　　 華　　　</v>
      </c>
      <c r="M33" s="666" t="str">
        <f>VLOOKUP(A33,'2022当番マスター'!A:E,4,FALSE)</f>
        <v>益田　　 華　　　</v>
      </c>
    </row>
    <row r="34" ht="15.0" customHeight="1">
      <c r="A34" s="667" t="s">
        <v>714</v>
      </c>
      <c r="B34" s="667" t="s">
        <v>60</v>
      </c>
      <c r="C34" s="667" t="s">
        <v>2036</v>
      </c>
      <c r="D34" s="667" t="s">
        <v>713</v>
      </c>
      <c r="E34" s="667" t="s">
        <v>714</v>
      </c>
      <c r="F34" s="668"/>
      <c r="G34" s="668"/>
      <c r="H34" s="668"/>
      <c r="I34" s="668"/>
      <c r="J34" s="668"/>
      <c r="K34" s="668"/>
      <c r="L34" s="666" t="str">
        <f>VLOOKUP(A34,'2023当番マスター(旧)'!A:D,4,FALSE)</f>
        <v>森本　　 七瀬　　</v>
      </c>
      <c r="M34" s="666" t="str">
        <f>VLOOKUP(A34,'2022当番マスター'!A:E,4,FALSE)</f>
        <v>森本　　 七瀬　　</v>
      </c>
    </row>
    <row r="35" ht="15.0" customHeight="1">
      <c r="A35" s="667" t="s">
        <v>2748</v>
      </c>
      <c r="B35" s="667" t="s">
        <v>60</v>
      </c>
      <c r="C35" s="667" t="s">
        <v>3743</v>
      </c>
      <c r="D35" s="667" t="s">
        <v>2747</v>
      </c>
      <c r="E35" s="667" t="s">
        <v>2748</v>
      </c>
      <c r="F35" s="667" t="s">
        <v>87</v>
      </c>
      <c r="G35" s="667" t="s">
        <v>3548</v>
      </c>
      <c r="H35" s="668"/>
      <c r="I35" s="668"/>
      <c r="J35" s="668"/>
      <c r="K35" s="668"/>
      <c r="L35" s="666" t="str">
        <f>VLOOKUP(A35,'2023当番マスター(旧)'!A:D,4,FALSE)</f>
        <v>綾部　　 櫻　　　</v>
      </c>
      <c r="M35" s="666" t="str">
        <f>VLOOKUP(A35,'2022当番マスター'!A:E,4,FALSE)</f>
        <v>綾部　　 櫻　　　</v>
      </c>
    </row>
    <row r="36" ht="15.0" customHeight="1">
      <c r="A36" s="667" t="s">
        <v>3744</v>
      </c>
      <c r="B36" s="667" t="s">
        <v>60</v>
      </c>
      <c r="C36" s="667" t="s">
        <v>3745</v>
      </c>
      <c r="D36" s="667" t="s">
        <v>3746</v>
      </c>
      <c r="E36" s="667" t="s">
        <v>3744</v>
      </c>
      <c r="F36" s="667" t="s">
        <v>40</v>
      </c>
      <c r="G36" s="667" t="s">
        <v>3747</v>
      </c>
      <c r="H36" s="668"/>
      <c r="I36" s="668"/>
      <c r="J36" s="668"/>
      <c r="K36" s="668"/>
      <c r="L36" s="666" t="str">
        <f>VLOOKUP(A36,'2023当番マスター(旧)'!A:D,4,FALSE)</f>
        <v>#N/A</v>
      </c>
      <c r="M36" s="666" t="str">
        <f>VLOOKUP(A36,'2022当番マスター'!A:E,4,FALSE)</f>
        <v>木本　　 咲衣　　</v>
      </c>
    </row>
    <row r="37" ht="15.0" customHeight="1">
      <c r="A37" s="667" t="s">
        <v>47</v>
      </c>
      <c r="B37" s="667" t="s">
        <v>60</v>
      </c>
      <c r="C37" s="667" t="s">
        <v>2070</v>
      </c>
      <c r="D37" s="667" t="s">
        <v>46</v>
      </c>
      <c r="E37" s="667" t="s">
        <v>47</v>
      </c>
      <c r="F37" s="667" t="s">
        <v>65</v>
      </c>
      <c r="G37" s="667" t="s">
        <v>2358</v>
      </c>
      <c r="H37" s="668"/>
      <c r="I37" s="668"/>
      <c r="J37" s="668"/>
      <c r="K37" s="668"/>
      <c r="L37" s="666" t="str">
        <f>VLOOKUP(A37,'2023当番マスター(旧)'!A:D,4,FALSE)</f>
        <v>磯部　　 美桜</v>
      </c>
      <c r="M37" s="666" t="str">
        <f>VLOOKUP(A37,'2022当番マスター'!A:E,4,FALSE)</f>
        <v>磯部　　 美桜</v>
      </c>
    </row>
    <row r="38" ht="15.75" customHeight="1">
      <c r="A38" s="667" t="s">
        <v>752</v>
      </c>
      <c r="B38" s="667" t="s">
        <v>60</v>
      </c>
      <c r="C38" s="667" t="s">
        <v>2080</v>
      </c>
      <c r="D38" s="667" t="s">
        <v>751</v>
      </c>
      <c r="E38" s="667" t="s">
        <v>752</v>
      </c>
      <c r="F38" s="668"/>
      <c r="G38" s="668"/>
      <c r="H38" s="668"/>
      <c r="I38" s="668"/>
      <c r="J38" s="668"/>
      <c r="K38" s="668"/>
      <c r="L38" s="666" t="str">
        <f>VLOOKUP(A38,'2023当番マスター(旧)'!A:D,4,FALSE)</f>
        <v>神村　　 咲奈　　</v>
      </c>
      <c r="M38" s="666" t="str">
        <f>VLOOKUP(A38,'2022当番マスター'!A:E,4,FALSE)</f>
        <v>神村　　 咲奈　　</v>
      </c>
    </row>
    <row r="39" ht="15.75" customHeight="1">
      <c r="A39" s="667" t="s">
        <v>364</v>
      </c>
      <c r="B39" s="667" t="s">
        <v>70</v>
      </c>
      <c r="C39" s="667" t="s">
        <v>1844</v>
      </c>
      <c r="D39" s="667" t="s">
        <v>363</v>
      </c>
      <c r="E39" s="667" t="s">
        <v>364</v>
      </c>
      <c r="F39" s="668"/>
      <c r="G39" s="668"/>
      <c r="H39" s="668"/>
      <c r="I39" s="668"/>
      <c r="J39" s="668"/>
      <c r="K39" s="668"/>
      <c r="L39" s="666" t="str">
        <f>VLOOKUP(A39,'2023当番マスター(旧)'!A:D,4,FALSE)</f>
        <v>上原　　 圭翔　　</v>
      </c>
      <c r="M39" s="666" t="str">
        <f>VLOOKUP(A39,'2022当番マスター'!A:E,4,FALSE)</f>
        <v>上原　　 圭翔　　</v>
      </c>
    </row>
    <row r="40" ht="15.75" customHeight="1">
      <c r="A40" s="667" t="s">
        <v>819</v>
      </c>
      <c r="B40" s="667" t="s">
        <v>70</v>
      </c>
      <c r="C40" s="667" t="s">
        <v>2104</v>
      </c>
      <c r="D40" s="667" t="s">
        <v>817</v>
      </c>
      <c r="E40" s="667" t="s">
        <v>819</v>
      </c>
      <c r="F40" s="668"/>
      <c r="G40" s="668"/>
      <c r="H40" s="668"/>
      <c r="I40" s="668"/>
      <c r="J40" s="668"/>
      <c r="K40" s="668"/>
      <c r="L40" s="666" t="str">
        <f>VLOOKUP(A40,'2023当番マスター(旧)'!A:D,4,FALSE)</f>
        <v>鈴木　　 賢斗　　</v>
      </c>
      <c r="M40" s="666" t="str">
        <f>VLOOKUP(A40,'2022当番マスター'!A:E,4,FALSE)</f>
        <v>鈴木　　 賢斗　　</v>
      </c>
    </row>
    <row r="41" ht="15.75" customHeight="1">
      <c r="A41" s="667" t="s">
        <v>481</v>
      </c>
      <c r="B41" s="667" t="s">
        <v>70</v>
      </c>
      <c r="C41" s="667" t="s">
        <v>1908</v>
      </c>
      <c r="D41" s="667" t="s">
        <v>475</v>
      </c>
      <c r="E41" s="667" t="s">
        <v>481</v>
      </c>
      <c r="F41" s="667" t="s">
        <v>109</v>
      </c>
      <c r="G41" s="667" t="s">
        <v>1909</v>
      </c>
      <c r="H41" s="668"/>
      <c r="I41" s="668"/>
      <c r="J41" s="668"/>
      <c r="K41" s="668"/>
      <c r="L41" s="666" t="str">
        <f>VLOOKUP(A41,'2023当番マスター(旧)'!A:D,4,FALSE)</f>
        <v>齋藤　　 鉄平　　</v>
      </c>
      <c r="M41" s="666" t="str">
        <f>VLOOKUP(A41,'2022当番マスター'!A:E,4,FALSE)</f>
        <v>齋藤　　 鉄平　　</v>
      </c>
    </row>
    <row r="42" ht="15.75" customHeight="1">
      <c r="A42" s="667" t="s">
        <v>873</v>
      </c>
      <c r="B42" s="667" t="s">
        <v>70</v>
      </c>
      <c r="C42" s="667" t="s">
        <v>2133</v>
      </c>
      <c r="D42" s="667" t="s">
        <v>872</v>
      </c>
      <c r="E42" s="667" t="s">
        <v>873</v>
      </c>
      <c r="F42" s="667" t="s">
        <v>123</v>
      </c>
      <c r="G42" s="667" t="s">
        <v>2134</v>
      </c>
      <c r="H42" s="668"/>
      <c r="I42" s="668"/>
      <c r="J42" s="668"/>
      <c r="K42" s="668"/>
      <c r="L42" s="666" t="str">
        <f>VLOOKUP(A42,'2023当番マスター(旧)'!A:D,4,FALSE)</f>
        <v>渡辺　　 琳久　　</v>
      </c>
      <c r="M42" s="666" t="str">
        <f>VLOOKUP(A42,'2022当番マスター'!A:E,4,FALSE)</f>
        <v>渡辺　　 琳久　　</v>
      </c>
    </row>
    <row r="43" ht="15.75" customHeight="1">
      <c r="A43" s="667" t="s">
        <v>2949</v>
      </c>
      <c r="B43" s="667" t="s">
        <v>70</v>
      </c>
      <c r="C43" s="667" t="s">
        <v>3748</v>
      </c>
      <c r="D43" s="667" t="s">
        <v>2948</v>
      </c>
      <c r="E43" s="667" t="s">
        <v>2949</v>
      </c>
      <c r="F43" s="667" t="s">
        <v>2731</v>
      </c>
      <c r="G43" s="667" t="s">
        <v>3564</v>
      </c>
      <c r="H43" s="668"/>
      <c r="I43" s="668"/>
      <c r="J43" s="668"/>
      <c r="K43" s="668"/>
      <c r="L43" s="666" t="str">
        <f>VLOOKUP(A43,'2023当番マスター(旧)'!A:D,4,FALSE)</f>
        <v>井手　　 康平　　</v>
      </c>
      <c r="M43" s="666" t="str">
        <f>VLOOKUP(A43,'2022当番マスター'!A:E,4,FALSE)</f>
        <v>井手　　 康平　　</v>
      </c>
    </row>
    <row r="44" ht="15.75" customHeight="1">
      <c r="A44" s="667" t="s">
        <v>813</v>
      </c>
      <c r="B44" s="667" t="s">
        <v>70</v>
      </c>
      <c r="C44" s="667" t="s">
        <v>2099</v>
      </c>
      <c r="D44" s="667" t="s">
        <v>564</v>
      </c>
      <c r="E44" s="667" t="s">
        <v>813</v>
      </c>
      <c r="F44" s="667" t="s">
        <v>3102</v>
      </c>
      <c r="G44" s="667" t="s">
        <v>2100</v>
      </c>
      <c r="H44" s="668"/>
      <c r="I44" s="668"/>
      <c r="J44" s="668"/>
      <c r="K44" s="668"/>
      <c r="L44" s="666" t="str">
        <f>VLOOKUP(A44,'2023当番マスター(旧)'!A:D,4,FALSE)</f>
        <v>小島　　 蒔人</v>
      </c>
      <c r="M44" s="666" t="str">
        <f>VLOOKUP(A44,'2022当番マスター'!A:E,4,FALSE)</f>
        <v>小島　　 蒔人</v>
      </c>
    </row>
    <row r="45" ht="15.75" customHeight="1">
      <c r="A45" s="667" t="s">
        <v>2776</v>
      </c>
      <c r="B45" s="667" t="s">
        <v>70</v>
      </c>
      <c r="C45" s="667" t="s">
        <v>2115</v>
      </c>
      <c r="D45" s="667" t="s">
        <v>371</v>
      </c>
      <c r="E45" s="667" t="s">
        <v>2776</v>
      </c>
      <c r="F45" s="668"/>
      <c r="G45" s="668"/>
      <c r="H45" s="668"/>
      <c r="I45" s="668"/>
      <c r="J45" s="668"/>
      <c r="K45" s="668"/>
      <c r="L45" s="666" t="str">
        <f>VLOOKUP(A45,'2023当番マスター(旧)'!A:D,4,FALSE)</f>
        <v>松田　　 悠生　　</v>
      </c>
      <c r="M45" s="666" t="str">
        <f>VLOOKUP(A45,'2022当番マスター'!A:E,4,FALSE)</f>
        <v>松田　　 悠生　　</v>
      </c>
    </row>
    <row r="46" ht="15.75" customHeight="1">
      <c r="A46" s="667" t="s">
        <v>926</v>
      </c>
      <c r="B46" s="667" t="s">
        <v>70</v>
      </c>
      <c r="C46" s="667" t="s">
        <v>2600</v>
      </c>
      <c r="D46" s="667" t="s">
        <v>925</v>
      </c>
      <c r="E46" s="667" t="s">
        <v>926</v>
      </c>
      <c r="F46" s="667" t="s">
        <v>144</v>
      </c>
      <c r="G46" s="667" t="s">
        <v>2599</v>
      </c>
      <c r="H46" s="668"/>
      <c r="I46" s="668"/>
      <c r="J46" s="668"/>
      <c r="K46" s="668"/>
      <c r="L46" s="666" t="str">
        <f>VLOOKUP(A46,'2023当番マスター(旧)'!A:D,4,FALSE)</f>
        <v>良原　　 渓太</v>
      </c>
      <c r="M46" s="666" t="str">
        <f>VLOOKUP(A46,'2022当番マスター'!A:E,4,FALSE)</f>
        <v>良原　　 渓太</v>
      </c>
    </row>
    <row r="47" ht="15.75" customHeight="1">
      <c r="A47" s="667" t="s">
        <v>2771</v>
      </c>
      <c r="B47" s="667" t="s">
        <v>70</v>
      </c>
      <c r="C47" s="667" t="s">
        <v>3749</v>
      </c>
      <c r="D47" s="667" t="s">
        <v>2770</v>
      </c>
      <c r="E47" s="667" t="s">
        <v>2771</v>
      </c>
      <c r="F47" s="667" t="s">
        <v>109</v>
      </c>
      <c r="G47" s="667" t="s">
        <v>3566</v>
      </c>
      <c r="H47" s="668"/>
      <c r="I47" s="668"/>
      <c r="J47" s="668"/>
      <c r="K47" s="668"/>
      <c r="L47" s="666" t="str">
        <f>VLOOKUP(A47,'2023当番マスター(旧)'!A:D,4,FALSE)</f>
        <v>髙田　　 昂汰　　</v>
      </c>
      <c r="M47" s="666" t="str">
        <f>VLOOKUP(A47,'2022当番マスター'!A:E,4,FALSE)</f>
        <v>髙田　　 昂汰　　</v>
      </c>
    </row>
    <row r="48" ht="15.75" customHeight="1">
      <c r="A48" s="667" t="s">
        <v>861</v>
      </c>
      <c r="B48" s="667" t="s">
        <v>70</v>
      </c>
      <c r="C48" s="667" t="s">
        <v>2096</v>
      </c>
      <c r="D48" s="667" t="s">
        <v>860</v>
      </c>
      <c r="E48" s="667" t="s">
        <v>861</v>
      </c>
      <c r="F48" s="668"/>
      <c r="G48" s="668"/>
      <c r="H48" s="668"/>
      <c r="I48" s="668"/>
      <c r="J48" s="668"/>
      <c r="K48" s="668"/>
      <c r="L48" s="666" t="str">
        <f>VLOOKUP(A48,'2023当番マスター(旧)'!A:D,4,FALSE)</f>
        <v>岩田　　 健孟　　</v>
      </c>
      <c r="M48" s="666" t="str">
        <f>VLOOKUP(A48,'2022当番マスター'!A:E,4,FALSE)</f>
        <v>岩田　　 健孟　　</v>
      </c>
    </row>
    <row r="49" ht="15.75" customHeight="1">
      <c r="A49" s="667" t="s">
        <v>936</v>
      </c>
      <c r="B49" s="667" t="s">
        <v>70</v>
      </c>
      <c r="C49" s="667" t="s">
        <v>2175</v>
      </c>
      <c r="D49" s="667" t="s">
        <v>935</v>
      </c>
      <c r="E49" s="667" t="s">
        <v>936</v>
      </c>
      <c r="F49" s="668"/>
      <c r="G49" s="668"/>
      <c r="H49" s="668"/>
      <c r="I49" s="668"/>
      <c r="J49" s="668"/>
      <c r="K49" s="668"/>
      <c r="L49" s="666" t="str">
        <f>VLOOKUP(A49,'2023当番マスター(旧)'!A:D,4,FALSE)</f>
        <v>内山　　 綾士　　</v>
      </c>
      <c r="M49" s="666" t="str">
        <f>VLOOKUP(A49,'2022当番マスター'!A:E,4,FALSE)</f>
        <v>内山　　 綾士　　</v>
      </c>
    </row>
    <row r="50" ht="15.75" customHeight="1">
      <c r="A50" s="667" t="s">
        <v>932</v>
      </c>
      <c r="B50" s="667" t="s">
        <v>70</v>
      </c>
      <c r="C50" s="667" t="s">
        <v>3750</v>
      </c>
      <c r="D50" s="667" t="s">
        <v>931</v>
      </c>
      <c r="E50" s="667" t="s">
        <v>932</v>
      </c>
      <c r="F50" s="668"/>
      <c r="G50" s="668"/>
      <c r="H50" s="668"/>
      <c r="I50" s="668"/>
      <c r="J50" s="668"/>
      <c r="K50" s="668"/>
      <c r="L50" s="666" t="str">
        <f>VLOOKUP(A50,'2023当番マスター(旧)'!A:D,4,FALSE)</f>
        <v>ハイマン 多莉明　</v>
      </c>
      <c r="M50" s="666" t="str">
        <f>VLOOKUP(A50,'2022当番マスター'!A:E,4,FALSE)</f>
        <v>ハイマン 多莉明　</v>
      </c>
    </row>
    <row r="51" ht="15.75" customHeight="1">
      <c r="A51" s="667" t="s">
        <v>3283</v>
      </c>
      <c r="B51" s="667" t="s">
        <v>70</v>
      </c>
      <c r="C51" s="667" t="s">
        <v>3751</v>
      </c>
      <c r="D51" s="667" t="s">
        <v>3286</v>
      </c>
      <c r="E51" s="667" t="s">
        <v>3283</v>
      </c>
      <c r="F51" s="667" t="s">
        <v>50</v>
      </c>
      <c r="G51" s="667" t="s">
        <v>3571</v>
      </c>
      <c r="H51" s="668"/>
      <c r="I51" s="668"/>
      <c r="J51" s="668"/>
      <c r="K51" s="668"/>
      <c r="L51" s="666" t="str">
        <f>VLOOKUP(A51,'2023当番マスター(旧)'!A:D,4,FALSE)</f>
        <v>村瀬　　 英奈　　</v>
      </c>
      <c r="M51" s="666" t="str">
        <f>VLOOKUP(A51,'2022当番マスター'!A:E,4,FALSE)</f>
        <v>村瀬　　 英奈　　</v>
      </c>
    </row>
    <row r="52" ht="15.75" customHeight="1">
      <c r="A52" s="667" t="s">
        <v>857</v>
      </c>
      <c r="B52" s="667" t="s">
        <v>70</v>
      </c>
      <c r="C52" s="667" t="s">
        <v>2145</v>
      </c>
      <c r="D52" s="667" t="s">
        <v>856</v>
      </c>
      <c r="E52" s="667" t="s">
        <v>857</v>
      </c>
      <c r="F52" s="668"/>
      <c r="G52" s="668"/>
      <c r="H52" s="668"/>
      <c r="I52" s="668"/>
      <c r="J52" s="668"/>
      <c r="K52" s="668"/>
      <c r="L52" s="666" t="str">
        <f>VLOOKUP(A52,'2023当番マスター(旧)'!A:D,4,FALSE)</f>
        <v>黒木　　 逢七　　</v>
      </c>
      <c r="M52" s="666" t="str">
        <f>VLOOKUP(A52,'2022当番マスター'!A:E,4,FALSE)</f>
        <v>黒木　　 逢七　　</v>
      </c>
    </row>
    <row r="53" ht="15.75" customHeight="1">
      <c r="A53" s="667" t="s">
        <v>3576</v>
      </c>
      <c r="B53" s="667" t="s">
        <v>70</v>
      </c>
      <c r="C53" s="667" t="s">
        <v>1766</v>
      </c>
      <c r="D53" s="667" t="s">
        <v>295</v>
      </c>
      <c r="E53" s="667" t="s">
        <v>3576</v>
      </c>
      <c r="F53" s="667" t="s">
        <v>123</v>
      </c>
      <c r="G53" s="667" t="s">
        <v>1767</v>
      </c>
      <c r="H53" s="668"/>
      <c r="I53" s="668"/>
      <c r="J53" s="668"/>
      <c r="K53" s="668"/>
      <c r="L53" s="666" t="str">
        <f>VLOOKUP(A53,'2023当番マスター(旧)'!A:D,4,FALSE)</f>
        <v>#N/A</v>
      </c>
      <c r="M53" s="666" t="str">
        <f>VLOOKUP(A53,'2022当番マスター'!A:E,4,FALSE)</f>
        <v>セレン　 にこ　　</v>
      </c>
    </row>
    <row r="54" ht="15.75" customHeight="1">
      <c r="A54" s="667" t="s">
        <v>895</v>
      </c>
      <c r="B54" s="667" t="s">
        <v>70</v>
      </c>
      <c r="C54" s="667" t="s">
        <v>2217</v>
      </c>
      <c r="D54" s="667" t="s">
        <v>894</v>
      </c>
      <c r="E54" s="667" t="s">
        <v>895</v>
      </c>
      <c r="F54" s="668"/>
      <c r="G54" s="668"/>
      <c r="H54" s="668"/>
      <c r="I54" s="668"/>
      <c r="J54" s="668"/>
      <c r="K54" s="668"/>
      <c r="L54" s="666" t="str">
        <f>VLOOKUP(A54,'2023当番マスター(旧)'!A:D,4,FALSE)</f>
        <v>新谷　　 えみり　</v>
      </c>
      <c r="M54" s="666" t="str">
        <f>VLOOKUP(A54,'2022当番マスター'!A:E,4,FALSE)</f>
        <v>新谷　　 えみり　</v>
      </c>
    </row>
    <row r="55" ht="15.75" customHeight="1">
      <c r="A55" s="667" t="s">
        <v>3105</v>
      </c>
      <c r="B55" s="667" t="s">
        <v>70</v>
      </c>
      <c r="C55" s="667" t="s">
        <v>3752</v>
      </c>
      <c r="D55" s="667" t="s">
        <v>3012</v>
      </c>
      <c r="E55" s="667" t="s">
        <v>3105</v>
      </c>
      <c r="F55" s="668"/>
      <c r="G55" s="668"/>
      <c r="H55" s="668"/>
      <c r="I55" s="668"/>
      <c r="J55" s="668"/>
      <c r="K55" s="668"/>
      <c r="L55" s="666" t="str">
        <f>VLOOKUP(A55,'2023当番マスター(旧)'!A:D,4,FALSE)</f>
        <v>梶原　　 杏　　　</v>
      </c>
      <c r="M55" s="666" t="str">
        <f>VLOOKUP(A55,'2022当番マスター'!A:E,4,FALSE)</f>
        <v>梶原　　 杏　　　</v>
      </c>
    </row>
    <row r="56" ht="15.75" customHeight="1">
      <c r="A56" s="667" t="s">
        <v>2976</v>
      </c>
      <c r="B56" s="667" t="s">
        <v>70</v>
      </c>
      <c r="C56" s="667" t="s">
        <v>3753</v>
      </c>
      <c r="D56" s="667" t="s">
        <v>2975</v>
      </c>
      <c r="E56" s="667" t="s">
        <v>2976</v>
      </c>
      <c r="F56" s="667" t="s">
        <v>118</v>
      </c>
      <c r="G56" s="667" t="s">
        <v>3572</v>
      </c>
      <c r="H56" s="668"/>
      <c r="I56" s="668"/>
      <c r="J56" s="668"/>
      <c r="K56" s="668"/>
      <c r="L56" s="666" t="str">
        <f>VLOOKUP(A56,'2023当番マスター(旧)'!A:D,4,FALSE)</f>
        <v>松本　　 佳乃　　</v>
      </c>
      <c r="M56" s="666" t="str">
        <f>VLOOKUP(A56,'2022当番マスター'!A:E,4,FALSE)</f>
        <v>松本　　 佳乃　　</v>
      </c>
    </row>
    <row r="57" ht="15.75" customHeight="1">
      <c r="A57" s="667" t="s">
        <v>2954</v>
      </c>
      <c r="B57" s="667" t="s">
        <v>78</v>
      </c>
      <c r="C57" s="667" t="s">
        <v>3754</v>
      </c>
      <c r="D57" s="667" t="s">
        <v>2953</v>
      </c>
      <c r="E57" s="667" t="s">
        <v>2954</v>
      </c>
      <c r="F57" s="668"/>
      <c r="G57" s="668"/>
      <c r="H57" s="668"/>
      <c r="I57" s="668"/>
      <c r="J57" s="668"/>
      <c r="K57" s="668"/>
      <c r="L57" s="666" t="str">
        <f>VLOOKUP(A57,'2023当番マスター(旧)'!A:D,4,FALSE)</f>
        <v>塚本　　 凌久　　</v>
      </c>
      <c r="M57" s="666" t="str">
        <f>VLOOKUP(A57,'2022当番マスター'!A:E,4,FALSE)</f>
        <v>塚本　　 凌久　　</v>
      </c>
    </row>
    <row r="58" ht="15.75" customHeight="1">
      <c r="A58" s="667" t="s">
        <v>955</v>
      </c>
      <c r="B58" s="667" t="s">
        <v>78</v>
      </c>
      <c r="C58" s="667" t="s">
        <v>2202</v>
      </c>
      <c r="D58" s="667" t="s">
        <v>954</v>
      </c>
      <c r="E58" s="667" t="s">
        <v>955</v>
      </c>
      <c r="F58" s="668"/>
      <c r="G58" s="668"/>
      <c r="H58" s="668"/>
      <c r="I58" s="668"/>
      <c r="J58" s="668"/>
      <c r="K58" s="668"/>
      <c r="L58" s="666" t="str">
        <f>VLOOKUP(A58,'2023当番マスター(旧)'!A:D,4,FALSE)</f>
        <v>二村　　 貫太　　</v>
      </c>
      <c r="M58" s="666" t="str">
        <f>VLOOKUP(A58,'2022当番マスター'!A:E,4,FALSE)</f>
        <v>二村　　 貫太　　</v>
      </c>
    </row>
    <row r="59" ht="15.75" customHeight="1">
      <c r="A59" s="667" t="s">
        <v>852</v>
      </c>
      <c r="B59" s="667" t="s">
        <v>78</v>
      </c>
      <c r="C59" s="667" t="s">
        <v>2122</v>
      </c>
      <c r="D59" s="667" t="s">
        <v>850</v>
      </c>
      <c r="E59" s="667" t="s">
        <v>852</v>
      </c>
      <c r="F59" s="667" t="s">
        <v>151</v>
      </c>
      <c r="G59" s="667" t="s">
        <v>2123</v>
      </c>
      <c r="H59" s="668"/>
      <c r="I59" s="668"/>
      <c r="J59" s="668"/>
      <c r="K59" s="668"/>
      <c r="L59" s="666" t="str">
        <f>VLOOKUP(A59,'2023当番マスター(旧)'!A:D,4,FALSE)</f>
        <v>薮田　　 大輝　　</v>
      </c>
      <c r="M59" s="666" t="str">
        <f>VLOOKUP(A59,'2022当番マスター'!A:E,4,FALSE)</f>
        <v>薮田　　 大輝　　</v>
      </c>
    </row>
    <row r="60" ht="15.75" customHeight="1">
      <c r="A60" s="667" t="s">
        <v>3596</v>
      </c>
      <c r="B60" s="667" t="s">
        <v>78</v>
      </c>
      <c r="C60" s="667" t="s">
        <v>3755</v>
      </c>
      <c r="D60" s="667" t="s">
        <v>835</v>
      </c>
      <c r="E60" s="667" t="s">
        <v>3596</v>
      </c>
      <c r="F60" s="668"/>
      <c r="G60" s="668"/>
      <c r="H60" s="668"/>
      <c r="I60" s="668"/>
      <c r="J60" s="668"/>
      <c r="K60" s="668"/>
      <c r="L60" s="666" t="str">
        <f>VLOOKUP(A60,'2023当番マスター(旧)'!A:D,4,FALSE)</f>
        <v>レビン     海斗</v>
      </c>
      <c r="M60" s="666" t="str">
        <f>VLOOKUP(A60,'2022当番マスター'!A:E,4,FALSE)</f>
        <v>レビン     海斗</v>
      </c>
    </row>
    <row r="61" ht="15.75" customHeight="1">
      <c r="A61" s="667" t="s">
        <v>2759</v>
      </c>
      <c r="B61" s="667" t="s">
        <v>78</v>
      </c>
      <c r="C61" s="667" t="s">
        <v>3756</v>
      </c>
      <c r="D61" s="667" t="s">
        <v>2758</v>
      </c>
      <c r="E61" s="667" t="s">
        <v>2759</v>
      </c>
      <c r="F61" s="668"/>
      <c r="G61" s="668"/>
      <c r="H61" s="668"/>
      <c r="I61" s="668"/>
      <c r="J61" s="668"/>
      <c r="K61" s="668"/>
      <c r="L61" s="666" t="str">
        <f>VLOOKUP(A61,'2023当番マスター(旧)'!A:D,4,FALSE)</f>
        <v>加藤　　 大河　　</v>
      </c>
      <c r="M61" s="666" t="str">
        <f>VLOOKUP(A61,'2022当番マスター'!A:E,4,FALSE)</f>
        <v>加藤　　 大河　　</v>
      </c>
    </row>
    <row r="62" ht="15.75" customHeight="1">
      <c r="A62" s="667" t="s">
        <v>3757</v>
      </c>
      <c r="B62" s="667" t="s">
        <v>78</v>
      </c>
      <c r="C62" s="667" t="s">
        <v>3758</v>
      </c>
      <c r="D62" s="667" t="s">
        <v>3759</v>
      </c>
      <c r="E62" s="667" t="s">
        <v>3757</v>
      </c>
      <c r="F62" s="667" t="s">
        <v>65</v>
      </c>
      <c r="G62" s="667" t="s">
        <v>3760</v>
      </c>
      <c r="H62" s="668"/>
      <c r="I62" s="668"/>
      <c r="J62" s="668"/>
      <c r="K62" s="668"/>
      <c r="L62" s="666" t="str">
        <f>VLOOKUP(A62,'2023当番マスター(旧)'!A:D,4,FALSE)</f>
        <v>#N/A</v>
      </c>
      <c r="M62" s="666" t="str">
        <f>VLOOKUP(A62,'2022当番マスター'!A:E,4,FALSE)</f>
        <v>岡本　　 祥弥　　</v>
      </c>
    </row>
    <row r="63" ht="15.75" customHeight="1">
      <c r="A63" s="667" t="s">
        <v>923</v>
      </c>
      <c r="B63" s="667" t="s">
        <v>78</v>
      </c>
      <c r="C63" s="667" t="s">
        <v>2200</v>
      </c>
      <c r="D63" s="667" t="s">
        <v>920</v>
      </c>
      <c r="E63" s="667" t="s">
        <v>923</v>
      </c>
      <c r="F63" s="668"/>
      <c r="G63" s="668"/>
      <c r="H63" s="668"/>
      <c r="I63" s="668"/>
      <c r="J63" s="668"/>
      <c r="K63" s="668"/>
      <c r="L63" s="666" t="str">
        <f>VLOOKUP(A63,'2023当番マスター(旧)'!A:D,4,FALSE)</f>
        <v>中村　　 光太　　</v>
      </c>
      <c r="M63" s="666" t="str">
        <f>VLOOKUP(A63,'2022当番マスター'!A:E,4,FALSE)</f>
        <v>中村　　 光太　　</v>
      </c>
    </row>
    <row r="64" ht="15.75" customHeight="1">
      <c r="A64" s="667" t="s">
        <v>949</v>
      </c>
      <c r="B64" s="667" t="s">
        <v>78</v>
      </c>
      <c r="C64" s="667" t="s">
        <v>2181</v>
      </c>
      <c r="D64" s="667" t="s">
        <v>948</v>
      </c>
      <c r="E64" s="667" t="s">
        <v>949</v>
      </c>
      <c r="F64" s="667" t="s">
        <v>118</v>
      </c>
      <c r="G64" s="667" t="s">
        <v>2182</v>
      </c>
      <c r="H64" s="668"/>
      <c r="I64" s="668"/>
      <c r="J64" s="668"/>
      <c r="K64" s="668"/>
      <c r="L64" s="666" t="str">
        <f>VLOOKUP(A64,'2023当番マスター(旧)'!A:D,4,FALSE)</f>
        <v>川嶋　　 琉生</v>
      </c>
      <c r="M64" s="666" t="str">
        <f>VLOOKUP(A64,'2022当番マスター'!A:E,4,FALSE)</f>
        <v>川嶋　　 琉生</v>
      </c>
    </row>
    <row r="65" ht="15.75" customHeight="1">
      <c r="A65" s="667" t="s">
        <v>2882</v>
      </c>
      <c r="B65" s="667" t="s">
        <v>78</v>
      </c>
      <c r="C65" s="667" t="s">
        <v>3761</v>
      </c>
      <c r="D65" s="667" t="s">
        <v>1644</v>
      </c>
      <c r="E65" s="667" t="s">
        <v>2882</v>
      </c>
      <c r="F65" s="667" t="s">
        <v>109</v>
      </c>
      <c r="G65" s="667" t="s">
        <v>3587</v>
      </c>
      <c r="H65" s="668"/>
      <c r="I65" s="668"/>
      <c r="J65" s="668"/>
      <c r="K65" s="668"/>
      <c r="L65" s="666" t="str">
        <f>VLOOKUP(A65,'2023当番マスター(旧)'!A:D,4,FALSE)</f>
        <v>宮田　　 來怜　　</v>
      </c>
      <c r="M65" s="666" t="str">
        <f>VLOOKUP(A65,'2022当番マスター'!A:E,4,FALSE)</f>
        <v>宮田　　 來怜　　</v>
      </c>
    </row>
    <row r="66" ht="15.75" customHeight="1">
      <c r="A66" s="667" t="s">
        <v>2968</v>
      </c>
      <c r="B66" s="667" t="s">
        <v>78</v>
      </c>
      <c r="C66" s="667" t="s">
        <v>3762</v>
      </c>
      <c r="D66" s="667" t="s">
        <v>2967</v>
      </c>
      <c r="E66" s="667" t="s">
        <v>2968</v>
      </c>
      <c r="F66" s="667"/>
      <c r="G66" s="667"/>
      <c r="H66" s="668"/>
      <c r="I66" s="668"/>
      <c r="J66" s="668"/>
      <c r="K66" s="668"/>
      <c r="L66" s="666" t="str">
        <f>VLOOKUP(A66,'2023当番マスター(旧)'!A:D,4,FALSE)</f>
        <v>モリソン 晴信　　</v>
      </c>
      <c r="M66" s="666" t="str">
        <f>VLOOKUP(A66,'2022当番マスター'!A:E,4,FALSE)</f>
        <v>モリソン 晴信　　</v>
      </c>
    </row>
    <row r="67" ht="15.75" customHeight="1">
      <c r="A67" s="667" t="s">
        <v>3586</v>
      </c>
      <c r="B67" s="667" t="s">
        <v>78</v>
      </c>
      <c r="C67" s="667" t="s">
        <v>2185</v>
      </c>
      <c r="D67" s="667" t="s">
        <v>887</v>
      </c>
      <c r="E67" s="667" t="s">
        <v>3586</v>
      </c>
      <c r="F67" s="667" t="s">
        <v>151</v>
      </c>
      <c r="G67" s="667" t="s">
        <v>2186</v>
      </c>
      <c r="H67" s="668"/>
      <c r="I67" s="668"/>
      <c r="J67" s="668"/>
      <c r="K67" s="668"/>
      <c r="L67" s="666" t="str">
        <f>VLOOKUP(A67,'2023当番マスター(旧)'!A:D,4,FALSE)</f>
        <v>#N/A</v>
      </c>
      <c r="M67" s="666" t="str">
        <f>VLOOKUP(A67,'2022当番マスター'!A:E,4,FALSE)</f>
        <v>北井　　 匠　　　</v>
      </c>
    </row>
    <row r="68" ht="15.75" customHeight="1">
      <c r="A68" s="667" t="s">
        <v>847</v>
      </c>
      <c r="B68" s="667" t="s">
        <v>78</v>
      </c>
      <c r="C68" s="667" t="s">
        <v>3763</v>
      </c>
      <c r="D68" s="667" t="s">
        <v>845</v>
      </c>
      <c r="E68" s="667" t="s">
        <v>847</v>
      </c>
      <c r="F68" s="667" t="s">
        <v>123</v>
      </c>
      <c r="G68" s="667" t="s">
        <v>2166</v>
      </c>
      <c r="H68" s="668"/>
      <c r="I68" s="668"/>
      <c r="J68" s="668"/>
      <c r="K68" s="668"/>
      <c r="L68" s="666" t="str">
        <f>VLOOKUP(A68,'2023当番マスター(旧)'!A:D,4,FALSE)</f>
        <v>山崎　　 瑛美　　</v>
      </c>
      <c r="M68" s="666" t="str">
        <f>VLOOKUP(A68,'2022当番マスター'!A:E,4,FALSE)</f>
        <v>山崎　　 瑛美　　</v>
      </c>
    </row>
    <row r="69" ht="15.75" customHeight="1">
      <c r="A69" s="667" t="s">
        <v>2765</v>
      </c>
      <c r="B69" s="667" t="s">
        <v>78</v>
      </c>
      <c r="C69" s="667" t="s">
        <v>3764</v>
      </c>
      <c r="D69" s="667" t="s">
        <v>2764</v>
      </c>
      <c r="E69" s="667" t="s">
        <v>2765</v>
      </c>
      <c r="F69" s="667" t="s">
        <v>109</v>
      </c>
      <c r="G69" s="667" t="s">
        <v>3591</v>
      </c>
      <c r="H69" s="668"/>
      <c r="I69" s="668"/>
      <c r="J69" s="668"/>
      <c r="K69" s="668"/>
      <c r="L69" s="666" t="str">
        <f>VLOOKUP(A69,'2023当番マスター(旧)'!A:D,4,FALSE)</f>
        <v>井上　　 柚羽　　</v>
      </c>
      <c r="M69" s="666" t="str">
        <f>VLOOKUP(A69,'2022当番マスター'!A:E,4,FALSE)</f>
        <v>井上　　 柚羽　　</v>
      </c>
    </row>
    <row r="70" ht="15.75" customHeight="1">
      <c r="A70" s="667" t="s">
        <v>3004</v>
      </c>
      <c r="B70" s="667" t="s">
        <v>78</v>
      </c>
      <c r="C70" s="667" t="s">
        <v>3765</v>
      </c>
      <c r="D70" s="667" t="s">
        <v>3003</v>
      </c>
      <c r="E70" s="667" t="s">
        <v>3004</v>
      </c>
      <c r="F70" s="668"/>
      <c r="G70" s="668"/>
      <c r="H70" s="668"/>
      <c r="I70" s="668"/>
      <c r="J70" s="668"/>
      <c r="K70" s="668"/>
      <c r="L70" s="666" t="str">
        <f>VLOOKUP(A70,'2023当番マスター(旧)'!A:D,4,FALSE)</f>
        <v>大河内　 彩恵　　</v>
      </c>
      <c r="M70" s="666" t="str">
        <f>VLOOKUP(A70,'2022当番マスター'!A:E,4,FALSE)</f>
        <v>大河内　 彩恵　　</v>
      </c>
    </row>
    <row r="71" ht="15.75" customHeight="1">
      <c r="A71" s="667" t="s">
        <v>463</v>
      </c>
      <c r="B71" s="667" t="s">
        <v>78</v>
      </c>
      <c r="C71" s="667" t="s">
        <v>3083</v>
      </c>
      <c r="D71" s="667" t="s">
        <v>462</v>
      </c>
      <c r="E71" s="667" t="s">
        <v>463</v>
      </c>
      <c r="F71" s="667" t="s">
        <v>109</v>
      </c>
      <c r="G71" s="667" t="s">
        <v>3593</v>
      </c>
      <c r="H71" s="668"/>
      <c r="I71" s="668"/>
      <c r="J71" s="668"/>
      <c r="K71" s="668"/>
      <c r="L71" s="666" t="str">
        <f>VLOOKUP(A71,'2023当番マスター(旧)'!A:D,4,FALSE)</f>
        <v>ラザラス スカーレット</v>
      </c>
      <c r="M71" s="666" t="str">
        <f>VLOOKUP(A71,'2022当番マスター'!A:E,4,FALSE)</f>
        <v>ラザラス スカーレット</v>
      </c>
    </row>
    <row r="72" ht="15.75" customHeight="1">
      <c r="A72" s="667" t="s">
        <v>3766</v>
      </c>
      <c r="B72" s="667" t="s">
        <v>78</v>
      </c>
      <c r="C72" s="667" t="s">
        <v>3767</v>
      </c>
      <c r="D72" s="667" t="s">
        <v>3768</v>
      </c>
      <c r="E72" s="667" t="s">
        <v>3766</v>
      </c>
      <c r="F72" s="667" t="s">
        <v>70</v>
      </c>
      <c r="G72" s="667" t="s">
        <v>3769</v>
      </c>
      <c r="H72" s="668"/>
      <c r="I72" s="668"/>
      <c r="J72" s="668"/>
      <c r="K72" s="668"/>
      <c r="L72" s="666" t="str">
        <f>VLOOKUP(A72,'2023当番マスター(旧)'!A:D,4,FALSE)</f>
        <v>#N/A</v>
      </c>
      <c r="M72" s="666" t="str">
        <f>VLOOKUP(A72,'2022当番マスター'!A:E,4,FALSE)</f>
        <v>シェルナット 莉彩　　</v>
      </c>
    </row>
    <row r="73" ht="15.75" customHeight="1">
      <c r="A73" s="667" t="s">
        <v>843</v>
      </c>
      <c r="B73" s="667" t="s">
        <v>78</v>
      </c>
      <c r="C73" s="667" t="s">
        <v>2137</v>
      </c>
      <c r="D73" s="667" t="s">
        <v>839</v>
      </c>
      <c r="E73" s="667" t="s">
        <v>843</v>
      </c>
      <c r="F73" s="667" t="s">
        <v>144</v>
      </c>
      <c r="G73" s="667" t="s">
        <v>2138</v>
      </c>
      <c r="H73" s="668"/>
      <c r="I73" s="668"/>
      <c r="J73" s="668"/>
      <c r="K73" s="668"/>
      <c r="L73" s="666" t="str">
        <f>VLOOKUP(A73,'2023当番マスター(旧)'!A:D,4,FALSE)</f>
        <v>石井　　 希歩　　</v>
      </c>
      <c r="M73" s="666" t="str">
        <f>VLOOKUP(A73,'2022当番マスター'!A:E,4,FALSE)</f>
        <v>石井　　 希歩　　</v>
      </c>
    </row>
    <row r="74" ht="15.75" customHeight="1">
      <c r="A74" s="667" t="s">
        <v>190</v>
      </c>
      <c r="B74" s="667" t="s">
        <v>87</v>
      </c>
      <c r="C74" s="667" t="s">
        <v>1720</v>
      </c>
      <c r="D74" s="667" t="s">
        <v>189</v>
      </c>
      <c r="E74" s="667" t="s">
        <v>190</v>
      </c>
      <c r="F74" s="668"/>
      <c r="G74" s="668"/>
      <c r="H74" s="668"/>
      <c r="I74" s="668"/>
      <c r="J74" s="668"/>
      <c r="K74" s="668"/>
      <c r="L74" s="666" t="str">
        <f>VLOOKUP(A74,'2023当番マスター(旧)'!A:D,4,FALSE)</f>
        <v>柳沢　　 彪功　　</v>
      </c>
      <c r="M74" s="666" t="str">
        <f>VLOOKUP(A74,'2022当番マスター'!A:E,4,FALSE)</f>
        <v>柳沢　　 彪功　　</v>
      </c>
    </row>
    <row r="75" ht="15.75" customHeight="1">
      <c r="A75" s="667" t="s">
        <v>3255</v>
      </c>
      <c r="B75" s="667" t="s">
        <v>87</v>
      </c>
      <c r="C75" s="667" t="s">
        <v>3770</v>
      </c>
      <c r="D75" s="667" t="s">
        <v>3258</v>
      </c>
      <c r="E75" s="667" t="s">
        <v>3255</v>
      </c>
      <c r="F75" s="667" t="s">
        <v>144</v>
      </c>
      <c r="G75" s="667" t="s">
        <v>3598</v>
      </c>
      <c r="H75" s="668"/>
      <c r="I75" s="668"/>
      <c r="J75" s="668"/>
      <c r="K75" s="668"/>
      <c r="L75" s="666" t="str">
        <f>VLOOKUP(A75,'2023当番マスター(旧)'!A:D,4,FALSE)</f>
        <v>松本　　 悠生　　</v>
      </c>
      <c r="M75" s="666" t="str">
        <f>VLOOKUP(A75,'2022当番マスター'!A:E,4,FALSE)</f>
        <v>松本　　 悠生　　</v>
      </c>
    </row>
    <row r="76" ht="15.75" customHeight="1">
      <c r="A76" s="667" t="s">
        <v>636</v>
      </c>
      <c r="B76" s="667" t="s">
        <v>87</v>
      </c>
      <c r="C76" s="667" t="s">
        <v>2189</v>
      </c>
      <c r="D76" s="667" t="s">
        <v>635</v>
      </c>
      <c r="E76" s="667" t="s">
        <v>636</v>
      </c>
      <c r="F76" s="668"/>
      <c r="G76" s="668"/>
      <c r="H76" s="668"/>
      <c r="I76" s="668"/>
      <c r="J76" s="668"/>
      <c r="K76" s="668"/>
      <c r="L76" s="666" t="str">
        <f>VLOOKUP(A76,'2023当番マスター(旧)'!A:D,4,FALSE)</f>
        <v>作佐部　 岳　　　</v>
      </c>
      <c r="M76" s="666" t="str">
        <f>VLOOKUP(A76,'2022当番マスター'!A:E,4,FALSE)</f>
        <v>作佐部　 岳　　　</v>
      </c>
    </row>
    <row r="77" ht="15.75" customHeight="1">
      <c r="A77" s="667" t="s">
        <v>3602</v>
      </c>
      <c r="B77" s="667" t="s">
        <v>87</v>
      </c>
      <c r="C77" s="667" t="s">
        <v>1830</v>
      </c>
      <c r="D77" s="667" t="s">
        <v>371</v>
      </c>
      <c r="E77" s="667" t="s">
        <v>3602</v>
      </c>
      <c r="F77" s="667" t="s">
        <v>109</v>
      </c>
      <c r="G77" s="667" t="s">
        <v>1832</v>
      </c>
      <c r="H77" s="668"/>
      <c r="I77" s="668"/>
      <c r="J77" s="668"/>
      <c r="K77" s="668"/>
      <c r="L77" s="666" t="str">
        <f>VLOOKUP(A77,'2023当番マスター(旧)'!A:D,4,FALSE)</f>
        <v>中村　　 詩</v>
      </c>
      <c r="M77" s="666" t="str">
        <f>VLOOKUP(A77,'2022当番マスター'!A:E,4,FALSE)</f>
        <v>中村　　 詩</v>
      </c>
    </row>
    <row r="78" ht="15.75" customHeight="1">
      <c r="A78" s="667" t="s">
        <v>63</v>
      </c>
      <c r="B78" s="667" t="s">
        <v>87</v>
      </c>
      <c r="C78" s="667" t="s">
        <v>1685</v>
      </c>
      <c r="D78" s="667" t="s">
        <v>62</v>
      </c>
      <c r="E78" s="667" t="s">
        <v>63</v>
      </c>
      <c r="F78" s="667" t="s">
        <v>65</v>
      </c>
      <c r="G78" s="667" t="s">
        <v>1686</v>
      </c>
      <c r="H78" s="668"/>
      <c r="I78" s="668"/>
      <c r="J78" s="668"/>
      <c r="K78" s="668"/>
      <c r="L78" s="666" t="str">
        <f>VLOOKUP(A78,'2023当番マスター(旧)'!A:D,4,FALSE)</f>
        <v>松井　　 一真　　</v>
      </c>
      <c r="M78" s="666" t="str">
        <f>VLOOKUP(A78,'2022当番マスター'!A:E,4,FALSE)</f>
        <v>松井　　 一真　　</v>
      </c>
    </row>
    <row r="79" ht="15.75" customHeight="1">
      <c r="A79" s="667" t="s">
        <v>810</v>
      </c>
      <c r="B79" s="667" t="s">
        <v>87</v>
      </c>
      <c r="C79" s="667" t="s">
        <v>3771</v>
      </c>
      <c r="D79" s="667" t="s">
        <v>462</v>
      </c>
      <c r="E79" s="667" t="s">
        <v>810</v>
      </c>
      <c r="F79" s="668"/>
      <c r="G79" s="668"/>
      <c r="H79" s="668"/>
      <c r="I79" s="668"/>
      <c r="J79" s="668"/>
      <c r="K79" s="668"/>
      <c r="L79" s="666" t="str">
        <f>VLOOKUP(A79,'2023当番マスター(旧)'!A:D,4,FALSE)</f>
        <v>ハリソン 倖　　　</v>
      </c>
      <c r="M79" s="666" t="str">
        <f>VLOOKUP(A79,'2022当番マスター'!A:E,4,FALSE)</f>
        <v>ハリソン 倖　　　</v>
      </c>
    </row>
    <row r="80" ht="15.75" customHeight="1">
      <c r="A80" s="667" t="s">
        <v>536</v>
      </c>
      <c r="B80" s="667" t="s">
        <v>87</v>
      </c>
      <c r="C80" s="667" t="s">
        <v>1920</v>
      </c>
      <c r="D80" s="667" t="s">
        <v>535</v>
      </c>
      <c r="E80" s="667" t="s">
        <v>536</v>
      </c>
      <c r="F80" s="667" t="s">
        <v>65</v>
      </c>
      <c r="G80" s="667" t="s">
        <v>1922</v>
      </c>
      <c r="H80" s="668"/>
      <c r="I80" s="668"/>
      <c r="J80" s="668"/>
      <c r="K80" s="668"/>
      <c r="L80" s="666" t="str">
        <f>VLOOKUP(A80,'2023当番マスター(旧)'!A:D,4,FALSE)</f>
        <v>松野　　 海咲　　</v>
      </c>
      <c r="M80" s="666" t="str">
        <f>VLOOKUP(A80,'2022当番マスター'!A:E,4,FALSE)</f>
        <v>松野　　 海咲　　</v>
      </c>
    </row>
    <row r="81" ht="15.75" customHeight="1">
      <c r="A81" s="667" t="s">
        <v>804</v>
      </c>
      <c r="B81" s="667" t="s">
        <v>87</v>
      </c>
      <c r="C81" s="667" t="s">
        <v>2140</v>
      </c>
      <c r="D81" s="667" t="s">
        <v>803</v>
      </c>
      <c r="E81" s="667" t="s">
        <v>804</v>
      </c>
      <c r="F81" s="667" t="s">
        <v>151</v>
      </c>
      <c r="G81" s="667" t="s">
        <v>2141</v>
      </c>
      <c r="H81" s="667" t="s">
        <v>2809</v>
      </c>
      <c r="I81" s="667" t="s">
        <v>2143</v>
      </c>
      <c r="J81" s="668"/>
      <c r="K81" s="668"/>
      <c r="L81" s="666" t="str">
        <f>VLOOKUP(A81,'2023当番マスター(旧)'!A:D,4,FALSE)</f>
        <v>稲森　　 杏奈　　</v>
      </c>
      <c r="M81" s="666" t="str">
        <f>VLOOKUP(A81,'2022当番マスター'!A:E,4,FALSE)</f>
        <v>稲森　　 杏奈　　</v>
      </c>
    </row>
    <row r="82" ht="15.75" customHeight="1">
      <c r="A82" s="667" t="s">
        <v>945</v>
      </c>
      <c r="B82" s="667" t="s">
        <v>87</v>
      </c>
      <c r="C82" s="667" t="s">
        <v>2214</v>
      </c>
      <c r="D82" s="667" t="s">
        <v>944</v>
      </c>
      <c r="E82" s="667" t="s">
        <v>945</v>
      </c>
      <c r="F82" s="668"/>
      <c r="G82" s="668"/>
      <c r="H82" s="668"/>
      <c r="I82" s="668"/>
      <c r="J82" s="668"/>
      <c r="K82" s="668"/>
      <c r="L82" s="666" t="str">
        <f>VLOOKUP(A82,'2023当番マスター(旧)'!A:D,4,FALSE)</f>
        <v>並木　　 楓　　　</v>
      </c>
      <c r="M82" s="666" t="str">
        <f>VLOOKUP(A82,'2022当番マスター'!A:E,4,FALSE)</f>
        <v>並木　　 楓　　　</v>
      </c>
    </row>
    <row r="83" ht="15.75" customHeight="1">
      <c r="A83" s="667" t="s">
        <v>3292</v>
      </c>
      <c r="B83" s="667" t="s">
        <v>87</v>
      </c>
      <c r="C83" s="667" t="s">
        <v>3772</v>
      </c>
      <c r="D83" s="667" t="s">
        <v>3062</v>
      </c>
      <c r="E83" s="667" t="s">
        <v>3292</v>
      </c>
      <c r="F83" s="668"/>
      <c r="G83" s="668"/>
      <c r="H83" s="668"/>
      <c r="I83" s="668"/>
      <c r="J83" s="668"/>
      <c r="K83" s="668"/>
      <c r="L83" s="666" t="str">
        <f>VLOOKUP(A83,'2023当番マスター(旧)'!A:D,4,FALSE)</f>
        <v>繁泉　　 凪　　　</v>
      </c>
      <c r="M83" s="666" t="str">
        <f>VLOOKUP(A83,'2022当番マスター'!A:E,4,FALSE)</f>
        <v>繁泉　　 凪　　　</v>
      </c>
    </row>
    <row r="84" ht="15.75" customHeight="1">
      <c r="A84" s="667" t="s">
        <v>2754</v>
      </c>
      <c r="B84" s="667" t="s">
        <v>87</v>
      </c>
      <c r="C84" s="667" t="s">
        <v>3773</v>
      </c>
      <c r="D84" s="667" t="s">
        <v>2753</v>
      </c>
      <c r="E84" s="667" t="s">
        <v>2754</v>
      </c>
      <c r="F84" s="668"/>
      <c r="G84" s="668"/>
      <c r="H84" s="668"/>
      <c r="I84" s="668"/>
      <c r="J84" s="668"/>
      <c r="K84" s="668"/>
      <c r="L84" s="666" t="str">
        <f>VLOOKUP(A84,'2023当番マスター(旧)'!A:D,4,FALSE)</f>
        <v>二村　　 美玲　　</v>
      </c>
      <c r="M84" s="666" t="str">
        <f>VLOOKUP(A84,'2022当番マスター'!A:E,4,FALSE)</f>
        <v>二村　　 美怜　　</v>
      </c>
    </row>
    <row r="85" ht="15.75" customHeight="1">
      <c r="A85" s="667" t="s">
        <v>832</v>
      </c>
      <c r="B85" s="667" t="s">
        <v>87</v>
      </c>
      <c r="C85" s="667" t="s">
        <v>2158</v>
      </c>
      <c r="D85" s="667" t="s">
        <v>831</v>
      </c>
      <c r="E85" s="667" t="s">
        <v>832</v>
      </c>
      <c r="F85" s="668"/>
      <c r="G85" s="668"/>
      <c r="H85" s="668"/>
      <c r="I85" s="668"/>
      <c r="J85" s="668"/>
      <c r="K85" s="668"/>
      <c r="L85" s="666" t="str">
        <f>VLOOKUP(A85,'2023当番マスター(旧)'!A:D,4,FALSE)</f>
        <v>ハチンズ 桜華</v>
      </c>
      <c r="M85" s="666" t="str">
        <f>VLOOKUP(A85,'2022当番マスター'!A:E,4,FALSE)</f>
        <v>ハチンズ 桜華</v>
      </c>
    </row>
    <row r="86" ht="15.75" customHeight="1">
      <c r="A86" s="667" t="s">
        <v>916</v>
      </c>
      <c r="B86" s="667" t="s">
        <v>87</v>
      </c>
      <c r="C86" s="667" t="s">
        <v>2231</v>
      </c>
      <c r="D86" s="667" t="s">
        <v>913</v>
      </c>
      <c r="E86" s="667" t="s">
        <v>916</v>
      </c>
      <c r="F86" s="667" t="s">
        <v>118</v>
      </c>
      <c r="G86" s="667" t="s">
        <v>2232</v>
      </c>
      <c r="H86" s="667" t="s">
        <v>3102</v>
      </c>
      <c r="I86" s="667" t="s">
        <v>2234</v>
      </c>
      <c r="J86" s="668"/>
      <c r="K86" s="668"/>
      <c r="L86" s="666" t="str">
        <f>VLOOKUP(A86,'2023当番マスター(旧)'!A:D,4,FALSE)</f>
        <v>森川　　 咲空　　</v>
      </c>
      <c r="M86" s="666" t="str">
        <f>VLOOKUP(A86,'2022当番マスター'!A:E,4,FALSE)</f>
        <v>森川　　 咲空　　</v>
      </c>
    </row>
    <row r="87" ht="15.75" customHeight="1">
      <c r="A87" s="667" t="s">
        <v>908</v>
      </c>
      <c r="B87" s="667" t="s">
        <v>87</v>
      </c>
      <c r="C87" s="667" t="s">
        <v>2223</v>
      </c>
      <c r="D87" s="667" t="s">
        <v>658</v>
      </c>
      <c r="E87" s="667" t="s">
        <v>908</v>
      </c>
      <c r="F87" s="667" t="s">
        <v>65</v>
      </c>
      <c r="G87" s="667" t="s">
        <v>2224</v>
      </c>
      <c r="H87" s="667" t="s">
        <v>50</v>
      </c>
      <c r="I87" s="667" t="s">
        <v>2226</v>
      </c>
      <c r="J87" s="668"/>
      <c r="K87" s="668"/>
      <c r="L87" s="666" t="str">
        <f>VLOOKUP(A87,'2023当番マスター(旧)'!A:D,4,FALSE)</f>
        <v>藤田　　 虹夕</v>
      </c>
      <c r="M87" s="666" t="str">
        <f>VLOOKUP(A87,'2022当番マスター'!A:E,4,FALSE)</f>
        <v>藤田　　 虹夕</v>
      </c>
    </row>
    <row r="88" ht="15.75" customHeight="1">
      <c r="A88" s="667" t="s">
        <v>869</v>
      </c>
      <c r="B88" s="667" t="s">
        <v>87</v>
      </c>
      <c r="C88" s="667" t="s">
        <v>2154</v>
      </c>
      <c r="D88" s="667" t="s">
        <v>867</v>
      </c>
      <c r="E88" s="667" t="s">
        <v>869</v>
      </c>
      <c r="F88" s="667" t="s">
        <v>65</v>
      </c>
      <c r="G88" s="667" t="s">
        <v>2155</v>
      </c>
      <c r="H88" s="668"/>
      <c r="I88" s="668"/>
      <c r="J88" s="668"/>
      <c r="K88" s="668"/>
      <c r="L88" s="666" t="str">
        <f>VLOOKUP(A88,'2023当番マスター(旧)'!A:D,4,FALSE)</f>
        <v>橋本　　 彩月</v>
      </c>
      <c r="M88" s="666" t="str">
        <f>VLOOKUP(A88,'2022当番マスター'!A:E,4,FALSE)</f>
        <v>橋本　　 彩月</v>
      </c>
    </row>
    <row r="89" ht="15.75" customHeight="1">
      <c r="A89" s="667" t="s">
        <v>3295</v>
      </c>
      <c r="B89" s="667" t="s">
        <v>56</v>
      </c>
      <c r="C89" s="667" t="s">
        <v>3774</v>
      </c>
      <c r="D89" s="667" t="s">
        <v>3298</v>
      </c>
      <c r="E89" s="667" t="s">
        <v>3295</v>
      </c>
      <c r="F89" s="667" t="s">
        <v>123</v>
      </c>
      <c r="G89" s="667" t="s">
        <v>3603</v>
      </c>
      <c r="H89" s="668"/>
      <c r="I89" s="668"/>
      <c r="J89" s="668"/>
      <c r="K89" s="668"/>
      <c r="L89" s="666" t="str">
        <f>VLOOKUP(A89,'2023当番マスター(旧)'!A:D,4,FALSE)</f>
        <v>中村　　 一覚　　</v>
      </c>
      <c r="M89" s="666" t="str">
        <f>VLOOKUP(A89,'2022当番マスター'!A:E,4,FALSE)</f>
        <v>中村　　 一覚　　</v>
      </c>
    </row>
    <row r="90" ht="15.75" customHeight="1">
      <c r="A90" s="667" t="s">
        <v>1063</v>
      </c>
      <c r="B90" s="667" t="s">
        <v>56</v>
      </c>
      <c r="C90" s="667" t="s">
        <v>2320</v>
      </c>
      <c r="D90" s="667" t="s">
        <v>1060</v>
      </c>
      <c r="E90" s="667" t="s">
        <v>1063</v>
      </c>
      <c r="F90" s="667" t="s">
        <v>118</v>
      </c>
      <c r="G90" s="667" t="s">
        <v>2321</v>
      </c>
      <c r="H90" s="668"/>
      <c r="I90" s="668"/>
      <c r="J90" s="668"/>
      <c r="K90" s="668"/>
      <c r="L90" s="666" t="str">
        <f>VLOOKUP(A90,'2023当番マスター(旧)'!A:D,4,FALSE)</f>
        <v>大嶋        希海</v>
      </c>
      <c r="M90" s="666" t="str">
        <f>VLOOKUP(A90,'2022当番マスター'!A:E,4,FALSE)</f>
        <v>大嶋        希海</v>
      </c>
    </row>
    <row r="91" ht="15.75" customHeight="1">
      <c r="A91" s="667" t="s">
        <v>3333</v>
      </c>
      <c r="B91" s="667" t="s">
        <v>56</v>
      </c>
      <c r="C91" s="667" t="s">
        <v>3775</v>
      </c>
      <c r="D91" s="667" t="s">
        <v>3336</v>
      </c>
      <c r="E91" s="667" t="s">
        <v>3333</v>
      </c>
      <c r="F91" s="668"/>
      <c r="G91" s="668"/>
      <c r="H91" s="668"/>
      <c r="I91" s="668"/>
      <c r="J91" s="668"/>
      <c r="K91" s="668"/>
      <c r="L91" s="666" t="str">
        <f>VLOOKUP(A91,'2023当番マスター(旧)'!A:D,4,FALSE)</f>
        <v>牟田　　 悠人　　</v>
      </c>
      <c r="M91" s="666" t="str">
        <f>VLOOKUP(A91,'2022当番マスター'!A:E,4,FALSE)</f>
        <v>牟田　　 悠人　　</v>
      </c>
    </row>
    <row r="92" ht="15.75" customHeight="1">
      <c r="A92" s="667" t="s">
        <v>1034</v>
      </c>
      <c r="B92" s="667" t="s">
        <v>56</v>
      </c>
      <c r="C92" s="667" t="s">
        <v>2304</v>
      </c>
      <c r="D92" s="667" t="s">
        <v>1033</v>
      </c>
      <c r="E92" s="667" t="s">
        <v>1034</v>
      </c>
      <c r="F92" s="668"/>
      <c r="G92" s="668"/>
      <c r="H92" s="668"/>
      <c r="I92" s="668"/>
      <c r="J92" s="668"/>
      <c r="K92" s="668"/>
      <c r="L92" s="666" t="str">
        <f>VLOOKUP(A92,'2023当番マスター(旧)'!A:D,4,FALSE)</f>
        <v>大竹　　 愛子　　</v>
      </c>
      <c r="M92" s="666" t="str">
        <f>VLOOKUP(A92,'2022当番マスター'!A:E,4,FALSE)</f>
        <v>大竹　　 愛子　　</v>
      </c>
    </row>
    <row r="93" ht="15.75" customHeight="1">
      <c r="A93" s="667" t="s">
        <v>3776</v>
      </c>
      <c r="B93" s="667" t="s">
        <v>56</v>
      </c>
      <c r="C93" s="667" t="s">
        <v>3777</v>
      </c>
      <c r="D93" s="667" t="s">
        <v>3778</v>
      </c>
      <c r="E93" s="667" t="s">
        <v>3776</v>
      </c>
      <c r="F93" s="668"/>
      <c r="G93" s="668"/>
      <c r="H93" s="668"/>
      <c r="I93" s="668"/>
      <c r="J93" s="668"/>
      <c r="K93" s="668"/>
      <c r="L93" s="666" t="str">
        <f>VLOOKUP(A93,'2023当番マスター(旧)'!A:D,4,FALSE)</f>
        <v>#N/A</v>
      </c>
      <c r="M93" s="666" t="str">
        <f>VLOOKUP(A93,'2022当番マスター'!A:E,4,FALSE)</f>
        <v>滝田　　 莉子　　</v>
      </c>
    </row>
    <row r="94" ht="15.75" customHeight="1">
      <c r="A94" s="667" t="s">
        <v>2908</v>
      </c>
      <c r="B94" s="667" t="s">
        <v>56</v>
      </c>
      <c r="C94" s="667" t="s">
        <v>1762</v>
      </c>
      <c r="D94" s="667" t="s">
        <v>2905</v>
      </c>
      <c r="E94" s="667" t="s">
        <v>2908</v>
      </c>
      <c r="F94" s="668"/>
      <c r="G94" s="668"/>
      <c r="H94" s="668"/>
      <c r="I94" s="668"/>
      <c r="J94" s="668"/>
      <c r="K94" s="668"/>
      <c r="L94" s="666" t="str">
        <f>VLOOKUP(A94,'2023当番マスター(旧)'!A:D,4,FALSE)</f>
        <v>鈴木　　 蘭　　　</v>
      </c>
      <c r="M94" s="666" t="str">
        <f>VLOOKUP(A94,'2022当番マスター'!A:E,4,FALSE)</f>
        <v>鈴木　　 蘭　　　</v>
      </c>
    </row>
    <row r="95" ht="15.75" customHeight="1">
      <c r="A95" s="667" t="s">
        <v>3779</v>
      </c>
      <c r="B95" s="667" t="s">
        <v>56</v>
      </c>
      <c r="C95" s="667" t="s">
        <v>3780</v>
      </c>
      <c r="D95" s="667" t="s">
        <v>3781</v>
      </c>
      <c r="E95" s="667" t="s">
        <v>3779</v>
      </c>
      <c r="F95" s="667" t="s">
        <v>123</v>
      </c>
      <c r="G95" s="667" t="s">
        <v>3782</v>
      </c>
      <c r="H95" s="668"/>
      <c r="I95" s="668"/>
      <c r="J95" s="668"/>
      <c r="K95" s="668"/>
      <c r="L95" s="666" t="str">
        <f>VLOOKUP(A95,'2023当番マスター(旧)'!A:D,4,FALSE)</f>
        <v>#N/A</v>
      </c>
      <c r="M95" s="666" t="str">
        <f>VLOOKUP(A95,'2022当番マスター'!A:E,4,FALSE)</f>
        <v>中井　　 志帆　　</v>
      </c>
    </row>
    <row r="96" ht="15.75" customHeight="1">
      <c r="A96" s="667" t="s">
        <v>2897</v>
      </c>
      <c r="B96" s="667" t="s">
        <v>56</v>
      </c>
      <c r="C96" s="667" t="s">
        <v>2313</v>
      </c>
      <c r="D96" s="667" t="s">
        <v>978</v>
      </c>
      <c r="E96" s="667" t="s">
        <v>2897</v>
      </c>
      <c r="F96" s="667" t="s">
        <v>123</v>
      </c>
      <c r="G96" s="667" t="s">
        <v>2314</v>
      </c>
      <c r="H96" s="668"/>
      <c r="I96" s="668"/>
      <c r="J96" s="668"/>
      <c r="K96" s="668"/>
      <c r="L96" s="666" t="str">
        <f>VLOOKUP(A96,'2023当番マスター(旧)'!A:D,4,FALSE)</f>
        <v>鈴木        梨央</v>
      </c>
      <c r="M96" s="666" t="str">
        <f>VLOOKUP(A96,'2022当番マスター'!A:E,4,FALSE)</f>
        <v>鈴木        梨央</v>
      </c>
    </row>
    <row r="97" ht="15.75" customHeight="1">
      <c r="A97" s="667" t="s">
        <v>2792</v>
      </c>
      <c r="B97" s="667" t="s">
        <v>56</v>
      </c>
      <c r="C97" s="667" t="s">
        <v>3783</v>
      </c>
      <c r="D97" s="667" t="s">
        <v>2791</v>
      </c>
      <c r="E97" s="667" t="s">
        <v>2792</v>
      </c>
      <c r="F97" s="668"/>
      <c r="G97" s="668"/>
      <c r="H97" s="668"/>
      <c r="I97" s="668"/>
      <c r="J97" s="668"/>
      <c r="K97" s="668"/>
      <c r="L97" s="666" t="str">
        <f>VLOOKUP(A97,'2023当番マスター(旧)'!A:D,4,FALSE)</f>
        <v>持田　　 莉子　　</v>
      </c>
      <c r="M97" s="666" t="str">
        <f>VLOOKUP(A97,'2022当番マスター'!A:E,4,FALSE)</f>
        <v>持田　　 莉子　　</v>
      </c>
    </row>
    <row r="98" ht="15.75" customHeight="1">
      <c r="A98" s="667" t="s">
        <v>472</v>
      </c>
      <c r="B98" s="667" t="s">
        <v>56</v>
      </c>
      <c r="C98" s="667" t="s">
        <v>1892</v>
      </c>
      <c r="D98" s="667" t="s">
        <v>315</v>
      </c>
      <c r="E98" s="667" t="s">
        <v>472</v>
      </c>
      <c r="F98" s="668"/>
      <c r="G98" s="668"/>
      <c r="H98" s="668"/>
      <c r="I98" s="668"/>
      <c r="J98" s="668"/>
      <c r="K98" s="668"/>
      <c r="L98" s="666" t="str">
        <f>VLOOKUP(A98,'2023当番マスター(旧)'!A:D,4,FALSE)</f>
        <v>渡辺　　 日加里　</v>
      </c>
      <c r="M98" s="666" t="str">
        <f>VLOOKUP(A98,'2022当番マスター'!A:E,4,FALSE)</f>
        <v>渡辺　　 日加里　</v>
      </c>
    </row>
    <row r="99" ht="15.75" customHeight="1">
      <c r="A99" s="667" t="s">
        <v>3304</v>
      </c>
      <c r="B99" s="667" t="s">
        <v>56</v>
      </c>
      <c r="C99" s="667" t="s">
        <v>3784</v>
      </c>
      <c r="D99" s="667" t="s">
        <v>3307</v>
      </c>
      <c r="E99" s="667" t="s">
        <v>3304</v>
      </c>
      <c r="F99" s="668"/>
      <c r="G99" s="668"/>
      <c r="H99" s="668"/>
      <c r="I99" s="668"/>
      <c r="J99" s="668"/>
      <c r="K99" s="668"/>
      <c r="L99" s="666" t="str">
        <f>VLOOKUP(A99,'2023当番マスター(旧)'!A:D,4,FALSE)</f>
        <v>福田　　 光希　　</v>
      </c>
      <c r="M99" s="666" t="str">
        <f>VLOOKUP(A99,'2022当番マスター'!A:E,4,FALSE)</f>
        <v>福田　　 光希　　</v>
      </c>
    </row>
    <row r="100" ht="15.75" customHeight="1">
      <c r="A100" s="667" t="s">
        <v>1011</v>
      </c>
      <c r="B100" s="667" t="s">
        <v>56</v>
      </c>
      <c r="C100" s="667" t="s">
        <v>2276</v>
      </c>
      <c r="D100" s="667" t="s">
        <v>1010</v>
      </c>
      <c r="E100" s="667" t="s">
        <v>1011</v>
      </c>
      <c r="F100" s="668"/>
      <c r="G100" s="668"/>
      <c r="H100" s="668"/>
      <c r="I100" s="668"/>
      <c r="J100" s="668"/>
      <c r="K100" s="668"/>
      <c r="L100" s="666" t="str">
        <f>VLOOKUP(A100,'2023当番マスター(旧)'!A:D,4,FALSE)</f>
        <v>山田　　 梅　　　</v>
      </c>
      <c r="M100" s="666" t="str">
        <f>VLOOKUP(A100,'2022当番マスター'!A:E,4,FALSE)</f>
        <v>山田　　 梅　　　</v>
      </c>
    </row>
    <row r="101" ht="15.75" customHeight="1">
      <c r="A101" s="667" t="s">
        <v>505</v>
      </c>
      <c r="B101" s="667" t="s">
        <v>100</v>
      </c>
      <c r="C101" s="667" t="s">
        <v>1869</v>
      </c>
      <c r="D101" s="667" t="s">
        <v>504</v>
      </c>
      <c r="E101" s="667" t="s">
        <v>505</v>
      </c>
      <c r="F101" s="667" t="s">
        <v>118</v>
      </c>
      <c r="G101" s="667" t="s">
        <v>1871</v>
      </c>
      <c r="H101" s="668"/>
      <c r="I101" s="668"/>
      <c r="J101" s="668"/>
      <c r="K101" s="668"/>
      <c r="L101" s="666" t="str">
        <f>VLOOKUP(A101,'2023当番マスター(旧)'!A:D,4,FALSE)</f>
        <v>髙木　　 武蔵　　</v>
      </c>
      <c r="M101" s="666" t="str">
        <f>VLOOKUP(A101,'2022当番マスター'!A:E,4,FALSE)</f>
        <v>髙木　　 武蔵　　</v>
      </c>
    </row>
    <row r="102" ht="15.75" customHeight="1">
      <c r="A102" s="667" t="s">
        <v>1037</v>
      </c>
      <c r="B102" s="667" t="s">
        <v>100</v>
      </c>
      <c r="C102" s="667" t="s">
        <v>2282</v>
      </c>
      <c r="D102" s="667" t="s">
        <v>702</v>
      </c>
      <c r="E102" s="667" t="s">
        <v>1037</v>
      </c>
      <c r="F102" s="667" t="s">
        <v>50</v>
      </c>
      <c r="G102" s="667" t="s">
        <v>2284</v>
      </c>
      <c r="H102" s="667" t="s">
        <v>2809</v>
      </c>
      <c r="I102" s="667" t="s">
        <v>2285</v>
      </c>
      <c r="J102" s="668"/>
      <c r="K102" s="668"/>
      <c r="L102" s="666" t="str">
        <f>VLOOKUP(A102,'2023当番マスター(旧)'!A:D,4,FALSE)</f>
        <v>川西　　 哲人　　</v>
      </c>
      <c r="M102" s="666" t="str">
        <f>VLOOKUP(A102,'2022当番マスター'!A:E,4,FALSE)</f>
        <v>川西　　 哲人　　</v>
      </c>
    </row>
    <row r="103" ht="15.75" customHeight="1">
      <c r="A103" s="667" t="s">
        <v>2785</v>
      </c>
      <c r="B103" s="667" t="s">
        <v>100</v>
      </c>
      <c r="C103" s="667" t="s">
        <v>3785</v>
      </c>
      <c r="D103" s="667" t="s">
        <v>2784</v>
      </c>
      <c r="E103" s="667" t="s">
        <v>2785</v>
      </c>
      <c r="F103" s="667" t="s">
        <v>3102</v>
      </c>
      <c r="G103" s="667" t="s">
        <v>3612</v>
      </c>
      <c r="H103" s="667" t="s">
        <v>181</v>
      </c>
      <c r="I103" s="667" t="s">
        <v>3786</v>
      </c>
      <c r="J103" s="668"/>
      <c r="K103" s="668"/>
      <c r="L103" s="666" t="str">
        <f>VLOOKUP(A103,'2023当番マスター(旧)'!A:D,4,FALSE)</f>
        <v>重久　　 睦斉　　</v>
      </c>
      <c r="M103" s="666" t="str">
        <f>VLOOKUP(A103,'2022当番マスター'!A:E,4,FALSE)</f>
        <v>重久　　 睦斉　　</v>
      </c>
    </row>
    <row r="104" ht="15.75" customHeight="1">
      <c r="A104" s="667" t="s">
        <v>271</v>
      </c>
      <c r="B104" s="667" t="s">
        <v>100</v>
      </c>
      <c r="C104" s="667" t="s">
        <v>1776</v>
      </c>
      <c r="D104" s="667" t="s">
        <v>3787</v>
      </c>
      <c r="E104" s="667" t="s">
        <v>271</v>
      </c>
      <c r="F104" s="668"/>
      <c r="G104" s="668"/>
      <c r="H104" s="668"/>
      <c r="I104" s="668"/>
      <c r="J104" s="668"/>
      <c r="K104" s="668"/>
      <c r="L104" s="666" t="str">
        <f>VLOOKUP(A104,'2023当番マスター(旧)'!A:D,4,FALSE)</f>
        <v>丹羽 　　駿輔</v>
      </c>
      <c r="M104" s="666" t="str">
        <f>VLOOKUP(A104,'2022当番マスター'!A:E,4,FALSE)</f>
        <v>丹羽 　　駿輔</v>
      </c>
    </row>
    <row r="105" ht="15.75" customHeight="1">
      <c r="A105" s="667" t="s">
        <v>3788</v>
      </c>
      <c r="B105" s="667" t="s">
        <v>100</v>
      </c>
      <c r="C105" s="667" t="s">
        <v>3789</v>
      </c>
      <c r="D105" s="667" t="s">
        <v>3790</v>
      </c>
      <c r="E105" s="667" t="s">
        <v>3788</v>
      </c>
      <c r="F105" s="667" t="s">
        <v>2809</v>
      </c>
      <c r="G105" s="667" t="s">
        <v>3791</v>
      </c>
      <c r="H105" s="668"/>
      <c r="I105" s="668"/>
      <c r="J105" s="668"/>
      <c r="K105" s="668"/>
      <c r="L105" s="666" t="str">
        <f>VLOOKUP(A105,'2023当番マスター(旧)'!A:D,4,FALSE)</f>
        <v>#N/A</v>
      </c>
      <c r="M105" s="666" t="str">
        <f>VLOOKUP(A105,'2022当番マスター'!A:E,4,FALSE)</f>
        <v>中島　　 快</v>
      </c>
    </row>
    <row r="106" ht="15.75" customHeight="1">
      <c r="A106" s="667" t="s">
        <v>3339</v>
      </c>
      <c r="B106" s="667" t="s">
        <v>100</v>
      </c>
      <c r="C106" s="667" t="s">
        <v>2294</v>
      </c>
      <c r="D106" s="667" t="s">
        <v>1072</v>
      </c>
      <c r="E106" s="667" t="s">
        <v>3339</v>
      </c>
      <c r="F106" s="667" t="s">
        <v>40</v>
      </c>
      <c r="G106" s="667" t="s">
        <v>1075</v>
      </c>
      <c r="H106" s="667" t="s">
        <v>3102</v>
      </c>
      <c r="I106" s="667" t="s">
        <v>2296</v>
      </c>
      <c r="J106" s="668"/>
      <c r="K106" s="668"/>
      <c r="L106" s="666" t="str">
        <f>VLOOKUP(A106,'2023当番マスター(旧)'!A:D,4,FALSE)</f>
        <v>田中　　 宏弥　　</v>
      </c>
      <c r="M106" s="666" t="str">
        <f>VLOOKUP(A106,'2022当番マスター'!A:E,4,FALSE)</f>
        <v>田中　　 宏弥　　</v>
      </c>
    </row>
    <row r="107" ht="15.75" customHeight="1">
      <c r="A107" s="667" t="s">
        <v>3792</v>
      </c>
      <c r="B107" s="667" t="s">
        <v>100</v>
      </c>
      <c r="C107" s="667" t="s">
        <v>3793</v>
      </c>
      <c r="D107" s="667" t="s">
        <v>3794</v>
      </c>
      <c r="E107" s="667" t="s">
        <v>3792</v>
      </c>
      <c r="F107" s="667" t="s">
        <v>139</v>
      </c>
      <c r="G107" s="667" t="s">
        <v>3795</v>
      </c>
      <c r="H107" s="668"/>
      <c r="I107" s="668"/>
      <c r="J107" s="668"/>
      <c r="K107" s="668"/>
      <c r="L107" s="666" t="str">
        <f>VLOOKUP(A107,'2023当番マスター(旧)'!A:D,4,FALSE)</f>
        <v>#N/A</v>
      </c>
      <c r="M107" s="666" t="str">
        <f>VLOOKUP(A107,'2022当番マスター'!A:E,4,FALSE)</f>
        <v>原田　　 悠生　　</v>
      </c>
    </row>
    <row r="108" ht="15.75" customHeight="1">
      <c r="A108" s="667" t="s">
        <v>511</v>
      </c>
      <c r="B108" s="667" t="s">
        <v>100</v>
      </c>
      <c r="C108" s="667" t="s">
        <v>3796</v>
      </c>
      <c r="D108" s="667" t="s">
        <v>510</v>
      </c>
      <c r="E108" s="667" t="s">
        <v>511</v>
      </c>
      <c r="F108" s="668"/>
      <c r="G108" s="668"/>
      <c r="H108" s="668"/>
      <c r="I108" s="668"/>
      <c r="J108" s="668"/>
      <c r="K108" s="668"/>
      <c r="L108" s="666" t="str">
        <f>VLOOKUP(A108,'2023当番マスター(旧)'!A:D,4,FALSE)</f>
        <v>中井　　 美晴　　</v>
      </c>
      <c r="M108" s="666" t="str">
        <f>VLOOKUP(A108,'2022当番マスター'!A:E,4,FALSE)</f>
        <v>中井　　 美晴　　</v>
      </c>
    </row>
    <row r="109" ht="15.75" customHeight="1">
      <c r="A109" s="667" t="s">
        <v>1079</v>
      </c>
      <c r="B109" s="667" t="s">
        <v>100</v>
      </c>
      <c r="C109" s="667" t="s">
        <v>2337</v>
      </c>
      <c r="D109" s="667" t="s">
        <v>1078</v>
      </c>
      <c r="E109" s="667" t="s">
        <v>1079</v>
      </c>
      <c r="F109" s="668"/>
      <c r="G109" s="668"/>
      <c r="H109" s="668"/>
      <c r="I109" s="668"/>
      <c r="J109" s="668"/>
      <c r="K109" s="668"/>
      <c r="L109" s="666" t="str">
        <f>VLOOKUP(A109,'2023当番マスター(旧)'!A:D,4,FALSE)</f>
        <v>太田　　 恵麻</v>
      </c>
      <c r="M109" s="666" t="str">
        <f>VLOOKUP(A109,'2022当番マスター'!A:E,4,FALSE)</f>
        <v>太田　　 恵麻</v>
      </c>
    </row>
    <row r="110" ht="15.75" customHeight="1">
      <c r="A110" s="667" t="s">
        <v>3326</v>
      </c>
      <c r="B110" s="667" t="s">
        <v>100</v>
      </c>
      <c r="C110" s="667" t="s">
        <v>3797</v>
      </c>
      <c r="D110" s="667" t="s">
        <v>3329</v>
      </c>
      <c r="E110" s="667" t="s">
        <v>3326</v>
      </c>
      <c r="F110" s="668"/>
      <c r="G110" s="668"/>
      <c r="H110" s="668"/>
      <c r="I110" s="668"/>
      <c r="J110" s="668"/>
      <c r="K110" s="668"/>
      <c r="L110" s="666" t="str">
        <f>VLOOKUP(A110,'2023当番マスター(旧)'!A:D,4,FALSE)</f>
        <v>岡崎　　 文香　　</v>
      </c>
      <c r="M110" s="666" t="str">
        <f>VLOOKUP(A110,'2022当番マスター'!A:E,4,FALSE)</f>
        <v>岡崎　　 文香　　</v>
      </c>
    </row>
    <row r="111" ht="15.75" customHeight="1">
      <c r="A111" s="667" t="s">
        <v>1027</v>
      </c>
      <c r="B111" s="667" t="s">
        <v>100</v>
      </c>
      <c r="C111" s="667" t="s">
        <v>2309</v>
      </c>
      <c r="D111" s="667" t="s">
        <v>920</v>
      </c>
      <c r="E111" s="667" t="s">
        <v>1027</v>
      </c>
      <c r="F111" s="668"/>
      <c r="G111" s="668"/>
      <c r="H111" s="668"/>
      <c r="I111" s="668"/>
      <c r="J111" s="668"/>
      <c r="K111" s="668"/>
      <c r="L111" s="666" t="str">
        <f>VLOOKUP(A111,'2023当番マスター(旧)'!A:D,4,FALSE)</f>
        <v>菅　　　 陽詩　　</v>
      </c>
      <c r="M111" s="666" t="str">
        <f>VLOOKUP(A111,'2022当番マスター'!A:E,4,FALSE)</f>
        <v>菅　　　 陽詩　　</v>
      </c>
    </row>
    <row r="112" ht="15.75" customHeight="1">
      <c r="A112" s="667" t="s">
        <v>998</v>
      </c>
      <c r="B112" s="667" t="s">
        <v>100</v>
      </c>
      <c r="C112" s="667" t="s">
        <v>2264</v>
      </c>
      <c r="D112" s="667" t="s">
        <v>997</v>
      </c>
      <c r="E112" s="667" t="s">
        <v>998</v>
      </c>
      <c r="F112" s="668"/>
      <c r="G112" s="668"/>
      <c r="H112" s="668"/>
      <c r="I112" s="668"/>
      <c r="J112" s="668"/>
      <c r="K112" s="668"/>
      <c r="L112" s="666" t="str">
        <f>VLOOKUP(A112,'2023当番マスター(旧)'!A:D,4,FALSE)</f>
        <v>多胡　　 綾乃　　</v>
      </c>
      <c r="M112" s="666" t="str">
        <f>VLOOKUP(A112,'2022当番マスター'!A:E,4,FALSE)</f>
        <v>多胡　　 綾乃　　</v>
      </c>
    </row>
    <row r="113" ht="15.75" customHeight="1">
      <c r="A113" s="667" t="s">
        <v>2972</v>
      </c>
      <c r="B113" s="667" t="s">
        <v>100</v>
      </c>
      <c r="C113" s="667" t="s">
        <v>3798</v>
      </c>
      <c r="D113" s="667" t="s">
        <v>2971</v>
      </c>
      <c r="E113" s="667" t="s">
        <v>2972</v>
      </c>
      <c r="F113" s="668"/>
      <c r="G113" s="668"/>
      <c r="H113" s="668"/>
      <c r="I113" s="668"/>
      <c r="J113" s="668"/>
      <c r="K113" s="668"/>
      <c r="L113" s="666" t="str">
        <f>VLOOKUP(A113,'2023当番マスター(旧)'!A:D,4,FALSE)</f>
        <v>松本　　 美月　　</v>
      </c>
      <c r="M113" s="666" t="str">
        <f>VLOOKUP(A113,'2022当番マスター'!A:E,4,FALSE)</f>
        <v>松本　　 美月　　</v>
      </c>
    </row>
    <row r="114" ht="15.75" customHeight="1">
      <c r="A114" s="667" t="s">
        <v>2779</v>
      </c>
      <c r="B114" s="667" t="s">
        <v>100</v>
      </c>
      <c r="C114" s="667" t="s">
        <v>3799</v>
      </c>
      <c r="D114" s="667" t="s">
        <v>1206</v>
      </c>
      <c r="E114" s="667" t="s">
        <v>2779</v>
      </c>
      <c r="F114" s="667" t="s">
        <v>118</v>
      </c>
      <c r="G114" s="667" t="s">
        <v>3615</v>
      </c>
      <c r="H114" s="668"/>
      <c r="I114" s="668"/>
      <c r="J114" s="668"/>
      <c r="K114" s="668"/>
      <c r="L114" s="666" t="str">
        <f>VLOOKUP(A114,'2023当番マスター(旧)'!A:D,4,FALSE)</f>
        <v>矢田　　 遥花　　</v>
      </c>
      <c r="M114" s="666" t="str">
        <f>VLOOKUP(A114,'2022当番マスター'!A:E,4,FALSE)</f>
        <v>矢田　　 遥花　　</v>
      </c>
    </row>
    <row r="115" ht="15.75" customHeight="1">
      <c r="A115" s="667" t="s">
        <v>544</v>
      </c>
      <c r="B115" s="667" t="s">
        <v>40</v>
      </c>
      <c r="C115" s="667" t="s">
        <v>1887</v>
      </c>
      <c r="D115" s="667" t="s">
        <v>543</v>
      </c>
      <c r="E115" s="667" t="s">
        <v>544</v>
      </c>
      <c r="F115" s="667" t="s">
        <v>100</v>
      </c>
      <c r="G115" s="667" t="s">
        <v>1889</v>
      </c>
      <c r="H115" s="668"/>
      <c r="I115" s="668"/>
      <c r="J115" s="668"/>
      <c r="K115" s="668"/>
      <c r="L115" s="666" t="str">
        <f>VLOOKUP(A115,'2023当番マスター(旧)'!A:D,4,FALSE)</f>
        <v>村見　　 蒼空　　</v>
      </c>
      <c r="M115" s="666" t="str">
        <f>VLOOKUP(A115,'2022当番マスター'!A:E,4,FALSE)</f>
        <v>村見　　 蒼空　　</v>
      </c>
    </row>
    <row r="116" ht="15.75" customHeight="1">
      <c r="A116" s="667" t="s">
        <v>519</v>
      </c>
      <c r="B116" s="667" t="s">
        <v>40</v>
      </c>
      <c r="C116" s="667" t="s">
        <v>1897</v>
      </c>
      <c r="D116" s="667" t="s">
        <v>516</v>
      </c>
      <c r="E116" s="667" t="s">
        <v>519</v>
      </c>
      <c r="F116" s="668"/>
      <c r="G116" s="668"/>
      <c r="H116" s="668"/>
      <c r="I116" s="668"/>
      <c r="J116" s="668"/>
      <c r="K116" s="668"/>
      <c r="L116" s="666" t="str">
        <f>VLOOKUP(A116,'2023当番マスター(旧)'!A:D,4,FALSE)</f>
        <v>市橋　　 優治　　</v>
      </c>
      <c r="M116" s="666" t="str">
        <f>VLOOKUP(A116,'2022当番マスター'!A:E,4,FALSE)</f>
        <v>市橋　　 優治　　</v>
      </c>
    </row>
    <row r="117" ht="15.75" customHeight="1">
      <c r="A117" s="667" t="s">
        <v>768</v>
      </c>
      <c r="B117" s="667" t="s">
        <v>40</v>
      </c>
      <c r="C117" s="667" t="s">
        <v>2050</v>
      </c>
      <c r="D117" s="667" t="s">
        <v>766</v>
      </c>
      <c r="E117" s="667" t="s">
        <v>768</v>
      </c>
      <c r="F117" s="668"/>
      <c r="G117" s="668"/>
      <c r="H117" s="668"/>
      <c r="I117" s="668"/>
      <c r="J117" s="668"/>
      <c r="K117" s="668"/>
      <c r="L117" s="666" t="str">
        <f>VLOOKUP(A117,'2023当番マスター(旧)'!A:D,4,FALSE)</f>
        <v>黒岩　　 和真</v>
      </c>
      <c r="M117" s="666" t="str">
        <f>VLOOKUP(A117,'2022当番マスター'!A:E,4,FALSE)</f>
        <v>黒岩　　 和真</v>
      </c>
    </row>
    <row r="118" ht="15.75" customHeight="1">
      <c r="A118" s="667" t="s">
        <v>1015</v>
      </c>
      <c r="B118" s="667" t="s">
        <v>40</v>
      </c>
      <c r="C118" s="667" t="s">
        <v>2248</v>
      </c>
      <c r="D118" s="667" t="s">
        <v>1014</v>
      </c>
      <c r="E118" s="667" t="s">
        <v>1015</v>
      </c>
      <c r="F118" s="667" t="s">
        <v>151</v>
      </c>
      <c r="G118" s="667" t="s">
        <v>2249</v>
      </c>
      <c r="H118" s="668"/>
      <c r="I118" s="668"/>
      <c r="J118" s="668"/>
      <c r="K118" s="668"/>
      <c r="L118" s="666" t="str">
        <f>VLOOKUP(A118,'2023当番マスター(旧)'!A:D,4,FALSE)</f>
        <v>鈴木　　 可偉</v>
      </c>
      <c r="M118" s="666" t="str">
        <f>VLOOKUP(A118,'2022当番マスター'!A:E,4,FALSE)</f>
        <v>鈴木　　 可偉</v>
      </c>
    </row>
    <row r="119" ht="15.75" customHeight="1">
      <c r="A119" s="667" t="s">
        <v>3025</v>
      </c>
      <c r="B119" s="667" t="s">
        <v>40</v>
      </c>
      <c r="C119" s="667" t="s">
        <v>3800</v>
      </c>
      <c r="D119" s="667" t="s">
        <v>135</v>
      </c>
      <c r="E119" s="667" t="s">
        <v>3025</v>
      </c>
      <c r="F119" s="668"/>
      <c r="G119" s="668"/>
      <c r="H119" s="668"/>
      <c r="I119" s="668"/>
      <c r="J119" s="668"/>
      <c r="K119" s="668"/>
      <c r="L119" s="666" t="str">
        <f>VLOOKUP(A119,'2023当番マスター(旧)'!A:D,4,FALSE)</f>
        <v>金野　　 慧一朗　</v>
      </c>
      <c r="M119" s="666" t="str">
        <f>VLOOKUP(A119,'2022当番マスター'!A:E,4,FALSE)</f>
        <v>金野　　 慧一朗　</v>
      </c>
    </row>
    <row r="120" ht="15.75" customHeight="1">
      <c r="A120" s="667" t="s">
        <v>3801</v>
      </c>
      <c r="B120" s="667" t="s">
        <v>40</v>
      </c>
      <c r="C120" s="667" t="s">
        <v>3802</v>
      </c>
      <c r="D120" s="667" t="s">
        <v>3803</v>
      </c>
      <c r="E120" s="667" t="s">
        <v>3801</v>
      </c>
      <c r="F120" s="668"/>
      <c r="G120" s="668"/>
      <c r="H120" s="668"/>
      <c r="I120" s="668"/>
      <c r="J120" s="668"/>
      <c r="K120" s="668"/>
      <c r="L120" s="666" t="str">
        <f>VLOOKUP(A120,'2023当番マスター(旧)'!A:D,4,FALSE)</f>
        <v>#N/A</v>
      </c>
      <c r="M120" s="666" t="str">
        <f>VLOOKUP(A120,'2022当番マスター'!A:E,4,FALSE)</f>
        <v>栗山　　 郁史　　</v>
      </c>
    </row>
    <row r="121" ht="15.75" customHeight="1">
      <c r="A121" s="667" t="s">
        <v>3804</v>
      </c>
      <c r="B121" s="667" t="s">
        <v>40</v>
      </c>
      <c r="C121" s="667" t="s">
        <v>3805</v>
      </c>
      <c r="D121" s="667" t="s">
        <v>3806</v>
      </c>
      <c r="E121" s="667" t="s">
        <v>3804</v>
      </c>
      <c r="F121" s="667" t="s">
        <v>50</v>
      </c>
      <c r="G121" s="667" t="s">
        <v>3807</v>
      </c>
      <c r="H121" s="668"/>
      <c r="I121" s="668"/>
      <c r="J121" s="668"/>
      <c r="K121" s="668"/>
      <c r="L121" s="666" t="str">
        <f>VLOOKUP(A121,'2023当番マスター(旧)'!A:D,4,FALSE)</f>
        <v>#N/A</v>
      </c>
      <c r="M121" s="666" t="str">
        <f>VLOOKUP(A121,'2022当番マスター'!A:E,4,FALSE)</f>
        <v>富岡　　 彩　　　</v>
      </c>
    </row>
    <row r="122" ht="15.75" customHeight="1">
      <c r="A122" s="667" t="s">
        <v>1082</v>
      </c>
      <c r="B122" s="667" t="s">
        <v>40</v>
      </c>
      <c r="C122" s="667" t="s">
        <v>2348</v>
      </c>
      <c r="D122" s="667" t="s">
        <v>516</v>
      </c>
      <c r="E122" s="667" t="s">
        <v>1082</v>
      </c>
      <c r="F122" s="667" t="s">
        <v>65</v>
      </c>
      <c r="G122" s="667" t="s">
        <v>2349</v>
      </c>
      <c r="H122" s="668"/>
      <c r="I122" s="668"/>
      <c r="J122" s="668"/>
      <c r="K122" s="668"/>
      <c r="L122" s="666" t="str">
        <f>VLOOKUP(A122,'2023当番マスター(旧)'!A:D,4,FALSE)</f>
        <v>山中　　 萌衣　　</v>
      </c>
      <c r="M122" s="666" t="str">
        <f>VLOOKUP(A122,'2022当番マスター'!A:E,4,FALSE)</f>
        <v>山中　　 萌衣　　</v>
      </c>
    </row>
    <row r="123" ht="15.75" customHeight="1">
      <c r="A123" s="667" t="s">
        <v>3322</v>
      </c>
      <c r="B123" s="667" t="s">
        <v>40</v>
      </c>
      <c r="C123" s="667" t="s">
        <v>3808</v>
      </c>
      <c r="D123" s="667" t="s">
        <v>3325</v>
      </c>
      <c r="E123" s="667" t="s">
        <v>3322</v>
      </c>
      <c r="F123" s="668"/>
      <c r="G123" s="668"/>
      <c r="H123" s="668"/>
      <c r="I123" s="668"/>
      <c r="J123" s="668"/>
      <c r="K123" s="668"/>
      <c r="L123" s="666" t="str">
        <f>VLOOKUP(A123,'2023当番マスター(旧)'!A:D,4,FALSE)</f>
        <v>日尾野     美桜</v>
      </c>
      <c r="M123" s="666" t="str">
        <f>VLOOKUP(A123,'2022当番マスター'!A:E,4,FALSE)</f>
        <v>日尾野     美桜</v>
      </c>
    </row>
    <row r="124" ht="15.75" customHeight="1">
      <c r="A124" s="667" t="s">
        <v>3346</v>
      </c>
      <c r="B124" s="667" t="s">
        <v>40</v>
      </c>
      <c r="C124" s="667" t="s">
        <v>3809</v>
      </c>
      <c r="D124" s="667" t="s">
        <v>3349</v>
      </c>
      <c r="E124" s="667" t="s">
        <v>3346</v>
      </c>
      <c r="F124" s="667" t="s">
        <v>100</v>
      </c>
      <c r="G124" s="667" t="s">
        <v>3625</v>
      </c>
      <c r="H124" s="667" t="s">
        <v>139</v>
      </c>
      <c r="I124" s="667" t="s">
        <v>3626</v>
      </c>
      <c r="J124" s="668"/>
      <c r="K124" s="668"/>
      <c r="L124" s="666" t="str">
        <f>VLOOKUP(A124,'2023当番マスター(旧)'!A:D,4,FALSE)</f>
        <v>難波　　 寿羽　　</v>
      </c>
      <c r="M124" s="666" t="str">
        <f>VLOOKUP(A124,'2022当番マスター'!A:E,4,FALSE)</f>
        <v>難波　　 寿羽　　</v>
      </c>
    </row>
    <row r="125" ht="15.75" customHeight="1">
      <c r="A125" s="667" t="s">
        <v>1048</v>
      </c>
      <c r="B125" s="667" t="s">
        <v>40</v>
      </c>
      <c r="C125" s="667" t="s">
        <v>2307</v>
      </c>
      <c r="D125" s="667" t="s">
        <v>1045</v>
      </c>
      <c r="E125" s="667" t="s">
        <v>1048</v>
      </c>
      <c r="F125" s="668"/>
      <c r="G125" s="668"/>
      <c r="H125" s="668"/>
      <c r="I125" s="668"/>
      <c r="J125" s="668"/>
      <c r="K125" s="668"/>
      <c r="L125" s="666" t="str">
        <f>VLOOKUP(A125,'2023当番マスター(旧)'!A:D,4,FALSE)</f>
        <v>大西　　 芽生　　</v>
      </c>
      <c r="M125" s="666" t="str">
        <f>VLOOKUP(A125,'2022当番マスター'!A:E,4,FALSE)</f>
        <v>大西　　 芽生　　</v>
      </c>
    </row>
    <row r="126" ht="15.75" customHeight="1">
      <c r="A126" s="667" t="s">
        <v>3810</v>
      </c>
      <c r="B126" s="667" t="s">
        <v>40</v>
      </c>
      <c r="C126" s="667" t="s">
        <v>3811</v>
      </c>
      <c r="D126" s="667" t="s">
        <v>3812</v>
      </c>
      <c r="E126" s="667" t="s">
        <v>3810</v>
      </c>
      <c r="F126" s="668"/>
      <c r="G126" s="668"/>
      <c r="H126" s="668"/>
      <c r="I126" s="668"/>
      <c r="J126" s="668"/>
      <c r="K126" s="668"/>
      <c r="L126" s="666" t="str">
        <f>VLOOKUP(A126,'2023当番マスター(旧)'!A:D,4,FALSE)</f>
        <v>#N/A</v>
      </c>
      <c r="M126" s="666" t="str">
        <f>VLOOKUP(A126,'2022当番マスター'!A:E,4,FALSE)</f>
        <v>荒木　　 那月　　</v>
      </c>
    </row>
    <row r="127" ht="15.75" customHeight="1">
      <c r="A127" s="667" t="s">
        <v>983</v>
      </c>
      <c r="B127" s="667" t="s">
        <v>40</v>
      </c>
      <c r="C127" s="667" t="s">
        <v>2261</v>
      </c>
      <c r="D127" s="667" t="s">
        <v>978</v>
      </c>
      <c r="E127" s="667" t="s">
        <v>983</v>
      </c>
      <c r="F127" s="667" t="s">
        <v>151</v>
      </c>
      <c r="G127" s="667" t="s">
        <v>2262</v>
      </c>
      <c r="H127" s="667" t="s">
        <v>2731</v>
      </c>
      <c r="I127" s="667" t="s">
        <v>3629</v>
      </c>
      <c r="J127" s="668"/>
      <c r="K127" s="668"/>
      <c r="L127" s="666" t="str">
        <f>VLOOKUP(A127,'2023当番マスター(旧)'!A:D,4,FALSE)</f>
        <v>佐久間　 一嘉</v>
      </c>
      <c r="M127" s="666" t="str">
        <f>VLOOKUP(A127,'2022当番マスター'!A:E,4,FALSE)</f>
        <v>佐久間　 一嘉</v>
      </c>
    </row>
    <row r="128" ht="15.75" customHeight="1">
      <c r="A128" s="667" t="s">
        <v>278</v>
      </c>
      <c r="B128" s="667" t="s">
        <v>109</v>
      </c>
      <c r="C128" s="667" t="s">
        <v>1790</v>
      </c>
      <c r="D128" s="667" t="s">
        <v>274</v>
      </c>
      <c r="E128" s="667" t="s">
        <v>278</v>
      </c>
      <c r="F128" s="668"/>
      <c r="G128" s="668"/>
      <c r="H128" s="668"/>
      <c r="I128" s="668"/>
      <c r="J128" s="668"/>
      <c r="K128" s="668"/>
      <c r="L128" s="666" t="str">
        <f>VLOOKUP(A128,'2023当番マスター(旧)'!A:D,4,FALSE)</f>
        <v>杉野　　 蓮</v>
      </c>
      <c r="M128" s="666" t="str">
        <f>VLOOKUP(A128,'2022当番マスター'!A:E,4,FALSE)</f>
        <v>杉野　　 蓮</v>
      </c>
    </row>
    <row r="129" ht="15.75" customHeight="1">
      <c r="A129" s="667" t="s">
        <v>1158</v>
      </c>
      <c r="B129" s="667" t="s">
        <v>109</v>
      </c>
      <c r="C129" s="667" t="s">
        <v>2411</v>
      </c>
      <c r="D129" s="667" t="s">
        <v>1157</v>
      </c>
      <c r="E129" s="667" t="s">
        <v>1158</v>
      </c>
      <c r="F129" s="668"/>
      <c r="G129" s="668"/>
      <c r="H129" s="668"/>
      <c r="I129" s="668"/>
      <c r="J129" s="668"/>
      <c r="K129" s="668"/>
      <c r="L129" s="666" t="str">
        <f>VLOOKUP(A129,'2023当番マスター(旧)'!A:D,4,FALSE)</f>
        <v>菊地　　 正光　　</v>
      </c>
      <c r="M129" s="666" t="str">
        <f>VLOOKUP(A129,'2022当番マスター'!A:E,4,FALSE)</f>
        <v>菊地　　 正光　　</v>
      </c>
    </row>
    <row r="130" ht="15.75" customHeight="1">
      <c r="A130" s="667" t="s">
        <v>1102</v>
      </c>
      <c r="B130" s="667" t="s">
        <v>109</v>
      </c>
      <c r="C130" s="667" t="s">
        <v>2377</v>
      </c>
      <c r="D130" s="667" t="s">
        <v>1101</v>
      </c>
      <c r="E130" s="667" t="s">
        <v>1102</v>
      </c>
      <c r="F130" s="668"/>
      <c r="G130" s="668"/>
      <c r="H130" s="668"/>
      <c r="I130" s="668"/>
      <c r="J130" s="668"/>
      <c r="K130" s="668"/>
      <c r="L130" s="666" t="str">
        <f>VLOOKUP(A130,'2023当番マスター(旧)'!A:D,4,FALSE)</f>
        <v>藤沢　　 怜生　　</v>
      </c>
      <c r="M130" s="666" t="str">
        <f>VLOOKUP(A130,'2022当番マスター'!A:E,4,FALSE)</f>
        <v>藤沢　　 怜生　　</v>
      </c>
    </row>
    <row r="131" ht="15.75" customHeight="1">
      <c r="A131" s="667" t="s">
        <v>411</v>
      </c>
      <c r="B131" s="667" t="s">
        <v>109</v>
      </c>
      <c r="C131" s="667" t="s">
        <v>1826</v>
      </c>
      <c r="D131" s="667" t="s">
        <v>410</v>
      </c>
      <c r="E131" s="667" t="s">
        <v>411</v>
      </c>
      <c r="F131" s="668"/>
      <c r="G131" s="668"/>
      <c r="H131" s="668"/>
      <c r="I131" s="668"/>
      <c r="J131" s="668"/>
      <c r="K131" s="668"/>
      <c r="L131" s="666" t="str">
        <f>VLOOKUP(A131,'2023当番マスター(旧)'!A:D,4,FALSE)</f>
        <v>竹内　　 遥希　　</v>
      </c>
      <c r="M131" s="666" t="str">
        <f>VLOOKUP(A131,'2022当番マスター'!A:E,4,FALSE)</f>
        <v>竹内　　 遥希　　</v>
      </c>
    </row>
    <row r="132" ht="15.75" customHeight="1">
      <c r="A132" s="667" t="s">
        <v>1154</v>
      </c>
      <c r="B132" s="667" t="s">
        <v>109</v>
      </c>
      <c r="C132" s="667" t="s">
        <v>2422</v>
      </c>
      <c r="D132" s="667" t="s">
        <v>1151</v>
      </c>
      <c r="E132" s="667" t="s">
        <v>1154</v>
      </c>
      <c r="F132" s="667" t="s">
        <v>139</v>
      </c>
      <c r="G132" s="667" t="s">
        <v>1152</v>
      </c>
      <c r="H132" s="668"/>
      <c r="I132" s="668"/>
      <c r="J132" s="668"/>
      <c r="K132" s="668"/>
      <c r="L132" s="666" t="str">
        <f>VLOOKUP(A132,'2023当番マスター(旧)'!A:D,4,FALSE)</f>
        <v>パニシバタナ 憲汰　　</v>
      </c>
      <c r="M132" s="666" t="str">
        <f>VLOOKUP(A132,'2022当番マスター'!A:E,4,FALSE)</f>
        <v>パニシバタナ 憲汰　　</v>
      </c>
    </row>
    <row r="133" ht="15.75" customHeight="1">
      <c r="A133" s="667" t="s">
        <v>1164</v>
      </c>
      <c r="B133" s="667" t="s">
        <v>109</v>
      </c>
      <c r="C133" s="667" t="s">
        <v>2429</v>
      </c>
      <c r="D133" s="667" t="s">
        <v>1162</v>
      </c>
      <c r="E133" s="667" t="s">
        <v>1164</v>
      </c>
      <c r="F133" s="667" t="s">
        <v>2731</v>
      </c>
      <c r="G133" s="667" t="s">
        <v>2430</v>
      </c>
      <c r="H133" s="668"/>
      <c r="I133" s="668"/>
      <c r="J133" s="668"/>
      <c r="K133" s="668"/>
      <c r="L133" s="666" t="str">
        <f>VLOOKUP(A133,'2023当番マスター(旧)'!A:D,4,FALSE)</f>
        <v>矢島　　 敬士　　</v>
      </c>
      <c r="M133" s="666" t="str">
        <f>VLOOKUP(A133,'2022当番マスター'!A:E,4,FALSE)</f>
        <v>矢島　　 敬士　　</v>
      </c>
    </row>
    <row r="134" ht="15.75" customHeight="1">
      <c r="A134" s="667" t="s">
        <v>1172</v>
      </c>
      <c r="B134" s="667" t="s">
        <v>109</v>
      </c>
      <c r="C134" s="667" t="s">
        <v>2425</v>
      </c>
      <c r="D134" s="667" t="s">
        <v>1171</v>
      </c>
      <c r="E134" s="667" t="s">
        <v>1172</v>
      </c>
      <c r="F134" s="667" t="s">
        <v>139</v>
      </c>
      <c r="G134" s="667" t="s">
        <v>2426</v>
      </c>
      <c r="H134" s="668"/>
      <c r="I134" s="668"/>
      <c r="J134" s="668"/>
      <c r="K134" s="668"/>
      <c r="L134" s="666" t="str">
        <f>VLOOKUP(A134,'2023当番マスター(旧)'!A:D,4,FALSE)</f>
        <v>武藤　　 寛太朗　</v>
      </c>
      <c r="M134" s="666" t="str">
        <f>VLOOKUP(A134,'2022当番マスター'!A:E,4,FALSE)</f>
        <v>武藤　　 寛太朗　</v>
      </c>
    </row>
    <row r="135" ht="15.75" customHeight="1">
      <c r="A135" s="667" t="s">
        <v>1168</v>
      </c>
      <c r="B135" s="667" t="s">
        <v>109</v>
      </c>
      <c r="C135" s="667" t="s">
        <v>2414</v>
      </c>
      <c r="D135" s="667" t="s">
        <v>1167</v>
      </c>
      <c r="E135" s="667" t="s">
        <v>1168</v>
      </c>
      <c r="F135" s="668"/>
      <c r="G135" s="668"/>
      <c r="H135" s="668"/>
      <c r="I135" s="668"/>
      <c r="J135" s="668"/>
      <c r="K135" s="668"/>
      <c r="L135" s="666" t="str">
        <f>VLOOKUP(A135,'2023当番マスター(旧)'!A:D,4,FALSE)</f>
        <v>張　　　 友和</v>
      </c>
      <c r="M135" s="666" t="str">
        <f>VLOOKUP(A135,'2022当番マスター'!A:E,4,FALSE)</f>
        <v>張　　　 友和　　</v>
      </c>
    </row>
    <row r="136" ht="15.75" customHeight="1">
      <c r="A136" s="667" t="s">
        <v>2727</v>
      </c>
      <c r="B136" s="667" t="s">
        <v>109</v>
      </c>
      <c r="C136" s="667" t="s">
        <v>2729</v>
      </c>
      <c r="D136" s="667" t="s">
        <v>2726</v>
      </c>
      <c r="E136" s="667" t="s">
        <v>2727</v>
      </c>
      <c r="F136" s="667" t="s">
        <v>50</v>
      </c>
      <c r="G136" s="667" t="s">
        <v>2730</v>
      </c>
      <c r="H136" s="667" t="s">
        <v>3102</v>
      </c>
      <c r="I136" s="667" t="s">
        <v>2732</v>
      </c>
      <c r="J136" s="668"/>
      <c r="K136" s="668"/>
      <c r="L136" s="666" t="str">
        <f>VLOOKUP(A136,'2023当番マスター(旧)'!A:D,4,FALSE)</f>
        <v>ジョーンズ 芹愛　　</v>
      </c>
      <c r="M136" s="666" t="str">
        <f>VLOOKUP(A136,'2022当番マスター'!A:E,4,FALSE)</f>
        <v>ジョーンズ 芹愛　　</v>
      </c>
    </row>
    <row r="137" ht="15.75" customHeight="1">
      <c r="A137" s="667" t="s">
        <v>73</v>
      </c>
      <c r="B137" s="667" t="s">
        <v>109</v>
      </c>
      <c r="C137" s="667" t="s">
        <v>1675</v>
      </c>
      <c r="D137" s="667" t="s">
        <v>72</v>
      </c>
      <c r="E137" s="667" t="s">
        <v>73</v>
      </c>
      <c r="F137" s="668"/>
      <c r="G137" s="668"/>
      <c r="H137" s="668"/>
      <c r="I137" s="668"/>
      <c r="J137" s="668"/>
      <c r="K137" s="668"/>
      <c r="L137" s="666" t="str">
        <f>VLOOKUP(A137,'2023当番マスター(旧)'!A:D,4,FALSE)</f>
        <v>佐藤         莉愛</v>
      </c>
      <c r="M137" s="666" t="str">
        <f>VLOOKUP(A137,'2022当番マスター'!A:E,4,FALSE)</f>
        <v>佐藤         莉愛</v>
      </c>
    </row>
    <row r="138" ht="15.75" customHeight="1">
      <c r="A138" s="667" t="s">
        <v>746</v>
      </c>
      <c r="B138" s="667" t="s">
        <v>109</v>
      </c>
      <c r="C138" s="667" t="s">
        <v>2093</v>
      </c>
      <c r="D138" s="667" t="s">
        <v>745</v>
      </c>
      <c r="E138" s="667" t="s">
        <v>746</v>
      </c>
      <c r="F138" s="668"/>
      <c r="G138" s="668"/>
      <c r="H138" s="668"/>
      <c r="I138" s="668"/>
      <c r="J138" s="668"/>
      <c r="K138" s="668"/>
      <c r="L138" s="666" t="str">
        <f>VLOOKUP(A138,'2023当番マスター(旧)'!A:D,4,FALSE)</f>
        <v>吉澤　　 希海　　</v>
      </c>
      <c r="M138" s="666" t="str">
        <f>VLOOKUP(A138,'2022当番マスター'!A:E,4,FALSE)</f>
        <v>吉澤　　 希海　　</v>
      </c>
    </row>
    <row r="139" ht="15.75" customHeight="1">
      <c r="A139" s="667" t="s">
        <v>2802</v>
      </c>
      <c r="B139" s="667" t="s">
        <v>109</v>
      </c>
      <c r="C139" s="667" t="s">
        <v>3813</v>
      </c>
      <c r="D139" s="667" t="s">
        <v>2801</v>
      </c>
      <c r="E139" s="667" t="s">
        <v>2802</v>
      </c>
      <c r="F139" s="668"/>
      <c r="G139" s="668"/>
      <c r="H139" s="668"/>
      <c r="I139" s="668"/>
      <c r="J139" s="668"/>
      <c r="K139" s="668"/>
      <c r="L139" s="666" t="str">
        <f>VLOOKUP(A139,'2023当番マスター(旧)'!A:D,4,FALSE)</f>
        <v>ヴェントゥラ ゼナ　　</v>
      </c>
      <c r="M139" s="666" t="str">
        <f>VLOOKUP(A139,'2022当番マスター'!A:E,4,FALSE)</f>
        <v>ヴェントゥラ ゼナ　　</v>
      </c>
    </row>
    <row r="140" ht="15.75" customHeight="1">
      <c r="A140" s="667" t="s">
        <v>2720</v>
      </c>
      <c r="B140" s="667" t="s">
        <v>109</v>
      </c>
      <c r="C140" s="667" t="s">
        <v>3814</v>
      </c>
      <c r="D140" s="667" t="s">
        <v>2719</v>
      </c>
      <c r="E140" s="667" t="s">
        <v>2720</v>
      </c>
      <c r="F140" s="667" t="s">
        <v>139</v>
      </c>
      <c r="G140" s="667" t="s">
        <v>3638</v>
      </c>
      <c r="H140" s="668"/>
      <c r="I140" s="668"/>
      <c r="J140" s="668"/>
      <c r="K140" s="668"/>
      <c r="L140" s="666" t="str">
        <f>VLOOKUP(A140,'2023当番マスター(旧)'!A:D,4,FALSE)</f>
        <v>朝西　　 美結　　</v>
      </c>
      <c r="M140" s="666" t="str">
        <f>VLOOKUP(A140,'2022当番マスター'!A:E,4,FALSE)</f>
        <v>朝西　　 美結　　</v>
      </c>
    </row>
    <row r="141" ht="15.75" customHeight="1">
      <c r="A141" s="667" t="s">
        <v>3815</v>
      </c>
      <c r="B141" s="667" t="s">
        <v>109</v>
      </c>
      <c r="C141" s="667" t="s">
        <v>3816</v>
      </c>
      <c r="D141" s="667" t="s">
        <v>920</v>
      </c>
      <c r="E141" s="667" t="s">
        <v>3815</v>
      </c>
      <c r="F141" s="668"/>
      <c r="G141" s="668"/>
      <c r="H141" s="668"/>
      <c r="I141" s="668"/>
      <c r="J141" s="668"/>
      <c r="K141" s="668"/>
      <c r="L141" s="666" t="str">
        <f>VLOOKUP(A141,'2023当番マスター(旧)'!A:D,4,FALSE)</f>
        <v>#N/A</v>
      </c>
      <c r="M141" s="666" t="str">
        <f>VLOOKUP(A141,'2022当番マスター'!A:E,4,FALSE)</f>
        <v>久保田　 花　　　</v>
      </c>
    </row>
    <row r="142" ht="15.75" customHeight="1">
      <c r="A142" s="667" t="s">
        <v>709</v>
      </c>
      <c r="B142" s="667" t="s">
        <v>109</v>
      </c>
      <c r="C142" s="667" t="s">
        <v>2029</v>
      </c>
      <c r="D142" s="667" t="s">
        <v>708</v>
      </c>
      <c r="E142" s="667" t="s">
        <v>709</v>
      </c>
      <c r="F142" s="668"/>
      <c r="G142" s="668"/>
      <c r="H142" s="668"/>
      <c r="I142" s="668"/>
      <c r="J142" s="668"/>
      <c r="K142" s="668"/>
      <c r="L142" s="666" t="str">
        <f>VLOOKUP(A142,'2023当番マスター(旧)'!A:D,4,FALSE)</f>
        <v>南條　　 結衣</v>
      </c>
      <c r="M142" s="666" t="str">
        <f>VLOOKUP(A142,'2022当番マスター'!A:E,4,FALSE)</f>
        <v>南條　　 結衣</v>
      </c>
    </row>
    <row r="143" ht="15.75" customHeight="1">
      <c r="A143" s="667" t="s">
        <v>1106</v>
      </c>
      <c r="B143" s="667" t="s">
        <v>109</v>
      </c>
      <c r="C143" s="667" t="s">
        <v>2399</v>
      </c>
      <c r="D143" s="667" t="s">
        <v>1105</v>
      </c>
      <c r="E143" s="667" t="s">
        <v>1106</v>
      </c>
      <c r="F143" s="668"/>
      <c r="G143" s="668"/>
      <c r="H143" s="668"/>
      <c r="I143" s="668"/>
      <c r="J143" s="668"/>
      <c r="K143" s="668"/>
      <c r="L143" s="666" t="str">
        <f>VLOOKUP(A143,'2023当番マスター(旧)'!A:D,4,FALSE)</f>
        <v>柳川　　 七愛　　</v>
      </c>
      <c r="M143" s="666" t="str">
        <f>VLOOKUP(A143,'2022当番マスター'!A:E,4,FALSE)</f>
        <v>柳川　　 七愛　　</v>
      </c>
    </row>
    <row r="144" ht="15.75" customHeight="1">
      <c r="A144" s="667" t="s">
        <v>3373</v>
      </c>
      <c r="B144" s="667" t="s">
        <v>65</v>
      </c>
      <c r="C144" s="667" t="s">
        <v>3817</v>
      </c>
      <c r="D144" s="667" t="s">
        <v>3376</v>
      </c>
      <c r="E144" s="667" t="s">
        <v>3373</v>
      </c>
      <c r="F144" s="667" t="s">
        <v>50</v>
      </c>
      <c r="G144" s="667" t="s">
        <v>3642</v>
      </c>
      <c r="H144" s="668"/>
      <c r="I144" s="668"/>
      <c r="J144" s="668"/>
      <c r="K144" s="668"/>
      <c r="L144" s="666" t="str">
        <f>VLOOKUP(A144,'2023当番マスター(旧)'!A:D,4,FALSE)</f>
        <v>渡部　　 登吾　　</v>
      </c>
      <c r="M144" s="666" t="str">
        <f>VLOOKUP(A144,'2022当番マスター'!A:E,4,FALSE)</f>
        <v>渡部　　 登吾　　</v>
      </c>
    </row>
    <row r="145" ht="15.75" customHeight="1">
      <c r="A145" s="667" t="s">
        <v>385</v>
      </c>
      <c r="B145" s="667" t="s">
        <v>65</v>
      </c>
      <c r="C145" s="667" t="s">
        <v>1817</v>
      </c>
      <c r="D145" s="667" t="s">
        <v>379</v>
      </c>
      <c r="E145" s="667" t="s">
        <v>385</v>
      </c>
      <c r="F145" s="668"/>
      <c r="G145" s="668"/>
      <c r="H145" s="668"/>
      <c r="I145" s="668"/>
      <c r="J145" s="668"/>
      <c r="K145" s="668"/>
      <c r="L145" s="666" t="str">
        <f>VLOOKUP(A145,'2023当番マスター(旧)'!A:D,4,FALSE)</f>
        <v>今川 　　晃成</v>
      </c>
      <c r="M145" s="666" t="str">
        <f>VLOOKUP(A145,'2022当番マスター'!A:E,4,FALSE)</f>
        <v>今川 　　晃成</v>
      </c>
    </row>
    <row r="146" ht="15.75" customHeight="1">
      <c r="A146" s="667" t="s">
        <v>1178</v>
      </c>
      <c r="B146" s="667" t="s">
        <v>65</v>
      </c>
      <c r="C146" s="667" t="s">
        <v>2416</v>
      </c>
      <c r="D146" s="667" t="s">
        <v>1177</v>
      </c>
      <c r="E146" s="667" t="s">
        <v>1178</v>
      </c>
      <c r="F146" s="668"/>
      <c r="G146" s="668"/>
      <c r="H146" s="668"/>
      <c r="I146" s="668"/>
      <c r="J146" s="668"/>
      <c r="K146" s="668"/>
      <c r="L146" s="666" t="str">
        <f>VLOOKUP(A146,'2023当番マスター(旧)'!A:D,4,FALSE)</f>
        <v>シューベルト ケン　　</v>
      </c>
      <c r="M146" s="666" t="str">
        <f>VLOOKUP(A146,'2022当番マスター'!A:E,4,FALSE)</f>
        <v>シューベルト ケン　　</v>
      </c>
    </row>
    <row r="147" ht="15.75" customHeight="1">
      <c r="A147" s="667" t="s">
        <v>1098</v>
      </c>
      <c r="B147" s="667" t="s">
        <v>65</v>
      </c>
      <c r="C147" s="667" t="s">
        <v>2374</v>
      </c>
      <c r="D147" s="667" t="s">
        <v>1095</v>
      </c>
      <c r="E147" s="667" t="s">
        <v>1098</v>
      </c>
      <c r="F147" s="668"/>
      <c r="G147" s="668"/>
      <c r="H147" s="668"/>
      <c r="I147" s="668"/>
      <c r="J147" s="668"/>
      <c r="K147" s="668"/>
      <c r="L147" s="666" t="str">
        <f>VLOOKUP(A147,'2023当番マスター(旧)'!A:D,4,FALSE)</f>
        <v>堂野 　　千颯</v>
      </c>
      <c r="M147" s="666" t="str">
        <f>VLOOKUP(A147,'2022当番マスター'!A:E,4,FALSE)</f>
        <v>堂野 　　千颯</v>
      </c>
    </row>
    <row r="148" ht="15.75" customHeight="1">
      <c r="A148" s="667" t="s">
        <v>1123</v>
      </c>
      <c r="B148" s="667" t="s">
        <v>65</v>
      </c>
      <c r="C148" s="667" t="s">
        <v>2354</v>
      </c>
      <c r="D148" s="667" t="s">
        <v>1121</v>
      </c>
      <c r="E148" s="667" t="s">
        <v>1123</v>
      </c>
      <c r="F148" s="667" t="s">
        <v>50</v>
      </c>
      <c r="G148" s="667" t="s">
        <v>2355</v>
      </c>
      <c r="H148" s="668"/>
      <c r="I148" s="668"/>
      <c r="J148" s="668"/>
      <c r="K148" s="668"/>
      <c r="L148" s="666" t="str">
        <f>VLOOKUP(A148,'2023当番マスター(旧)'!A:D,4,FALSE)</f>
        <v>伊藤　　 瑛太</v>
      </c>
      <c r="M148" s="666" t="str">
        <f>VLOOKUP(A148,'2022当番マスター'!A:E,4,FALSE)</f>
        <v>伊藤　　 瑛太</v>
      </c>
    </row>
    <row r="149" ht="15.75" customHeight="1">
      <c r="A149" s="667" t="s">
        <v>1093</v>
      </c>
      <c r="B149" s="667" t="s">
        <v>65</v>
      </c>
      <c r="C149" s="667" t="s">
        <v>2382</v>
      </c>
      <c r="D149" s="667" t="s">
        <v>1090</v>
      </c>
      <c r="E149" s="667" t="s">
        <v>1093</v>
      </c>
      <c r="F149" s="668"/>
      <c r="G149" s="668"/>
      <c r="H149" s="668"/>
      <c r="I149" s="668"/>
      <c r="J149" s="668"/>
      <c r="K149" s="668"/>
      <c r="L149" s="666" t="str">
        <f>VLOOKUP(A149,'2023当番マスター(旧)'!A:D,4,FALSE)</f>
        <v>松尾　　 知樹　　</v>
      </c>
      <c r="M149" s="666" t="str">
        <f>VLOOKUP(A149,'2022当番マスター'!A:E,4,FALSE)</f>
        <v>松尾　　 知樹　　</v>
      </c>
    </row>
    <row r="150" ht="15.75" customHeight="1">
      <c r="A150" s="667" t="s">
        <v>203</v>
      </c>
      <c r="B150" s="667" t="s">
        <v>65</v>
      </c>
      <c r="C150" s="667" t="s">
        <v>1716</v>
      </c>
      <c r="D150" s="667" t="s">
        <v>202</v>
      </c>
      <c r="E150" s="667" t="s">
        <v>203</v>
      </c>
      <c r="F150" s="668"/>
      <c r="G150" s="668"/>
      <c r="H150" s="668"/>
      <c r="I150" s="668"/>
      <c r="J150" s="668"/>
      <c r="K150" s="668"/>
      <c r="L150" s="666" t="str">
        <f>VLOOKUP(A150,'2023当番マスター(旧)'!A:D,4,FALSE)</f>
        <v>マティチャック スティーヴン幸市郎</v>
      </c>
      <c r="M150" s="666" t="str">
        <f>VLOOKUP(A150,'2022当番マスター'!A:E,4,FALSE)</f>
        <v>マティチャック スティーヴン幸市郎</v>
      </c>
    </row>
    <row r="151" ht="15.75" customHeight="1">
      <c r="A151" s="667" t="s">
        <v>1118</v>
      </c>
      <c r="B151" s="667" t="s">
        <v>65</v>
      </c>
      <c r="C151" s="667" t="s">
        <v>2385</v>
      </c>
      <c r="D151" s="667" t="s">
        <v>1117</v>
      </c>
      <c r="E151" s="667" t="s">
        <v>1118</v>
      </c>
      <c r="F151" s="668"/>
      <c r="G151" s="668"/>
      <c r="H151" s="668"/>
      <c r="I151" s="668"/>
      <c r="J151" s="668"/>
      <c r="K151" s="668"/>
      <c r="L151" s="666" t="str">
        <f>VLOOKUP(A151,'2023当番マスター(旧)'!A:D,4,FALSE)</f>
        <v>近藤　　 結衣　　</v>
      </c>
      <c r="M151" s="666" t="str">
        <f>VLOOKUP(A151,'2022当番マスター'!A:E,4,FALSE)</f>
        <v>近藤　　 結衣　　</v>
      </c>
    </row>
    <row r="152" ht="15.75" customHeight="1">
      <c r="A152" s="667" t="s">
        <v>1187</v>
      </c>
      <c r="B152" s="667" t="s">
        <v>65</v>
      </c>
      <c r="C152" s="667" t="s">
        <v>2435</v>
      </c>
      <c r="D152" s="667" t="s">
        <v>612</v>
      </c>
      <c r="E152" s="667" t="s">
        <v>1187</v>
      </c>
      <c r="F152" s="667" t="s">
        <v>151</v>
      </c>
      <c r="G152" s="667" t="s">
        <v>3818</v>
      </c>
      <c r="H152" s="668"/>
      <c r="I152" s="668"/>
      <c r="J152" s="668"/>
      <c r="K152" s="668"/>
      <c r="L152" s="666" t="str">
        <f>VLOOKUP(A152,'2023当番マスター(旧)'!A:D,4,FALSE)</f>
        <v>紙谷　　 桜　　　</v>
      </c>
      <c r="M152" s="666" t="str">
        <f>VLOOKUP(A152,'2022当番マスター'!A:E,4,FALSE)</f>
        <v>紙谷　　 桜　　　</v>
      </c>
    </row>
    <row r="153" ht="15.75" customHeight="1">
      <c r="A153" s="667" t="s">
        <v>1114</v>
      </c>
      <c r="B153" s="667" t="s">
        <v>65</v>
      </c>
      <c r="C153" s="667" t="s">
        <v>2393</v>
      </c>
      <c r="D153" s="667" t="s">
        <v>1109</v>
      </c>
      <c r="E153" s="667" t="s">
        <v>1114</v>
      </c>
      <c r="F153" s="667" t="s">
        <v>3102</v>
      </c>
      <c r="G153" s="667" t="s">
        <v>2394</v>
      </c>
      <c r="H153" s="668"/>
      <c r="I153" s="668"/>
      <c r="J153" s="668"/>
      <c r="K153" s="668"/>
      <c r="L153" s="666" t="str">
        <f>VLOOKUP(A153,'2023当番マスター(旧)'!A:D,4,FALSE)</f>
        <v>西川　　 結梨　　</v>
      </c>
      <c r="M153" s="666" t="str">
        <f>VLOOKUP(A153,'2022当番マスター'!A:E,4,FALSE)</f>
        <v>西川　　 結梨　　</v>
      </c>
    </row>
    <row r="154" ht="15.75" customHeight="1">
      <c r="A154" s="667" t="s">
        <v>3385</v>
      </c>
      <c r="B154" s="667" t="s">
        <v>65</v>
      </c>
      <c r="C154" s="667" t="s">
        <v>3819</v>
      </c>
      <c r="D154" s="667" t="s">
        <v>3053</v>
      </c>
      <c r="E154" s="667" t="s">
        <v>3385</v>
      </c>
      <c r="F154" s="668"/>
      <c r="G154" s="668"/>
      <c r="H154" s="668"/>
      <c r="I154" s="668"/>
      <c r="J154" s="668"/>
      <c r="K154" s="668"/>
      <c r="L154" s="666" t="str">
        <f>VLOOKUP(A154,'2023当番マスター(旧)'!A:D,4,FALSE)</f>
        <v>鬟谷　　 京香　　</v>
      </c>
      <c r="M154" s="666" t="str">
        <f>VLOOKUP(A154,'2022当番マスター'!A:E,4,FALSE)</f>
        <v>鬟谷　　 京香　　</v>
      </c>
    </row>
    <row r="155" ht="15.75" customHeight="1">
      <c r="A155" s="667" t="s">
        <v>2911</v>
      </c>
      <c r="B155" s="667" t="s">
        <v>65</v>
      </c>
      <c r="C155" s="667" t="s">
        <v>2444</v>
      </c>
      <c r="D155" s="667" t="s">
        <v>1101</v>
      </c>
      <c r="E155" s="667" t="s">
        <v>2911</v>
      </c>
      <c r="F155" s="667" t="s">
        <v>3102</v>
      </c>
      <c r="G155" s="667" t="s">
        <v>2445</v>
      </c>
      <c r="H155" s="668"/>
      <c r="I155" s="668"/>
      <c r="J155" s="668"/>
      <c r="K155" s="668"/>
      <c r="L155" s="666" t="str">
        <f>VLOOKUP(A155,'2023当番マスター(旧)'!A:D,4,FALSE)</f>
        <v>藤原　　 夏菜</v>
      </c>
      <c r="M155" s="666" t="str">
        <f>VLOOKUP(A155,'2022当番マスター'!A:E,4,FALSE)</f>
        <v>藤原　　 夏菜</v>
      </c>
    </row>
    <row r="156" ht="15.75" customHeight="1">
      <c r="A156" s="667" t="s">
        <v>1182</v>
      </c>
      <c r="B156" s="667" t="s">
        <v>65</v>
      </c>
      <c r="C156" s="667" t="s">
        <v>2437</v>
      </c>
      <c r="D156" s="667" t="s">
        <v>1181</v>
      </c>
      <c r="E156" s="667" t="s">
        <v>1182</v>
      </c>
      <c r="F156" s="668"/>
      <c r="G156" s="668"/>
      <c r="H156" s="668"/>
      <c r="I156" s="668"/>
      <c r="J156" s="668"/>
      <c r="K156" s="668"/>
      <c r="L156" s="666" t="str">
        <f>VLOOKUP(A156,'2023当番マスター(旧)'!A:D,4,FALSE)</f>
        <v>中島　　 小春　　</v>
      </c>
      <c r="M156" s="666" t="str">
        <f>VLOOKUP(A156,'2022当番マスター'!A:E,4,FALSE)</f>
        <v>中島　　 小春　　</v>
      </c>
    </row>
    <row r="157" ht="15.75" customHeight="1">
      <c r="A157" s="667" t="s">
        <v>670</v>
      </c>
      <c r="B157" s="667" t="s">
        <v>65</v>
      </c>
      <c r="C157" s="667" t="s">
        <v>2006</v>
      </c>
      <c r="D157" s="667" t="s">
        <v>669</v>
      </c>
      <c r="E157" s="667" t="s">
        <v>670</v>
      </c>
      <c r="F157" s="667" t="s">
        <v>144</v>
      </c>
      <c r="G157" s="667" t="s">
        <v>2007</v>
      </c>
      <c r="H157" s="668"/>
      <c r="I157" s="668"/>
      <c r="J157" s="668"/>
      <c r="K157" s="668"/>
      <c r="L157" s="666" t="str">
        <f>VLOOKUP(A157,'2023当番マスター(旧)'!A:D,4,FALSE)</f>
        <v>山本　　 晴子　　</v>
      </c>
      <c r="M157" s="666" t="str">
        <f>VLOOKUP(A157,'2022当番マスター'!A:E,4,FALSE)</f>
        <v>山本　　 晴子　　</v>
      </c>
    </row>
    <row r="158" ht="15.75" customHeight="1">
      <c r="A158" s="667" t="s">
        <v>1246</v>
      </c>
      <c r="B158" s="667" t="s">
        <v>118</v>
      </c>
      <c r="C158" s="667" t="s">
        <v>2485</v>
      </c>
      <c r="D158" s="667" t="s">
        <v>1245</v>
      </c>
      <c r="E158" s="667" t="s">
        <v>1246</v>
      </c>
      <c r="F158" s="667" t="s">
        <v>144</v>
      </c>
      <c r="G158" s="667" t="s">
        <v>2486</v>
      </c>
      <c r="H158" s="668"/>
      <c r="I158" s="668"/>
      <c r="J158" s="668"/>
      <c r="K158" s="668"/>
      <c r="L158" s="666" t="str">
        <f>VLOOKUP(A158,'2023当番マスター(旧)'!A:D,4,FALSE)</f>
        <v>青園　　 炎三　　</v>
      </c>
      <c r="M158" s="666" t="str">
        <f>VLOOKUP(A158,'2022当番マスター'!A:E,4,FALSE)</f>
        <v>青園　　 炎三　　</v>
      </c>
    </row>
    <row r="159" ht="15.75" customHeight="1">
      <c r="A159" s="667" t="s">
        <v>3820</v>
      </c>
      <c r="B159" s="667" t="s">
        <v>118</v>
      </c>
      <c r="C159" s="667" t="s">
        <v>3821</v>
      </c>
      <c r="D159" s="667" t="s">
        <v>3822</v>
      </c>
      <c r="E159" s="667" t="s">
        <v>3820</v>
      </c>
      <c r="F159" s="667" t="s">
        <v>151</v>
      </c>
      <c r="G159" s="667" t="s">
        <v>3823</v>
      </c>
      <c r="H159" s="668"/>
      <c r="I159" s="668"/>
      <c r="J159" s="668"/>
      <c r="K159" s="668"/>
      <c r="L159" s="666" t="str">
        <f>VLOOKUP(A159,'2023当番マスター(旧)'!A:D,4,FALSE)</f>
        <v>#N/A</v>
      </c>
      <c r="M159" s="666" t="str">
        <f>VLOOKUP(A159,'2022当番マスター'!A:E,4,FALSE)</f>
        <v>永嶌　　 亨伍　　</v>
      </c>
    </row>
    <row r="160" ht="15.75" customHeight="1">
      <c r="A160" s="667" t="s">
        <v>2982</v>
      </c>
      <c r="B160" s="667" t="s">
        <v>118</v>
      </c>
      <c r="C160" s="667" t="s">
        <v>3824</v>
      </c>
      <c r="D160" s="667" t="s">
        <v>2981</v>
      </c>
      <c r="E160" s="667" t="s">
        <v>2982</v>
      </c>
      <c r="F160" s="667" t="s">
        <v>3102</v>
      </c>
      <c r="G160" s="667" t="s">
        <v>3654</v>
      </c>
      <c r="H160" s="668"/>
      <c r="I160" s="668"/>
      <c r="J160" s="668"/>
      <c r="K160" s="668"/>
      <c r="L160" s="666" t="str">
        <f>VLOOKUP(A160,'2023当番マスター(旧)'!A:D,4,FALSE)</f>
        <v>増田　　 卓矩　　</v>
      </c>
      <c r="M160" s="666" t="str">
        <f>VLOOKUP(A160,'2022当番マスター'!A:E,4,FALSE)</f>
        <v>増田　　 卓矩　　</v>
      </c>
    </row>
    <row r="161" ht="15.75" customHeight="1">
      <c r="A161" s="667" t="s">
        <v>1227</v>
      </c>
      <c r="B161" s="667" t="s">
        <v>118</v>
      </c>
      <c r="C161" s="667" t="s">
        <v>2455</v>
      </c>
      <c r="D161" s="667" t="s">
        <v>1226</v>
      </c>
      <c r="E161" s="667" t="s">
        <v>1227</v>
      </c>
      <c r="F161" s="667" t="s">
        <v>2731</v>
      </c>
      <c r="G161" s="667" t="s">
        <v>3652</v>
      </c>
      <c r="H161" s="668"/>
      <c r="I161" s="668"/>
      <c r="J161" s="668"/>
      <c r="K161" s="668"/>
      <c r="L161" s="666" t="str">
        <f>VLOOKUP(A161,'2023当番マスター(旧)'!A:D,4,FALSE)</f>
        <v>岩村　　 遼　　　</v>
      </c>
      <c r="M161" s="666" t="str">
        <f>VLOOKUP(A161,'2022当番マスター'!A:E,4,FALSE)</f>
        <v>岩村　　 遼　　　</v>
      </c>
    </row>
    <row r="162" ht="15.75" customHeight="1">
      <c r="A162" s="667" t="s">
        <v>1252</v>
      </c>
      <c r="B162" s="667" t="s">
        <v>118</v>
      </c>
      <c r="C162" s="667" t="s">
        <v>2508</v>
      </c>
      <c r="D162" s="667" t="s">
        <v>1250</v>
      </c>
      <c r="E162" s="667" t="s">
        <v>1252</v>
      </c>
      <c r="F162" s="667" t="s">
        <v>144</v>
      </c>
      <c r="G162" s="667" t="s">
        <v>2509</v>
      </c>
      <c r="H162" s="668"/>
      <c r="I162" s="668"/>
      <c r="J162" s="668"/>
      <c r="K162" s="668"/>
      <c r="L162" s="666" t="str">
        <f>VLOOKUP(A162,'2023当番マスター(旧)'!A:D,4,FALSE)</f>
        <v>竹嶋　　 柚稀　　</v>
      </c>
      <c r="M162" s="666" t="str">
        <f>VLOOKUP(A162,'2022当番マスター'!A:E,4,FALSE)</f>
        <v>竹嶋　　 柚稀　　</v>
      </c>
    </row>
    <row r="163" ht="15.75" customHeight="1">
      <c r="A163" s="667" t="s">
        <v>1232</v>
      </c>
      <c r="B163" s="667" t="s">
        <v>118</v>
      </c>
      <c r="C163" s="667" t="s">
        <v>2467</v>
      </c>
      <c r="D163" s="667" t="s">
        <v>1230</v>
      </c>
      <c r="E163" s="667" t="s">
        <v>1232</v>
      </c>
      <c r="F163" s="667" t="s">
        <v>2731</v>
      </c>
      <c r="G163" s="667" t="s">
        <v>2468</v>
      </c>
      <c r="H163" s="668"/>
      <c r="I163" s="668"/>
      <c r="J163" s="668"/>
      <c r="K163" s="668"/>
      <c r="L163" s="666" t="str">
        <f>VLOOKUP(A163,'2023当番マスター(旧)'!A:D,4,FALSE)</f>
        <v>久保田　 圭織　　</v>
      </c>
      <c r="M163" s="666" t="str">
        <f>VLOOKUP(A163,'2022当番マスター'!A:E,4,FALSE)</f>
        <v>久保田　 圭織　　</v>
      </c>
    </row>
    <row r="164" ht="15.75" customHeight="1">
      <c r="A164" s="667" t="s">
        <v>1213</v>
      </c>
      <c r="B164" s="667" t="s">
        <v>118</v>
      </c>
      <c r="C164" s="667" t="s">
        <v>2462</v>
      </c>
      <c r="D164" s="667" t="s">
        <v>1211</v>
      </c>
      <c r="E164" s="667" t="s">
        <v>1213</v>
      </c>
      <c r="F164" s="667" t="s">
        <v>151</v>
      </c>
      <c r="G164" s="667" t="s">
        <v>2463</v>
      </c>
      <c r="H164" s="668"/>
      <c r="I164" s="668"/>
      <c r="J164" s="668"/>
      <c r="K164" s="668"/>
      <c r="L164" s="666" t="str">
        <f>VLOOKUP(A164,'2023当番マスター(旧)'!A:D,4,FALSE)</f>
        <v>大久保　 結月　　</v>
      </c>
      <c r="M164" s="666" t="str">
        <f>VLOOKUP(A164,'2022当番マスター'!A:E,4,FALSE)</f>
        <v>大久保　 結月　　</v>
      </c>
    </row>
    <row r="165" ht="15.75" customHeight="1">
      <c r="A165" s="667" t="s">
        <v>3404</v>
      </c>
      <c r="B165" s="667" t="s">
        <v>118</v>
      </c>
      <c r="C165" s="667" t="s">
        <v>3825</v>
      </c>
      <c r="D165" s="667" t="s">
        <v>3407</v>
      </c>
      <c r="E165" s="667" t="s">
        <v>3404</v>
      </c>
      <c r="F165" s="667" t="s">
        <v>2809</v>
      </c>
      <c r="G165" s="667" t="s">
        <v>3656</v>
      </c>
      <c r="H165" s="668"/>
      <c r="I165" s="668"/>
      <c r="J165" s="668"/>
      <c r="K165" s="668"/>
      <c r="L165" s="666" t="str">
        <f>VLOOKUP(A165,'2023当番マスター(旧)'!A:D,4,FALSE)</f>
        <v>平野　　 莉央　　</v>
      </c>
      <c r="M165" s="666" t="str">
        <f>VLOOKUP(A165,'2022当番マスター'!A:E,4,FALSE)</f>
        <v>平野　　 莉央　　</v>
      </c>
    </row>
    <row r="166" ht="15.75" customHeight="1">
      <c r="A166" s="667" t="s">
        <v>703</v>
      </c>
      <c r="B166" s="667" t="s">
        <v>118</v>
      </c>
      <c r="C166" s="667" t="s">
        <v>1995</v>
      </c>
      <c r="D166" s="667" t="s">
        <v>702</v>
      </c>
      <c r="E166" s="667" t="s">
        <v>703</v>
      </c>
      <c r="F166" s="668"/>
      <c r="G166" s="668"/>
      <c r="H166" s="668"/>
      <c r="I166" s="668"/>
      <c r="J166" s="668"/>
      <c r="K166" s="668"/>
      <c r="L166" s="666" t="str">
        <f>VLOOKUP(A166,'2023当番マスター(旧)'!A:D,4,FALSE)</f>
        <v>馬場　　 日向子　　</v>
      </c>
      <c r="M166" s="666" t="str">
        <f>VLOOKUP(A166,'2022当番マスター'!A:E,4,FALSE)</f>
        <v>馬場　　 日向子　　</v>
      </c>
    </row>
    <row r="167" ht="15.75" customHeight="1">
      <c r="A167" s="667" t="s">
        <v>1276</v>
      </c>
      <c r="B167" s="667" t="s">
        <v>118</v>
      </c>
      <c r="C167" s="667" t="s">
        <v>2512</v>
      </c>
      <c r="D167" s="667" t="s">
        <v>1272</v>
      </c>
      <c r="E167" s="667" t="s">
        <v>1276</v>
      </c>
      <c r="F167" s="667" t="s">
        <v>144</v>
      </c>
      <c r="G167" s="667" t="s">
        <v>2513</v>
      </c>
      <c r="H167" s="667" t="s">
        <v>2809</v>
      </c>
      <c r="I167" s="667" t="s">
        <v>2515</v>
      </c>
      <c r="J167" s="668"/>
      <c r="K167" s="668"/>
      <c r="L167" s="666" t="str">
        <f>VLOOKUP(A167,'2023当番マスター(旧)'!A:D,4,FALSE)</f>
        <v>田中　　 萌彩　　</v>
      </c>
      <c r="M167" s="666" t="str">
        <f>VLOOKUP(A167,'2022当番マスター'!A:E,4,FALSE)</f>
        <v>田中　　 萌彩　　</v>
      </c>
    </row>
    <row r="168" ht="15.75" customHeight="1">
      <c r="A168" s="667" t="s">
        <v>3826</v>
      </c>
      <c r="B168" s="667" t="s">
        <v>123</v>
      </c>
      <c r="C168" s="667" t="s">
        <v>3827</v>
      </c>
      <c r="D168" s="667" t="s">
        <v>3828</v>
      </c>
      <c r="E168" s="667" t="s">
        <v>3826</v>
      </c>
      <c r="F168" s="668"/>
      <c r="G168" s="668"/>
      <c r="H168" s="668"/>
      <c r="I168" s="668"/>
      <c r="J168" s="668"/>
      <c r="K168" s="668"/>
      <c r="L168" s="666" t="str">
        <f>VLOOKUP(A168,'2023当番マスター(旧)'!A:D,4,FALSE)</f>
        <v>#N/A</v>
      </c>
      <c r="M168" s="666" t="str">
        <f>VLOOKUP(A168,'2022当番マスター'!A:E,4,FALSE)</f>
        <v>堀場　　 巧巳　　</v>
      </c>
    </row>
    <row r="169" ht="15.75" customHeight="1">
      <c r="A169" s="667" t="s">
        <v>1282</v>
      </c>
      <c r="B169" s="667" t="s">
        <v>123</v>
      </c>
      <c r="C169" s="667" t="s">
        <v>2495</v>
      </c>
      <c r="D169" s="667" t="s">
        <v>1281</v>
      </c>
      <c r="E169" s="667" t="s">
        <v>1282</v>
      </c>
      <c r="F169" s="668"/>
      <c r="G169" s="668"/>
      <c r="H169" s="668"/>
      <c r="I169" s="668"/>
      <c r="J169" s="668"/>
      <c r="K169" s="668"/>
      <c r="L169" s="666" t="str">
        <f>VLOOKUP(A169,'2023当番マスター(旧)'!A:D,4,FALSE)</f>
        <v>西宮　　 壮亮</v>
      </c>
      <c r="M169" s="666" t="str">
        <f>VLOOKUP(A169,'2022当番マスター'!A:E,4,FALSE)</f>
        <v>西宮　　 壮亮</v>
      </c>
    </row>
    <row r="170" ht="15.75" customHeight="1">
      <c r="A170" s="667" t="s">
        <v>3829</v>
      </c>
      <c r="B170" s="667" t="s">
        <v>123</v>
      </c>
      <c r="C170" s="667" t="s">
        <v>3830</v>
      </c>
      <c r="D170" s="667" t="s">
        <v>3831</v>
      </c>
      <c r="E170" s="667" t="s">
        <v>3829</v>
      </c>
      <c r="F170" s="668"/>
      <c r="G170" s="668"/>
      <c r="H170" s="668"/>
      <c r="I170" s="668"/>
      <c r="J170" s="668"/>
      <c r="K170" s="668"/>
      <c r="L170" s="666" t="str">
        <f>VLOOKUP(A170,'2023当番マスター(旧)'!A:D,4,FALSE)</f>
        <v>#N/A</v>
      </c>
      <c r="M170" s="666" t="str">
        <f>VLOOKUP(A170,'2022当番マスター'!A:E,4,FALSE)</f>
        <v>小林　　 拓真　　</v>
      </c>
    </row>
    <row r="171" ht="15.75" customHeight="1">
      <c r="A171" s="667" t="s">
        <v>3660</v>
      </c>
      <c r="B171" s="667" t="s">
        <v>123</v>
      </c>
      <c r="C171" s="667" t="s">
        <v>2498</v>
      </c>
      <c r="D171" s="667" t="s">
        <v>1255</v>
      </c>
      <c r="E171" s="667" t="s">
        <v>3660</v>
      </c>
      <c r="F171" s="668"/>
      <c r="G171" s="668"/>
      <c r="H171" s="668"/>
      <c r="I171" s="668"/>
      <c r="J171" s="668"/>
      <c r="K171" s="668"/>
      <c r="L171" s="666" t="str">
        <f>VLOOKUP(A171,'2023当番マスター(旧)'!A:D,4,FALSE)</f>
        <v>藤田　　 涼太郎　</v>
      </c>
      <c r="M171" s="666" t="str">
        <f>VLOOKUP(A171,'2022当番マスター'!A:E,4,FALSE)</f>
        <v>藤田　　 涼太郎　</v>
      </c>
    </row>
    <row r="172" ht="15.75" customHeight="1">
      <c r="A172" s="667" t="s">
        <v>3049</v>
      </c>
      <c r="B172" s="667" t="s">
        <v>123</v>
      </c>
      <c r="C172" s="667" t="s">
        <v>3832</v>
      </c>
      <c r="D172" s="667" t="s">
        <v>3048</v>
      </c>
      <c r="E172" s="667" t="s">
        <v>3049</v>
      </c>
      <c r="F172" s="667" t="s">
        <v>181</v>
      </c>
      <c r="G172" s="667" t="s">
        <v>3672</v>
      </c>
      <c r="H172" s="668"/>
      <c r="I172" s="668"/>
      <c r="J172" s="668"/>
      <c r="K172" s="668"/>
      <c r="L172" s="666" t="str">
        <f>VLOOKUP(A172,'2023当番マスター(旧)'!A:D,4,FALSE)</f>
        <v>菊地 　　奏太</v>
      </c>
      <c r="M172" s="666" t="str">
        <f>VLOOKUP(A172,'2022当番マスター'!A:E,4,FALSE)</f>
        <v>菊地 　　奏太</v>
      </c>
    </row>
    <row r="173" ht="15.75" customHeight="1">
      <c r="A173" s="667" t="s">
        <v>3662</v>
      </c>
      <c r="B173" s="667" t="s">
        <v>123</v>
      </c>
      <c r="C173" s="667" t="s">
        <v>3833</v>
      </c>
      <c r="D173" s="667" t="s">
        <v>3029</v>
      </c>
      <c r="E173" s="667" t="s">
        <v>3662</v>
      </c>
      <c r="F173" s="667" t="s">
        <v>3102</v>
      </c>
      <c r="G173" s="667" t="s">
        <v>3834</v>
      </c>
      <c r="H173" s="668"/>
      <c r="I173" s="668"/>
      <c r="J173" s="668"/>
      <c r="K173" s="668"/>
      <c r="L173" s="666" t="str">
        <f>VLOOKUP(A173,'2023当番マスター(旧)'!A:D,4,FALSE)</f>
        <v>長生　　 萌百花　</v>
      </c>
      <c r="M173" s="666" t="str">
        <f>VLOOKUP(A173,'2022当番マスター'!A:E,4,FALSE)</f>
        <v>長生　　 萌百花　</v>
      </c>
    </row>
    <row r="174" ht="15.75" customHeight="1">
      <c r="A174" s="667" t="s">
        <v>3422</v>
      </c>
      <c r="B174" s="667" t="s">
        <v>123</v>
      </c>
      <c r="C174" s="667" t="s">
        <v>3835</v>
      </c>
      <c r="D174" s="667" t="s">
        <v>3425</v>
      </c>
      <c r="E174" s="667" t="s">
        <v>3422</v>
      </c>
      <c r="F174" s="667" t="s">
        <v>3102</v>
      </c>
      <c r="G174" s="667" t="s">
        <v>3836</v>
      </c>
      <c r="H174" s="668"/>
      <c r="I174" s="668"/>
      <c r="J174" s="668"/>
      <c r="K174" s="668"/>
      <c r="L174" s="666" t="str">
        <f>VLOOKUP(A174,'2023当番マスター(旧)'!A:D,4,FALSE)</f>
        <v>国分寺　 美優　　</v>
      </c>
      <c r="M174" s="666" t="str">
        <f>VLOOKUP(A174,'2022当番マスター'!A:E,4,FALSE)</f>
        <v>国分寺　 美優　　</v>
      </c>
    </row>
    <row r="175" ht="15.75" customHeight="1">
      <c r="A175" s="667" t="s">
        <v>1237</v>
      </c>
      <c r="B175" s="667" t="s">
        <v>123</v>
      </c>
      <c r="C175" s="667" t="s">
        <v>2477</v>
      </c>
      <c r="D175" s="667" t="s">
        <v>1235</v>
      </c>
      <c r="E175" s="667" t="s">
        <v>1237</v>
      </c>
      <c r="F175" s="667" t="s">
        <v>151</v>
      </c>
      <c r="G175" s="667" t="s">
        <v>2478</v>
      </c>
      <c r="H175" s="668"/>
      <c r="I175" s="668"/>
      <c r="J175" s="668"/>
      <c r="K175" s="668"/>
      <c r="L175" s="666" t="str">
        <f>VLOOKUP(A175,'2023当番マスター(旧)'!A:D,4,FALSE)</f>
        <v>人見         梨里衣</v>
      </c>
      <c r="M175" s="666" t="str">
        <f>VLOOKUP(A175,'2022当番マスター'!A:E,4,FALSE)</f>
        <v>人見         梨里衣</v>
      </c>
    </row>
    <row r="176" ht="15.75" customHeight="1">
      <c r="A176" s="667" t="s">
        <v>2933</v>
      </c>
      <c r="B176" s="667" t="s">
        <v>123</v>
      </c>
      <c r="C176" s="667" t="s">
        <v>3837</v>
      </c>
      <c r="D176" s="667" t="s">
        <v>2932</v>
      </c>
      <c r="E176" s="667" t="s">
        <v>2933</v>
      </c>
      <c r="F176" s="667" t="s">
        <v>2731</v>
      </c>
      <c r="G176" s="667" t="s">
        <v>3663</v>
      </c>
      <c r="H176" s="668"/>
      <c r="I176" s="668"/>
      <c r="J176" s="668"/>
      <c r="K176" s="668"/>
      <c r="L176" s="666" t="str">
        <f>VLOOKUP(A176,'2023当番マスター(旧)'!A:D,4,FALSE)</f>
        <v>藤田　　 瑞葵　　</v>
      </c>
      <c r="M176" s="666" t="str">
        <f>VLOOKUP(A176,'2022当番マスター'!A:E,4,FALSE)</f>
        <v>藤田　　 瑞葵　　</v>
      </c>
    </row>
    <row r="177" ht="15.75" customHeight="1">
      <c r="A177" s="667" t="s">
        <v>3009</v>
      </c>
      <c r="B177" s="667" t="s">
        <v>123</v>
      </c>
      <c r="C177" s="667" t="s">
        <v>3838</v>
      </c>
      <c r="D177" s="667" t="s">
        <v>3008</v>
      </c>
      <c r="E177" s="667" t="s">
        <v>3009</v>
      </c>
      <c r="F177" s="668"/>
      <c r="G177" s="668"/>
      <c r="H177" s="668"/>
      <c r="I177" s="668"/>
      <c r="J177" s="668"/>
      <c r="K177" s="668"/>
      <c r="L177" s="666" t="str">
        <f>VLOOKUP(A177,'2023当番マスター(旧)'!A:D,4,FALSE)</f>
        <v>村瀬　　 羽菜</v>
      </c>
      <c r="M177" s="666" t="str">
        <f>VLOOKUP(A177,'2022当番マスター'!A:E,4,FALSE)</f>
        <v>村瀬　　 羽菜</v>
      </c>
    </row>
    <row r="178" ht="15.75" customHeight="1">
      <c r="A178" s="667" t="s">
        <v>1286</v>
      </c>
      <c r="B178" s="667" t="s">
        <v>123</v>
      </c>
      <c r="C178" s="667" t="s">
        <v>2517</v>
      </c>
      <c r="D178" s="667" t="s">
        <v>1285</v>
      </c>
      <c r="E178" s="667" t="s">
        <v>1286</v>
      </c>
      <c r="F178" s="667" t="s">
        <v>3102</v>
      </c>
      <c r="G178" s="667" t="s">
        <v>2518</v>
      </c>
      <c r="H178" s="668"/>
      <c r="I178" s="668"/>
      <c r="J178" s="668"/>
      <c r="K178" s="668"/>
      <c r="L178" s="666" t="str">
        <f>VLOOKUP(A178,'2023当番マスター(旧)'!A:D,4,FALSE)</f>
        <v>中島　　 実玲</v>
      </c>
      <c r="M178" s="666" t="str">
        <f>VLOOKUP(A178,'2022当番マスター'!A:E,4,FALSE)</f>
        <v>中島　　 実玲</v>
      </c>
    </row>
    <row r="179" ht="15.75" customHeight="1">
      <c r="A179" s="667" t="s">
        <v>1217</v>
      </c>
      <c r="B179" s="667" t="s">
        <v>123</v>
      </c>
      <c r="C179" s="667" t="s">
        <v>2481</v>
      </c>
      <c r="D179" s="667" t="s">
        <v>1216</v>
      </c>
      <c r="E179" s="667" t="s">
        <v>1217</v>
      </c>
      <c r="F179" s="667" t="s">
        <v>3102</v>
      </c>
      <c r="G179" s="667" t="s">
        <v>2482</v>
      </c>
      <c r="H179" s="668"/>
      <c r="I179" s="668"/>
      <c r="J179" s="668"/>
      <c r="K179" s="668"/>
      <c r="L179" s="666" t="str">
        <f>VLOOKUP(A179,'2023当番マスター(旧)'!A:D,4,FALSE)</f>
        <v>富賀見　 芽依　　</v>
      </c>
      <c r="M179" s="666" t="str">
        <f>VLOOKUP(A179,'2022当番マスター'!A:E,4,FALSE)</f>
        <v>富賀見　 芽依　　</v>
      </c>
    </row>
    <row r="180" ht="15.75" customHeight="1">
      <c r="A180" s="667" t="s">
        <v>3839</v>
      </c>
      <c r="B180" s="667" t="s">
        <v>50</v>
      </c>
      <c r="C180" s="667" t="s">
        <v>3840</v>
      </c>
      <c r="D180" s="667" t="s">
        <v>3841</v>
      </c>
      <c r="E180" s="667" t="s">
        <v>3839</v>
      </c>
      <c r="F180" s="668"/>
      <c r="G180" s="668"/>
      <c r="H180" s="668"/>
      <c r="I180" s="668"/>
      <c r="J180" s="668"/>
      <c r="K180" s="668"/>
      <c r="L180" s="666" t="str">
        <f>VLOOKUP(A180,'2023当番マスター(旧)'!A:D,4,FALSE)</f>
        <v>#N/A</v>
      </c>
      <c r="M180" s="666" t="str">
        <f>VLOOKUP(A180,'2022当番マスター'!A:E,4,FALSE)</f>
        <v>王　　　 東隅　　</v>
      </c>
    </row>
    <row r="181" ht="15.75" customHeight="1">
      <c r="A181" s="667" t="s">
        <v>1339</v>
      </c>
      <c r="B181" s="667" t="s">
        <v>50</v>
      </c>
      <c r="C181" s="667" t="s">
        <v>2537</v>
      </c>
      <c r="D181" s="667" t="s">
        <v>1338</v>
      </c>
      <c r="E181" s="667" t="s">
        <v>1339</v>
      </c>
      <c r="F181" s="667" t="s">
        <v>50</v>
      </c>
      <c r="G181" s="667" t="s">
        <v>2538</v>
      </c>
      <c r="H181" s="668"/>
      <c r="I181" s="668"/>
      <c r="J181" s="668"/>
      <c r="K181" s="668"/>
      <c r="L181" s="666" t="str">
        <f>VLOOKUP(A181,'2023当番マスター(旧)'!A:D,4,FALSE)</f>
        <v>武田　　 慧　　　</v>
      </c>
      <c r="M181" s="666" t="str">
        <f>VLOOKUP(A181,'2022当番マスター'!A:E,4,FALSE)</f>
        <v>武田　　 慧　　　</v>
      </c>
    </row>
    <row r="182" ht="15.75" customHeight="1">
      <c r="A182" s="667" t="s">
        <v>2814</v>
      </c>
      <c r="B182" s="667" t="s">
        <v>50</v>
      </c>
      <c r="C182" s="667" t="s">
        <v>3842</v>
      </c>
      <c r="D182" s="667" t="s">
        <v>2813</v>
      </c>
      <c r="E182" s="667" t="s">
        <v>2814</v>
      </c>
      <c r="F182" s="668"/>
      <c r="G182" s="668"/>
      <c r="H182" s="668"/>
      <c r="I182" s="668"/>
      <c r="J182" s="668"/>
      <c r="K182" s="668"/>
      <c r="L182" s="666" t="str">
        <f>VLOOKUP(A182,'2023当番マスター(旧)'!A:D,4,FALSE)</f>
        <v>日野　　 開翔　　</v>
      </c>
      <c r="M182" s="666" t="str">
        <f>VLOOKUP(A182,'2022当番マスター'!A:E,4,FALSE)</f>
        <v>日野　　 開翔　　</v>
      </c>
    </row>
    <row r="183" ht="15.75" customHeight="1">
      <c r="A183" s="667" t="s">
        <v>2807</v>
      </c>
      <c r="B183" s="667" t="s">
        <v>50</v>
      </c>
      <c r="C183" s="667" t="s">
        <v>3843</v>
      </c>
      <c r="D183" s="667" t="s">
        <v>2806</v>
      </c>
      <c r="E183" s="667" t="s">
        <v>2807</v>
      </c>
      <c r="F183" s="667" t="s">
        <v>2731</v>
      </c>
      <c r="G183" s="667" t="s">
        <v>3674</v>
      </c>
      <c r="H183" s="668"/>
      <c r="I183" s="668"/>
      <c r="J183" s="668"/>
      <c r="K183" s="668"/>
      <c r="L183" s="666" t="str">
        <f>VLOOKUP(A183,'2023当番マスター(旧)'!A:D,4,FALSE)</f>
        <v>黒田　　 遼介　　</v>
      </c>
      <c r="M183" s="666" t="str">
        <f>VLOOKUP(A183,'2022当番マスター'!A:E,4,FALSE)</f>
        <v>黒田　　 遼介　　</v>
      </c>
    </row>
    <row r="184" ht="15.75" customHeight="1">
      <c r="A184" s="667" t="s">
        <v>1318</v>
      </c>
      <c r="B184" s="667" t="s">
        <v>50</v>
      </c>
      <c r="C184" s="667" t="s">
        <v>2556</v>
      </c>
      <c r="D184" s="667" t="s">
        <v>1314</v>
      </c>
      <c r="E184" s="667" t="s">
        <v>1318</v>
      </c>
      <c r="F184" s="667" t="s">
        <v>2809</v>
      </c>
      <c r="G184" s="667" t="s">
        <v>2557</v>
      </c>
      <c r="H184" s="668"/>
      <c r="I184" s="668"/>
      <c r="J184" s="668"/>
      <c r="K184" s="668"/>
      <c r="L184" s="666" t="str">
        <f>VLOOKUP(A184,'2023当番マスター(旧)'!A:D,4,FALSE)</f>
        <v>日栁　　 沙彩　　</v>
      </c>
      <c r="M184" s="666" t="str">
        <f>VLOOKUP(A184,'2022当番マスター'!A:E,4,FALSE)</f>
        <v>日栁　　 沙彩　　</v>
      </c>
    </row>
    <row r="185" ht="15.75" customHeight="1">
      <c r="A185" s="667" t="s">
        <v>1346</v>
      </c>
      <c r="B185" s="667" t="s">
        <v>50</v>
      </c>
      <c r="C185" s="667" t="s">
        <v>2550</v>
      </c>
      <c r="D185" s="667" t="s">
        <v>1345</v>
      </c>
      <c r="E185" s="667" t="s">
        <v>1346</v>
      </c>
      <c r="F185" s="667" t="s">
        <v>2731</v>
      </c>
      <c r="G185" s="667" t="s">
        <v>2551</v>
      </c>
      <c r="H185" s="668"/>
      <c r="I185" s="668"/>
      <c r="J185" s="668"/>
      <c r="K185" s="668"/>
      <c r="L185" s="666" t="str">
        <f>VLOOKUP(A185,'2023当番マスター(旧)'!A:D,4,FALSE)</f>
        <v>江嵜　　 璃海　　</v>
      </c>
      <c r="M185" s="666" t="str">
        <f>VLOOKUP(A185,'2022当番マスター'!A:E,4,FALSE)</f>
        <v>江嵜　　 璃海　　</v>
      </c>
    </row>
    <row r="186" ht="15.75" customHeight="1">
      <c r="A186" s="667" t="s">
        <v>3437</v>
      </c>
      <c r="B186" s="667" t="s">
        <v>139</v>
      </c>
      <c r="C186" s="667" t="s">
        <v>3844</v>
      </c>
      <c r="D186" s="667" t="s">
        <v>3440</v>
      </c>
      <c r="E186" s="667" t="s">
        <v>3437</v>
      </c>
      <c r="F186" s="668"/>
      <c r="G186" s="668"/>
      <c r="H186" s="668"/>
      <c r="I186" s="668"/>
      <c r="J186" s="668"/>
      <c r="K186" s="668"/>
      <c r="L186" s="666" t="str">
        <f>VLOOKUP(A186,'2023当番マスター(旧)'!A:D,4,FALSE)</f>
        <v>山田　　 悠人　</v>
      </c>
      <c r="M186" s="666" t="str">
        <f>VLOOKUP(A186,'2022当番マスター'!A:E,4,FALSE)</f>
        <v>山田　　 悠人　</v>
      </c>
    </row>
    <row r="187" ht="15.75" customHeight="1">
      <c r="A187" s="667" t="s">
        <v>2958</v>
      </c>
      <c r="B187" s="667" t="s">
        <v>139</v>
      </c>
      <c r="C187" s="667" t="s">
        <v>3845</v>
      </c>
      <c r="D187" s="667" t="s">
        <v>2957</v>
      </c>
      <c r="E187" s="667" t="s">
        <v>2958</v>
      </c>
      <c r="F187" s="667" t="s">
        <v>2731</v>
      </c>
      <c r="G187" s="667" t="s">
        <v>3679</v>
      </c>
      <c r="H187" s="668"/>
      <c r="I187" s="668"/>
      <c r="J187" s="668"/>
      <c r="K187" s="668"/>
      <c r="L187" s="666" t="str">
        <f>VLOOKUP(A187,'2023当番マスター(旧)'!A:D,4,FALSE)</f>
        <v>名和田　 大輝　　</v>
      </c>
      <c r="M187" s="666" t="str">
        <f>VLOOKUP(A187,'2022当番マスター'!A:E,4,FALSE)</f>
        <v>名和田　 大輝　　</v>
      </c>
    </row>
    <row r="188" ht="15.75" customHeight="1">
      <c r="A188" s="667" t="s">
        <v>3426</v>
      </c>
      <c r="B188" s="667" t="s">
        <v>139</v>
      </c>
      <c r="C188" s="667" t="s">
        <v>3846</v>
      </c>
      <c r="D188" s="667" t="s">
        <v>3429</v>
      </c>
      <c r="E188" s="667" t="s">
        <v>3426</v>
      </c>
      <c r="F188" s="667" t="s">
        <v>3102</v>
      </c>
      <c r="G188" s="667" t="s">
        <v>3677</v>
      </c>
      <c r="H188" s="668"/>
      <c r="I188" s="668"/>
      <c r="J188" s="668"/>
      <c r="K188" s="668"/>
      <c r="L188" s="666" t="str">
        <f>VLOOKUP(A188,'2023当番マスター(旧)'!A:D,4,FALSE)</f>
        <v>古畑　　 生織　　</v>
      </c>
      <c r="M188" s="666" t="str">
        <f>VLOOKUP(A188,'2022当番マスター'!A:E,4,FALSE)</f>
        <v>古畑　　 生織　　</v>
      </c>
    </row>
    <row r="189" ht="15.75" customHeight="1">
      <c r="A189" s="667" t="s">
        <v>1364</v>
      </c>
      <c r="B189" s="667" t="s">
        <v>139</v>
      </c>
      <c r="C189" s="667" t="s">
        <v>2542</v>
      </c>
      <c r="D189" s="667" t="s">
        <v>3442</v>
      </c>
      <c r="E189" s="667" t="s">
        <v>1364</v>
      </c>
      <c r="F189" s="667" t="s">
        <v>2809</v>
      </c>
      <c r="G189" s="667" t="s">
        <v>3847</v>
      </c>
      <c r="H189" s="668"/>
      <c r="I189" s="668"/>
      <c r="J189" s="668"/>
      <c r="K189" s="668"/>
      <c r="L189" s="666" t="str">
        <f>VLOOKUP(A189,'2023当番マスター(旧)'!A:D,4,FALSE)</f>
        <v>堀内        漣</v>
      </c>
      <c r="M189" s="666" t="str">
        <f>VLOOKUP(A189,'2022当番マスター'!A:E,4,FALSE)</f>
        <v>堀内　　 漣　　　</v>
      </c>
    </row>
    <row r="190" ht="15.75" customHeight="1">
      <c r="A190" s="667" t="s">
        <v>1353</v>
      </c>
      <c r="B190" s="667" t="s">
        <v>139</v>
      </c>
      <c r="C190" s="667" t="s">
        <v>2531</v>
      </c>
      <c r="D190" s="667" t="s">
        <v>1351</v>
      </c>
      <c r="E190" s="667" t="s">
        <v>1353</v>
      </c>
      <c r="F190" s="667" t="s">
        <v>2809</v>
      </c>
      <c r="G190" s="667" t="s">
        <v>2532</v>
      </c>
      <c r="H190" s="668"/>
      <c r="I190" s="668"/>
      <c r="J190" s="668"/>
      <c r="K190" s="668"/>
      <c r="L190" s="666" t="str">
        <f>VLOOKUP(A190,'2023当番マスター(旧)'!A:D,4,FALSE)</f>
        <v>糟谷　　 環太　　</v>
      </c>
      <c r="M190" s="666" t="str">
        <f>VLOOKUP(A190,'2022当番マスター'!A:E,4,FALSE)</f>
        <v>糟谷　　 環太　　</v>
      </c>
    </row>
    <row r="191" ht="15.75" customHeight="1">
      <c r="A191" s="667" t="s">
        <v>282</v>
      </c>
      <c r="B191" s="667" t="s">
        <v>139</v>
      </c>
      <c r="C191" s="667" t="s">
        <v>284</v>
      </c>
      <c r="D191" s="667" t="s">
        <v>281</v>
      </c>
      <c r="E191" s="667" t="s">
        <v>282</v>
      </c>
      <c r="F191" s="668"/>
      <c r="G191" s="668"/>
      <c r="H191" s="668"/>
      <c r="I191" s="668"/>
      <c r="J191" s="668"/>
      <c r="K191" s="668"/>
      <c r="L191" s="666" t="str">
        <f>VLOOKUP(A191,'2023当番マスター(旧)'!A:D,4,FALSE)</f>
        <v>スワンソン 海渡　　</v>
      </c>
      <c r="M191" s="666" t="str">
        <f>VLOOKUP(A191,'2022当番マスター'!A:E,4,FALSE)</f>
        <v>スワンソン 海渡　　</v>
      </c>
    </row>
    <row r="192" ht="15.75" customHeight="1">
      <c r="A192" s="667" t="s">
        <v>3848</v>
      </c>
      <c r="B192" s="667" t="s">
        <v>139</v>
      </c>
      <c r="C192" s="667" t="s">
        <v>3849</v>
      </c>
      <c r="D192" s="667" t="s">
        <v>3850</v>
      </c>
      <c r="E192" s="667" t="s">
        <v>3848</v>
      </c>
      <c r="F192" s="667" t="s">
        <v>187</v>
      </c>
      <c r="G192" s="667" t="s">
        <v>3851</v>
      </c>
      <c r="H192" s="668"/>
      <c r="I192" s="668"/>
      <c r="J192" s="668"/>
      <c r="K192" s="668"/>
      <c r="L192" s="666" t="str">
        <f>VLOOKUP(A192,'2023当番マスター(旧)'!A:D,4,FALSE)</f>
        <v>#N/A</v>
      </c>
      <c r="M192" s="666" t="str">
        <f>VLOOKUP(A192,'2022当番マスター'!A:E,4,FALSE)</f>
        <v>大川　　 真生　　</v>
      </c>
    </row>
    <row r="193" ht="15.75" customHeight="1">
      <c r="A193" s="667" t="s">
        <v>1322</v>
      </c>
      <c r="B193" s="667" t="s">
        <v>139</v>
      </c>
      <c r="C193" s="667" t="s">
        <v>2563</v>
      </c>
      <c r="D193" s="667" t="s">
        <v>1321</v>
      </c>
      <c r="E193" s="667" t="s">
        <v>1322</v>
      </c>
      <c r="F193" s="668"/>
      <c r="G193" s="668"/>
      <c r="H193" s="668"/>
      <c r="I193" s="668"/>
      <c r="J193" s="668"/>
      <c r="K193" s="668"/>
      <c r="L193" s="666" t="str">
        <f>VLOOKUP(A193,'2023当番マスター(旧)'!A:D,4,FALSE)</f>
        <v>シールズ 桜　　　</v>
      </c>
      <c r="M193" s="666" t="str">
        <f>VLOOKUP(A193,'2022当番マスター'!A:E,4,FALSE)</f>
        <v>シールズ 桜　　　</v>
      </c>
    </row>
    <row r="194" ht="15.75" customHeight="1">
      <c r="A194" s="667" t="s">
        <v>1356</v>
      </c>
      <c r="B194" s="667" t="s">
        <v>139</v>
      </c>
      <c r="C194" s="667" t="s">
        <v>2567</v>
      </c>
      <c r="D194" s="667" t="s">
        <v>457</v>
      </c>
      <c r="E194" s="667" t="s">
        <v>1356</v>
      </c>
      <c r="F194" s="667" t="s">
        <v>181</v>
      </c>
      <c r="G194" s="667" t="s">
        <v>3680</v>
      </c>
      <c r="H194" s="668"/>
      <c r="I194" s="668"/>
      <c r="J194" s="668"/>
      <c r="K194" s="668"/>
      <c r="L194" s="666" t="str">
        <f>VLOOKUP(A194,'2023当番マスター(旧)'!A:D,4,FALSE)</f>
        <v>田中　　 公香　　</v>
      </c>
      <c r="M194" s="666" t="str">
        <f>VLOOKUP(A194,'2022当番マスター'!A:E,4,FALSE)</f>
        <v>田中　　 公香　　</v>
      </c>
    </row>
    <row r="195" ht="15.75" customHeight="1">
      <c r="A195" s="667" t="s">
        <v>1373</v>
      </c>
      <c r="B195" s="667" t="s">
        <v>144</v>
      </c>
      <c r="C195" s="667" t="s">
        <v>2586</v>
      </c>
      <c r="D195" s="667" t="s">
        <v>1372</v>
      </c>
      <c r="E195" s="667" t="s">
        <v>1373</v>
      </c>
      <c r="F195" s="667" t="s">
        <v>2731</v>
      </c>
      <c r="G195" s="667" t="s">
        <v>2587</v>
      </c>
      <c r="H195" s="668"/>
      <c r="I195" s="668"/>
      <c r="J195" s="668"/>
      <c r="K195" s="668"/>
      <c r="L195" s="666" t="str">
        <f>VLOOKUP(A195,'2023当番マスター(旧)'!A:D,4,FALSE)</f>
        <v>濱岡　　 尚裕　　</v>
      </c>
      <c r="M195" s="666" t="str">
        <f>VLOOKUP(A195,'2022当番マスター'!A:E,4,FALSE)</f>
        <v>濱岡　　 尚裕　　</v>
      </c>
    </row>
    <row r="196" ht="15.75" customHeight="1">
      <c r="A196" s="667" t="s">
        <v>1407</v>
      </c>
      <c r="B196" s="667" t="s">
        <v>144</v>
      </c>
      <c r="C196" s="667" t="s">
        <v>2592</v>
      </c>
      <c r="D196" s="667" t="s">
        <v>1403</v>
      </c>
      <c r="E196" s="667" t="s">
        <v>1407</v>
      </c>
      <c r="F196" s="668"/>
      <c r="G196" s="668"/>
      <c r="H196" s="668"/>
      <c r="I196" s="668"/>
      <c r="J196" s="668"/>
      <c r="K196" s="668"/>
      <c r="L196" s="666" t="str">
        <f>VLOOKUP(A196,'2023当番マスター(旧)'!A:D,4,FALSE)</f>
        <v>前田　　 康喜　　</v>
      </c>
      <c r="M196" s="666" t="str">
        <f>VLOOKUP(A196,'2022当番マスター'!A:E,4,FALSE)</f>
        <v>前田　　 康喜　　</v>
      </c>
    </row>
    <row r="197" ht="15.75" customHeight="1">
      <c r="A197" s="667" t="s">
        <v>3852</v>
      </c>
      <c r="B197" s="667" t="s">
        <v>144</v>
      </c>
      <c r="C197" s="667" t="s">
        <v>3853</v>
      </c>
      <c r="D197" s="667" t="s">
        <v>3854</v>
      </c>
      <c r="E197" s="667" t="s">
        <v>3852</v>
      </c>
      <c r="F197" s="668"/>
      <c r="G197" s="668"/>
      <c r="H197" s="668"/>
      <c r="I197" s="668"/>
      <c r="J197" s="668"/>
      <c r="K197" s="668"/>
      <c r="L197" s="666" t="str">
        <f>VLOOKUP(A197,'2023当番マスター(旧)'!A:D,4,FALSE)</f>
        <v>#N/A</v>
      </c>
      <c r="M197" s="666" t="str">
        <f>VLOOKUP(A197,'2022当番マスター'!A:E,4,FALSE)</f>
        <v>切原　　 楓大　　</v>
      </c>
    </row>
    <row r="198" ht="15.75" customHeight="1">
      <c r="A198" s="667" t="s">
        <v>3452</v>
      </c>
      <c r="B198" s="667" t="s">
        <v>144</v>
      </c>
      <c r="C198" s="667" t="s">
        <v>2581</v>
      </c>
      <c r="D198" s="667" t="s">
        <v>1378</v>
      </c>
      <c r="E198" s="667" t="s">
        <v>3452</v>
      </c>
      <c r="F198" s="667" t="s">
        <v>2731</v>
      </c>
      <c r="G198" s="667" t="s">
        <v>2582</v>
      </c>
      <c r="H198" s="668"/>
      <c r="I198" s="668"/>
      <c r="J198" s="668"/>
      <c r="K198" s="668"/>
      <c r="L198" s="666" t="str">
        <f>VLOOKUP(A198,'2023当番マスター(旧)'!A:D,4,FALSE)</f>
        <v>太田　　 理仁　　</v>
      </c>
      <c r="M198" s="666" t="str">
        <f>VLOOKUP(A198,'2022当番マスター'!A:E,4,FALSE)</f>
        <v>太田　　 理仁　　</v>
      </c>
    </row>
    <row r="199" ht="15.75" customHeight="1">
      <c r="A199" s="667" t="s">
        <v>3467</v>
      </c>
      <c r="B199" s="667" t="s">
        <v>144</v>
      </c>
      <c r="C199" s="667" t="s">
        <v>3855</v>
      </c>
      <c r="D199" s="667" t="s">
        <v>3470</v>
      </c>
      <c r="E199" s="667" t="s">
        <v>3467</v>
      </c>
      <c r="F199" s="667" t="s">
        <v>3102</v>
      </c>
      <c r="G199" s="667" t="s">
        <v>3688</v>
      </c>
      <c r="H199" s="668"/>
      <c r="I199" s="668"/>
      <c r="J199" s="668"/>
      <c r="K199" s="668"/>
      <c r="L199" s="666" t="str">
        <f>VLOOKUP(A199,'2023当番マスター(旧)'!A:D,4,FALSE)</f>
        <v>川口　　 恵里佳　</v>
      </c>
      <c r="M199" s="666" t="str">
        <f>VLOOKUP(A199,'2022当番マスター'!A:E,4,FALSE)</f>
        <v>川口　　 恵里佳　</v>
      </c>
    </row>
    <row r="200" ht="15.75" customHeight="1">
      <c r="A200" s="667" t="s">
        <v>3856</v>
      </c>
      <c r="B200" s="667" t="s">
        <v>144</v>
      </c>
      <c r="C200" s="667" t="s">
        <v>3857</v>
      </c>
      <c r="D200" s="667" t="s">
        <v>3858</v>
      </c>
      <c r="E200" s="667" t="s">
        <v>3856</v>
      </c>
      <c r="F200" s="668"/>
      <c r="G200" s="668"/>
      <c r="H200" s="668"/>
      <c r="I200" s="668"/>
      <c r="J200" s="668"/>
      <c r="K200" s="668"/>
      <c r="L200" s="666" t="str">
        <f>VLOOKUP(A200,'2023当番マスター(旧)'!A:D,4,FALSE)</f>
        <v>#N/A</v>
      </c>
      <c r="M200" s="666" t="str">
        <f>VLOOKUP(A200,'2022当番マスター'!A:E,4,FALSE)</f>
        <v>メンツアー 杏　　　</v>
      </c>
    </row>
    <row r="201" ht="15.75" customHeight="1">
      <c r="A201" s="667" t="s">
        <v>1387</v>
      </c>
      <c r="B201" s="667" t="s">
        <v>144</v>
      </c>
      <c r="C201" s="667" t="s">
        <v>2617</v>
      </c>
      <c r="D201" s="667" t="s">
        <v>1384</v>
      </c>
      <c r="E201" s="667" t="s">
        <v>1387</v>
      </c>
      <c r="F201" s="668"/>
      <c r="G201" s="668"/>
      <c r="H201" s="668"/>
      <c r="I201" s="668"/>
      <c r="J201" s="668"/>
      <c r="K201" s="668"/>
      <c r="L201" s="666" t="str">
        <f>VLOOKUP(A201,'2023当番マスター(旧)'!A:D,4,FALSE)</f>
        <v>森川　　 千凪　　</v>
      </c>
      <c r="M201" s="666" t="str">
        <f>VLOOKUP(A201,'2022当番マスター'!A:E,4,FALSE)</f>
        <v>森川　　 千凪　　</v>
      </c>
    </row>
    <row r="202" ht="15.75" customHeight="1">
      <c r="A202" s="667" t="s">
        <v>2825</v>
      </c>
      <c r="B202" s="667" t="s">
        <v>144</v>
      </c>
      <c r="C202" s="667" t="s">
        <v>3859</v>
      </c>
      <c r="D202" s="667" t="s">
        <v>2824</v>
      </c>
      <c r="E202" s="667" t="s">
        <v>2825</v>
      </c>
      <c r="F202" s="668"/>
      <c r="G202" s="668"/>
      <c r="H202" s="668"/>
      <c r="I202" s="668"/>
      <c r="J202" s="668"/>
      <c r="K202" s="668"/>
      <c r="L202" s="666" t="str">
        <f>VLOOKUP(A202,'2023当番マスター(旧)'!A:D,4,FALSE)</f>
        <v>大瀧　　 陽葵　　</v>
      </c>
      <c r="M202" s="666" t="str">
        <f>VLOOKUP(A202,'2022当番マスター'!A:E,4,FALSE)</f>
        <v>大瀧　　 陽葵　　</v>
      </c>
    </row>
    <row r="203" ht="15.75" customHeight="1">
      <c r="A203" s="667" t="s">
        <v>1390</v>
      </c>
      <c r="B203" s="667" t="s">
        <v>144</v>
      </c>
      <c r="C203" s="667" t="s">
        <v>3860</v>
      </c>
      <c r="D203" s="667" t="s">
        <v>1389</v>
      </c>
      <c r="E203" s="667" t="s">
        <v>1390</v>
      </c>
      <c r="F203" s="668"/>
      <c r="G203" s="668"/>
      <c r="H203" s="668"/>
      <c r="I203" s="668"/>
      <c r="J203" s="668"/>
      <c r="K203" s="668"/>
      <c r="L203" s="666" t="str">
        <f>VLOOKUP(A203,'2023当番マスター(旧)'!A:D,4,FALSE)</f>
        <v>大塚　　 ルビー　</v>
      </c>
      <c r="M203" s="666" t="str">
        <f>VLOOKUP(A203,'2022当番マスター'!A:E,4,FALSE)</f>
        <v>大塚　　 ルビー　</v>
      </c>
    </row>
    <row r="204" ht="15.75" customHeight="1">
      <c r="A204" s="667" t="s">
        <v>3458</v>
      </c>
      <c r="B204" s="667" t="s">
        <v>144</v>
      </c>
      <c r="C204" s="667" t="s">
        <v>3861</v>
      </c>
      <c r="D204" s="667" t="s">
        <v>3461</v>
      </c>
      <c r="E204" s="667" t="s">
        <v>3458</v>
      </c>
      <c r="F204" s="668"/>
      <c r="G204" s="668"/>
      <c r="H204" s="668"/>
      <c r="I204" s="668"/>
      <c r="J204" s="668"/>
      <c r="K204" s="668"/>
      <c r="L204" s="666" t="str">
        <f>VLOOKUP(A204,'2023当番マスター(旧)'!A:D,4,FALSE)</f>
        <v>莅戸　　 利紗　　</v>
      </c>
      <c r="M204" s="666" t="str">
        <f>VLOOKUP(A204,'2022当番マスター'!A:E,4,FALSE)</f>
        <v>莅戸　　 利紗　　</v>
      </c>
    </row>
    <row r="205" ht="15.75" customHeight="1">
      <c r="A205" s="667" t="s">
        <v>1410</v>
      </c>
      <c r="B205" s="667" t="s">
        <v>151</v>
      </c>
      <c r="C205" s="667" t="s">
        <v>2590</v>
      </c>
      <c r="D205" s="667" t="s">
        <v>1409</v>
      </c>
      <c r="E205" s="667" t="s">
        <v>1410</v>
      </c>
      <c r="F205" s="667" t="s">
        <v>2809</v>
      </c>
      <c r="G205" s="667" t="s">
        <v>3862</v>
      </c>
      <c r="H205" s="668"/>
      <c r="I205" s="668"/>
      <c r="J205" s="668"/>
      <c r="K205" s="668"/>
      <c r="L205" s="666" t="str">
        <f>VLOOKUP(A205,'2023当番マスター(旧)'!A:D,4,FALSE)</f>
        <v>古田　　 輝朗　　</v>
      </c>
      <c r="M205" s="666" t="str">
        <f>VLOOKUP(A205,'2022当番マスター'!A:E,4,FALSE)</f>
        <v>古田　　 輝朗　　</v>
      </c>
    </row>
    <row r="206" ht="15.75" customHeight="1">
      <c r="A206" s="667" t="s">
        <v>418</v>
      </c>
      <c r="B206" s="667" t="s">
        <v>151</v>
      </c>
      <c r="C206" s="667" t="s">
        <v>420</v>
      </c>
      <c r="D206" s="667" t="s">
        <v>417</v>
      </c>
      <c r="E206" s="667" t="s">
        <v>418</v>
      </c>
      <c r="F206" s="667" t="s">
        <v>2809</v>
      </c>
      <c r="G206" s="667" t="s">
        <v>421</v>
      </c>
      <c r="H206" s="668"/>
      <c r="I206" s="668"/>
      <c r="J206" s="668"/>
      <c r="K206" s="668"/>
      <c r="L206" s="666" t="str">
        <f>VLOOKUP(A206,'2023当番マスター(旧)'!A:D,4,FALSE)</f>
        <v>アリガンバリ シーナ　</v>
      </c>
      <c r="M206" s="666" t="str">
        <f>VLOOKUP(A206,'2022当番マスター'!A:E,4,FALSE)</f>
        <v>アリガンバリ シーナ　</v>
      </c>
    </row>
    <row r="207" ht="15.75" customHeight="1">
      <c r="A207" s="667" t="s">
        <v>426</v>
      </c>
      <c r="B207" s="667" t="s">
        <v>151</v>
      </c>
      <c r="C207" s="667" t="s">
        <v>1835</v>
      </c>
      <c r="D207" s="667" t="s">
        <v>423</v>
      </c>
      <c r="E207" s="667" t="s">
        <v>426</v>
      </c>
      <c r="F207" s="668"/>
      <c r="G207" s="668"/>
      <c r="H207" s="668"/>
      <c r="I207" s="668"/>
      <c r="J207" s="668"/>
      <c r="K207" s="668"/>
      <c r="L207" s="666" t="str">
        <f>VLOOKUP(A207,'2023当番マスター(旧)'!A:D,4,FALSE)</f>
        <v>山川　　 陽大　　</v>
      </c>
      <c r="M207" s="666" t="str">
        <f>VLOOKUP(A207,'2022当番マスター'!A:E,4,FALSE)</f>
        <v>山川　　 陽大　　</v>
      </c>
    </row>
    <row r="208" ht="15.75" customHeight="1">
      <c r="A208" s="667" t="s">
        <v>3863</v>
      </c>
      <c r="B208" s="667" t="s">
        <v>151</v>
      </c>
      <c r="C208" s="667" t="s">
        <v>3864</v>
      </c>
      <c r="D208" s="667" t="s">
        <v>560</v>
      </c>
      <c r="E208" s="667" t="s">
        <v>3863</v>
      </c>
      <c r="F208" s="668"/>
      <c r="G208" s="668"/>
      <c r="H208" s="668"/>
      <c r="I208" s="668"/>
      <c r="J208" s="668"/>
      <c r="K208" s="668"/>
      <c r="L208" s="666" t="str">
        <f>VLOOKUP(A208,'2023当番マスター(旧)'!A:D,4,FALSE)</f>
        <v>#N/A</v>
      </c>
      <c r="M208" s="666" t="str">
        <f>VLOOKUP(A208,'2022当番マスター'!A:E,4,FALSE)</f>
        <v>古橋　　 虎太郎　</v>
      </c>
    </row>
    <row r="209" ht="15.75" customHeight="1">
      <c r="A209" s="667" t="s">
        <v>3472</v>
      </c>
      <c r="B209" s="667" t="s">
        <v>151</v>
      </c>
      <c r="C209" s="667" t="s">
        <v>3865</v>
      </c>
      <c r="D209" s="667" t="s">
        <v>3475</v>
      </c>
      <c r="E209" s="667" t="s">
        <v>3472</v>
      </c>
      <c r="F209" s="668"/>
      <c r="G209" s="668"/>
      <c r="H209" s="668"/>
      <c r="I209" s="668"/>
      <c r="J209" s="668"/>
      <c r="K209" s="668"/>
      <c r="L209" s="666" t="str">
        <f>VLOOKUP(A209,'2023当番マスター(旧)'!A:D,4,FALSE)</f>
        <v>久留　　 綾夏　　</v>
      </c>
      <c r="M209" s="666" t="str">
        <f>VLOOKUP(A209,'2022当番マスター'!A:E,4,FALSE)</f>
        <v>久留　　 綾夏　　</v>
      </c>
    </row>
    <row r="210" ht="15.75" customHeight="1">
      <c r="A210" s="667" t="s">
        <v>1395</v>
      </c>
      <c r="B210" s="667" t="s">
        <v>151</v>
      </c>
      <c r="C210" s="667" t="s">
        <v>2609</v>
      </c>
      <c r="D210" s="667" t="s">
        <v>1394</v>
      </c>
      <c r="E210" s="667" t="s">
        <v>1395</v>
      </c>
      <c r="F210" s="668"/>
      <c r="G210" s="668"/>
      <c r="H210" s="668"/>
      <c r="I210" s="668"/>
      <c r="J210" s="668"/>
      <c r="K210" s="668"/>
      <c r="L210" s="666" t="str">
        <f>VLOOKUP(A210,'2023当番マスター(旧)'!A:D,4,FALSE)</f>
        <v>デイサッター アメリア</v>
      </c>
      <c r="M210" s="666" t="str">
        <f>VLOOKUP(A210,'2022当番マスター'!A:E,4,FALSE)</f>
        <v>デイサッター アメリア</v>
      </c>
    </row>
    <row r="211" ht="15.75" customHeight="1">
      <c r="A211" s="667" t="s">
        <v>551</v>
      </c>
      <c r="B211" s="667" t="s">
        <v>151</v>
      </c>
      <c r="C211" s="667" t="s">
        <v>1904</v>
      </c>
      <c r="D211" s="667" t="s">
        <v>550</v>
      </c>
      <c r="E211" s="667" t="s">
        <v>551</v>
      </c>
      <c r="F211" s="668"/>
      <c r="G211" s="668"/>
      <c r="H211" s="668"/>
      <c r="I211" s="668"/>
      <c r="J211" s="668"/>
      <c r="K211" s="668"/>
      <c r="L211" s="666" t="str">
        <f>VLOOKUP(A211,'2023当番マスター(旧)'!A:D,4,FALSE)</f>
        <v>小川　　 結愛　　</v>
      </c>
      <c r="M211" s="666" t="str">
        <f>VLOOKUP(A211,'2022当番マスター'!A:E,4,FALSE)</f>
        <v>小川　　 結愛　　</v>
      </c>
    </row>
    <row r="212" ht="15.75" customHeight="1">
      <c r="A212" s="667" t="s">
        <v>3694</v>
      </c>
      <c r="B212" s="667" t="s">
        <v>3102</v>
      </c>
      <c r="C212" s="667" t="s">
        <v>2624</v>
      </c>
      <c r="D212" s="667" t="s">
        <v>1424</v>
      </c>
      <c r="E212" s="667" t="s">
        <v>3694</v>
      </c>
      <c r="F212" s="667" t="s">
        <v>181</v>
      </c>
      <c r="G212" s="667" t="s">
        <v>3695</v>
      </c>
      <c r="H212" s="668"/>
      <c r="I212" s="668"/>
      <c r="J212" s="668"/>
      <c r="K212" s="668"/>
      <c r="L212" s="666" t="str">
        <f>VLOOKUP(A212,'2023当番マスター(旧)'!A:D,4,FALSE)</f>
        <v>鈴木　　 想来　　</v>
      </c>
      <c r="M212" s="666" t="str">
        <f>VLOOKUP(A212,'2022当番マスター'!A:E,4,FALSE)</f>
        <v>鈴木　　 想来　　</v>
      </c>
    </row>
    <row r="213" ht="15.75" customHeight="1">
      <c r="A213" s="667" t="s">
        <v>3063</v>
      </c>
      <c r="B213" s="667" t="s">
        <v>3102</v>
      </c>
      <c r="C213" s="667" t="s">
        <v>3866</v>
      </c>
      <c r="D213" s="667" t="s">
        <v>3062</v>
      </c>
      <c r="E213" s="667" t="s">
        <v>3063</v>
      </c>
      <c r="F213" s="668"/>
      <c r="G213" s="668"/>
      <c r="H213" s="668"/>
      <c r="I213" s="668"/>
      <c r="J213" s="668"/>
      <c r="K213" s="668"/>
      <c r="L213" s="666" t="str">
        <f>VLOOKUP(A213,'2023当番マスター(旧)'!A:D,4,FALSE)</f>
        <v>木谷　　 優治　　</v>
      </c>
      <c r="M213" s="666" t="str">
        <f>VLOOKUP(A213,'2022当番マスター'!A:E,4,FALSE)</f>
        <v>木谷　　 優治　　</v>
      </c>
    </row>
    <row r="214" ht="15.75" customHeight="1">
      <c r="A214" s="667" t="s">
        <v>3867</v>
      </c>
      <c r="B214" s="667" t="s">
        <v>3102</v>
      </c>
      <c r="C214" s="667" t="s">
        <v>3868</v>
      </c>
      <c r="D214" s="667" t="s">
        <v>3869</v>
      </c>
      <c r="E214" s="667" t="s">
        <v>3867</v>
      </c>
      <c r="F214" s="668"/>
      <c r="G214" s="668"/>
      <c r="H214" s="668"/>
      <c r="I214" s="668"/>
      <c r="J214" s="668"/>
      <c r="K214" s="668"/>
      <c r="L214" s="666" t="str">
        <f>VLOOKUP(A214,'2023当番マスター(旧)'!A:D,4,FALSE)</f>
        <v>#N/A</v>
      </c>
      <c r="M214" s="666" t="str">
        <f>VLOOKUP(A214,'2022当番マスター'!A:E,4,FALSE)</f>
        <v>加藤　　 優空　　</v>
      </c>
    </row>
    <row r="215" ht="15.75" customHeight="1">
      <c r="A215" s="667" t="s">
        <v>1421</v>
      </c>
      <c r="B215" s="667" t="s">
        <v>3102</v>
      </c>
      <c r="C215" s="667" t="s">
        <v>2628</v>
      </c>
      <c r="D215" s="667" t="s">
        <v>1420</v>
      </c>
      <c r="E215" s="667" t="s">
        <v>1421</v>
      </c>
      <c r="F215" s="668"/>
      <c r="G215" s="668"/>
      <c r="H215" s="668"/>
      <c r="I215" s="668"/>
      <c r="J215" s="668"/>
      <c r="K215" s="668"/>
      <c r="L215" s="666" t="str">
        <f>VLOOKUP(A215,'2023当番マスター(旧)'!A:D,4,FALSE)</f>
        <v>辻　　　 海澄　　</v>
      </c>
      <c r="M215" s="666" t="str">
        <f>VLOOKUP(A215,'2022当番マスター'!A:E,4,FALSE)</f>
        <v>辻　　　 海澄　　</v>
      </c>
    </row>
    <row r="216" ht="15.75" customHeight="1">
      <c r="A216" s="667" t="s">
        <v>3870</v>
      </c>
      <c r="B216" s="667" t="s">
        <v>3102</v>
      </c>
      <c r="C216" s="667" t="s">
        <v>3871</v>
      </c>
      <c r="D216" s="667" t="s">
        <v>872</v>
      </c>
      <c r="E216" s="667" t="s">
        <v>3870</v>
      </c>
      <c r="F216" s="667" t="s">
        <v>2809</v>
      </c>
      <c r="G216" s="667" t="s">
        <v>3872</v>
      </c>
      <c r="H216" s="668"/>
      <c r="I216" s="668"/>
      <c r="J216" s="668"/>
      <c r="K216" s="668"/>
      <c r="L216" s="666" t="str">
        <f>VLOOKUP(A216,'2023当番マスター(旧)'!A:D,4,FALSE)</f>
        <v>#N/A</v>
      </c>
      <c r="M216" s="666" t="str">
        <f>VLOOKUP(A216,'2022当番マスター'!A:E,4,FALSE)</f>
        <v>竹本　　 航　　　</v>
      </c>
    </row>
    <row r="217" ht="15.75" customHeight="1">
      <c r="A217" s="667" t="s">
        <v>3873</v>
      </c>
      <c r="B217" s="667" t="s">
        <v>3102</v>
      </c>
      <c r="C217" s="667" t="s">
        <v>3874</v>
      </c>
      <c r="D217" s="667" t="s">
        <v>3875</v>
      </c>
      <c r="E217" s="667" t="s">
        <v>3873</v>
      </c>
      <c r="F217" s="668"/>
      <c r="G217" s="668"/>
      <c r="H217" s="668"/>
      <c r="I217" s="668"/>
      <c r="J217" s="668"/>
      <c r="K217" s="668"/>
      <c r="L217" s="666" t="str">
        <f>VLOOKUP(A217,'2023当番マスター(旧)'!A:D,4,FALSE)</f>
        <v>#N/A</v>
      </c>
      <c r="M217" s="666" t="str">
        <f>VLOOKUP(A217,'2022当番マスター'!A:E,4,FALSE)</f>
        <v>ウィトキンズ 海登　　</v>
      </c>
    </row>
    <row r="218" ht="15.75" customHeight="1">
      <c r="A218" s="667" t="s">
        <v>2921</v>
      </c>
      <c r="B218" s="667" t="s">
        <v>3102</v>
      </c>
      <c r="C218" s="667" t="s">
        <v>3876</v>
      </c>
      <c r="D218" s="667" t="s">
        <v>2920</v>
      </c>
      <c r="E218" s="667" t="s">
        <v>2921</v>
      </c>
      <c r="F218" s="668"/>
      <c r="G218" s="668"/>
      <c r="H218" s="668"/>
      <c r="I218" s="668"/>
      <c r="J218" s="668"/>
      <c r="K218" s="668"/>
      <c r="L218" s="666" t="str">
        <f>VLOOKUP(A218,'2023当番マスター(旧)'!A:D,4,FALSE)</f>
        <v>#N/A</v>
      </c>
      <c r="M218" s="666" t="str">
        <f>VLOOKUP(A218,'2022当番マスター'!A:E,4,FALSE)</f>
        <v>小山田　 茂利</v>
      </c>
    </row>
    <row r="219" ht="15.75" customHeight="1">
      <c r="A219" s="667" t="s">
        <v>3697</v>
      </c>
      <c r="B219" s="667" t="s">
        <v>3102</v>
      </c>
      <c r="C219" s="667" t="s">
        <v>3877</v>
      </c>
      <c r="D219" s="667" t="s">
        <v>3699</v>
      </c>
      <c r="E219" s="667" t="s">
        <v>3697</v>
      </c>
      <c r="F219" s="668"/>
      <c r="G219" s="668"/>
      <c r="H219" s="668"/>
      <c r="I219" s="668"/>
      <c r="J219" s="668"/>
      <c r="K219" s="668"/>
      <c r="L219" s="666" t="str">
        <f>VLOOKUP(A219,'2023当番マスター(旧)'!A:D,4,FALSE)</f>
        <v>辻田　　 美桜　　</v>
      </c>
      <c r="M219" s="666" t="str">
        <f>VLOOKUP(A219,'2022当番マスター'!A:E,4,FALSE)</f>
        <v>辻田　　 美桜　　</v>
      </c>
    </row>
    <row r="220" ht="15.75" customHeight="1">
      <c r="A220" s="667" t="s">
        <v>1435</v>
      </c>
      <c r="B220" s="667" t="s">
        <v>3102</v>
      </c>
      <c r="C220" s="667" t="s">
        <v>2646</v>
      </c>
      <c r="D220" s="667" t="s">
        <v>1432</v>
      </c>
      <c r="E220" s="667" t="s">
        <v>1435</v>
      </c>
      <c r="F220" s="668"/>
      <c r="G220" s="668"/>
      <c r="H220" s="668"/>
      <c r="I220" s="668"/>
      <c r="J220" s="668"/>
      <c r="K220" s="668"/>
      <c r="L220" s="666" t="str">
        <f>VLOOKUP(A220,'2023当番マスター(旧)'!A:D,4,FALSE)</f>
        <v>山﨑　　 美宙　　</v>
      </c>
      <c r="M220" s="666" t="str">
        <f>VLOOKUP(A220,'2022当番マスター'!A:E,4,FALSE)</f>
        <v>山﨑　　 美宙　　</v>
      </c>
    </row>
    <row r="221" ht="15.75" customHeight="1">
      <c r="A221" s="667" t="s">
        <v>1429</v>
      </c>
      <c r="B221" s="667" t="s">
        <v>3102</v>
      </c>
      <c r="C221" s="667" t="s">
        <v>2648</v>
      </c>
      <c r="D221" s="667" t="s">
        <v>1428</v>
      </c>
      <c r="E221" s="667" t="s">
        <v>1429</v>
      </c>
      <c r="F221" s="668"/>
      <c r="G221" s="668"/>
      <c r="H221" s="668"/>
      <c r="I221" s="668"/>
      <c r="J221" s="668"/>
      <c r="K221" s="668"/>
      <c r="L221" s="666" t="str">
        <f>VLOOKUP(A221,'2023当番マスター(旧)'!A:D,4,FALSE)</f>
        <v>横垣　　 雪菜　　</v>
      </c>
      <c r="M221" s="666" t="str">
        <f>VLOOKUP(A221,'2022当番マスター'!A:E,4,FALSE)</f>
        <v>横垣　　 雪菜　　</v>
      </c>
    </row>
    <row r="222" ht="15.75" customHeight="1">
      <c r="A222" s="667" t="s">
        <v>2918</v>
      </c>
      <c r="B222" s="667" t="s">
        <v>3102</v>
      </c>
      <c r="C222" s="667" t="s">
        <v>2642</v>
      </c>
      <c r="D222" s="667" t="s">
        <v>1067</v>
      </c>
      <c r="E222" s="667" t="s">
        <v>2918</v>
      </c>
      <c r="F222" s="667" t="s">
        <v>181</v>
      </c>
      <c r="G222" s="667" t="s">
        <v>3878</v>
      </c>
      <c r="H222" s="668"/>
      <c r="I222" s="668"/>
      <c r="J222" s="668"/>
      <c r="K222" s="668"/>
      <c r="L222" s="666" t="str">
        <f>VLOOKUP(A222,'2023当番マスター(旧)'!A:D,4,FALSE)</f>
        <v>柳田　　 唯花</v>
      </c>
      <c r="M222" s="666" t="str">
        <f>VLOOKUP(A222,'2022当番マスター'!A:E,4,FALSE)</f>
        <v>柳田　　 唯花</v>
      </c>
    </row>
    <row r="223" ht="15.75" customHeight="1">
      <c r="A223" s="667" t="s">
        <v>3879</v>
      </c>
      <c r="B223" s="667" t="s">
        <v>3102</v>
      </c>
      <c r="C223" s="667" t="s">
        <v>3880</v>
      </c>
      <c r="D223" s="667" t="s">
        <v>3881</v>
      </c>
      <c r="E223" s="667" t="s">
        <v>3879</v>
      </c>
      <c r="F223" s="668"/>
      <c r="G223" s="668"/>
      <c r="H223" s="668"/>
      <c r="I223" s="668"/>
      <c r="J223" s="668"/>
      <c r="K223" s="668"/>
      <c r="L223" s="666" t="str">
        <f>VLOOKUP(A223,'2023当番マスター(旧)'!A:D,4,FALSE)</f>
        <v>#N/A</v>
      </c>
      <c r="M223" s="666" t="str">
        <f>VLOOKUP(A223,'2022当番マスター'!A:E,4,FALSE)</f>
        <v>豊田　　 はるひ　</v>
      </c>
    </row>
    <row r="224" ht="15.75" customHeight="1">
      <c r="A224" s="667" t="s">
        <v>2924</v>
      </c>
      <c r="B224" s="667" t="s">
        <v>2731</v>
      </c>
      <c r="C224" s="667" t="s">
        <v>3882</v>
      </c>
      <c r="D224" s="667" t="s">
        <v>887</v>
      </c>
      <c r="E224" s="667" t="s">
        <v>2924</v>
      </c>
      <c r="F224" s="668"/>
      <c r="G224" s="668"/>
      <c r="H224" s="668"/>
      <c r="I224" s="668"/>
      <c r="J224" s="668"/>
      <c r="K224" s="668"/>
      <c r="L224" s="666" t="str">
        <f>VLOOKUP(A224,'2023当番マスター(旧)'!A:D,4,FALSE)</f>
        <v>森　　　 海聖　　</v>
      </c>
      <c r="M224" s="666" t="str">
        <f>VLOOKUP(A224,'2022当番マスター'!A:E,4,FALSE)</f>
        <v>森　　　 海聖　　</v>
      </c>
    </row>
    <row r="225" ht="15.75" customHeight="1">
      <c r="A225" s="667" t="s">
        <v>3499</v>
      </c>
      <c r="B225" s="667" t="s">
        <v>2731</v>
      </c>
      <c r="C225" s="667" t="s">
        <v>3883</v>
      </c>
      <c r="D225" s="667" t="s">
        <v>3502</v>
      </c>
      <c r="E225" s="667" t="s">
        <v>3499</v>
      </c>
      <c r="F225" s="667" t="s">
        <v>2809</v>
      </c>
      <c r="G225" s="667" t="s">
        <v>3884</v>
      </c>
      <c r="H225" s="668"/>
      <c r="I225" s="668"/>
      <c r="J225" s="668"/>
      <c r="K225" s="668"/>
      <c r="L225" s="666" t="str">
        <f>VLOOKUP(A225,'2023当番マスター(旧)'!A:D,4,FALSE)</f>
        <v>加藤　　 愛梨花</v>
      </c>
      <c r="M225" s="666" t="str">
        <f>VLOOKUP(A225,'2022当番マスター'!A:E,4,FALSE)</f>
        <v>加藤　　 愛梨花</v>
      </c>
    </row>
    <row r="226" ht="15.75" customHeight="1">
      <c r="A226" s="667" t="s">
        <v>1443</v>
      </c>
      <c r="B226" s="667" t="s">
        <v>2731</v>
      </c>
      <c r="C226" s="667" t="s">
        <v>2654</v>
      </c>
      <c r="D226" s="667" t="s">
        <v>1442</v>
      </c>
      <c r="E226" s="667" t="s">
        <v>1443</v>
      </c>
      <c r="F226" s="668"/>
      <c r="G226" s="668"/>
      <c r="H226" s="668"/>
      <c r="I226" s="668"/>
      <c r="J226" s="668"/>
      <c r="K226" s="668"/>
      <c r="L226" s="666" t="str">
        <f>VLOOKUP(A226,'2023当番マスター(旧)'!A:D,4,FALSE)</f>
        <v>鎌田　　 空　　　</v>
      </c>
      <c r="M226" s="666" t="str">
        <f>VLOOKUP(A226,'2022当番マスター'!A:E,4,FALSE)</f>
        <v>鎌田　　 空　　　</v>
      </c>
    </row>
    <row r="227" ht="15.75" customHeight="1">
      <c r="A227" s="667" t="s">
        <v>3485</v>
      </c>
      <c r="B227" s="667" t="s">
        <v>2731</v>
      </c>
      <c r="C227" s="667" t="s">
        <v>2657</v>
      </c>
      <c r="D227" s="667" t="s">
        <v>1456</v>
      </c>
      <c r="E227" s="667" t="s">
        <v>3485</v>
      </c>
      <c r="F227" s="667" t="s">
        <v>187</v>
      </c>
      <c r="G227" s="667" t="s">
        <v>3708</v>
      </c>
      <c r="H227" s="668"/>
      <c r="I227" s="668"/>
      <c r="J227" s="668"/>
      <c r="K227" s="668"/>
      <c r="L227" s="666" t="str">
        <f>VLOOKUP(A227,'2023当番マスター(旧)'!A:D,4,FALSE)</f>
        <v>清水　　 太一　　</v>
      </c>
      <c r="M227" s="666" t="str">
        <f>VLOOKUP(A227,'2022当番マスター'!A:E,4,FALSE)</f>
        <v>清水　　 太一　　</v>
      </c>
    </row>
    <row r="228" ht="15.75" customHeight="1">
      <c r="A228" s="667" t="s">
        <v>1454</v>
      </c>
      <c r="B228" s="667" t="s">
        <v>2731</v>
      </c>
      <c r="C228" s="667" t="s">
        <v>2659</v>
      </c>
      <c r="D228" s="667" t="s">
        <v>1451</v>
      </c>
      <c r="E228" s="667" t="s">
        <v>1454</v>
      </c>
      <c r="F228" s="667" t="s">
        <v>187</v>
      </c>
      <c r="G228" s="667" t="s">
        <v>3707</v>
      </c>
      <c r="H228" s="668"/>
      <c r="I228" s="668"/>
      <c r="J228" s="668"/>
      <c r="K228" s="668"/>
      <c r="L228" s="666" t="str">
        <f>VLOOKUP(A228,'2023当番マスター(旧)'!A:D,4,FALSE)</f>
        <v>堂園　　 玲士　　</v>
      </c>
      <c r="M228" s="666" t="str">
        <f>VLOOKUP(A228,'2022当番マスター'!A:E,4,FALSE)</f>
        <v>堂園　　 玲士　　</v>
      </c>
    </row>
    <row r="229" ht="15.75" customHeight="1">
      <c r="A229" s="667" t="s">
        <v>1470</v>
      </c>
      <c r="B229" s="667" t="s">
        <v>2731</v>
      </c>
      <c r="C229" s="667" t="s">
        <v>2661</v>
      </c>
      <c r="D229" s="667" t="s">
        <v>1469</v>
      </c>
      <c r="E229" s="667" t="s">
        <v>1470</v>
      </c>
      <c r="F229" s="668"/>
      <c r="G229" s="668"/>
      <c r="H229" s="668"/>
      <c r="I229" s="668"/>
      <c r="J229" s="668"/>
      <c r="K229" s="668"/>
      <c r="L229" s="666" t="str">
        <f>VLOOKUP(A229,'2023当番マスター(旧)'!A:D,4,FALSE)</f>
        <v>中井　　 架</v>
      </c>
      <c r="M229" s="666" t="str">
        <f>VLOOKUP(A229,'2022当番マスター'!A:E,4,FALSE)</f>
        <v>中井　　 架</v>
      </c>
    </row>
    <row r="230" ht="15.75" customHeight="1">
      <c r="A230" s="667" t="s">
        <v>3704</v>
      </c>
      <c r="B230" s="667" t="s">
        <v>2731</v>
      </c>
      <c r="C230" s="667" t="s">
        <v>2664</v>
      </c>
      <c r="D230" s="667" t="s">
        <v>1446</v>
      </c>
      <c r="E230" s="667" t="s">
        <v>3704</v>
      </c>
      <c r="F230" s="668"/>
      <c r="G230" s="668"/>
      <c r="H230" s="668"/>
      <c r="I230" s="668"/>
      <c r="J230" s="668"/>
      <c r="K230" s="668"/>
      <c r="L230" s="666" t="str">
        <f>VLOOKUP(A230,'2023当番マスター(旧)'!A:D,4,FALSE)</f>
        <v>永田　　 圭　　　</v>
      </c>
      <c r="M230" s="666" t="str">
        <f>VLOOKUP(A230,'2022当番マスター'!A:E,4,FALSE)</f>
        <v>永田　　 圭　　　</v>
      </c>
    </row>
    <row r="231" ht="15.75" customHeight="1">
      <c r="A231" s="667" t="s">
        <v>3885</v>
      </c>
      <c r="B231" s="667" t="s">
        <v>2731</v>
      </c>
      <c r="C231" s="667" t="s">
        <v>3886</v>
      </c>
      <c r="D231" s="667" t="s">
        <v>3887</v>
      </c>
      <c r="E231" s="667" t="s">
        <v>3885</v>
      </c>
      <c r="F231" s="668"/>
      <c r="G231" s="668"/>
      <c r="H231" s="668"/>
      <c r="I231" s="668"/>
      <c r="J231" s="668"/>
      <c r="K231" s="668"/>
      <c r="L231" s="666" t="str">
        <f>VLOOKUP(A231,'2023当番マスター(旧)'!A:D,4,FALSE)</f>
        <v>#N/A</v>
      </c>
      <c r="M231" s="666" t="str">
        <f>VLOOKUP(A231,'2022当番マスター'!A:E,4,FALSE)</f>
        <v>上ノ宮　 羽瑠　　</v>
      </c>
    </row>
    <row r="232" ht="15.75" customHeight="1">
      <c r="A232" s="667" t="s">
        <v>2835</v>
      </c>
      <c r="B232" s="667" t="s">
        <v>2731</v>
      </c>
      <c r="C232" s="667" t="s">
        <v>3888</v>
      </c>
      <c r="D232" s="667" t="s">
        <v>2834</v>
      </c>
      <c r="E232" s="667" t="s">
        <v>2835</v>
      </c>
      <c r="F232" s="668"/>
      <c r="G232" s="668"/>
      <c r="H232" s="668"/>
      <c r="I232" s="668"/>
      <c r="J232" s="668"/>
      <c r="K232" s="668"/>
      <c r="L232" s="666" t="str">
        <f>VLOOKUP(A232,'2023当番マスター(旧)'!A:D,4,FALSE)</f>
        <v>髙木　　 美良　　</v>
      </c>
      <c r="M232" s="666" t="str">
        <f>VLOOKUP(A232,'2022当番マスター'!A:E,4,FALSE)</f>
        <v>髙木　　 美良　　</v>
      </c>
    </row>
    <row r="233" ht="15.75" customHeight="1">
      <c r="A233" s="667" t="s">
        <v>2830</v>
      </c>
      <c r="B233" s="667" t="s">
        <v>2731</v>
      </c>
      <c r="C233" s="667" t="s">
        <v>3889</v>
      </c>
      <c r="D233" s="667" t="s">
        <v>2829</v>
      </c>
      <c r="E233" s="667" t="s">
        <v>2830</v>
      </c>
      <c r="F233" s="668"/>
      <c r="G233" s="668"/>
      <c r="H233" s="668"/>
      <c r="I233" s="668"/>
      <c r="J233" s="668"/>
      <c r="K233" s="668"/>
      <c r="L233" s="666" t="str">
        <f>VLOOKUP(A233,'2023当番マスター(旧)'!A:D,4,FALSE)</f>
        <v>ロンドノ 花　　　</v>
      </c>
      <c r="M233" s="666" t="str">
        <f>VLOOKUP(A233,'2022当番マスター'!A:E,4,FALSE)</f>
        <v>ロンドノ 花　　　</v>
      </c>
    </row>
    <row r="234" ht="15.75" customHeight="1">
      <c r="A234" s="667" t="s">
        <v>1144</v>
      </c>
      <c r="B234" s="667" t="s">
        <v>2731</v>
      </c>
      <c r="C234" s="667" t="s">
        <v>2390</v>
      </c>
      <c r="D234" s="667" t="s">
        <v>3493</v>
      </c>
      <c r="E234" s="667" t="s">
        <v>1144</v>
      </c>
      <c r="F234" s="668"/>
      <c r="G234" s="668"/>
      <c r="H234" s="668"/>
      <c r="I234" s="668"/>
      <c r="J234" s="668"/>
      <c r="K234" s="668"/>
      <c r="L234" s="666" t="str">
        <f>VLOOKUP(A234,'2023当番マスター(旧)'!A:D,4,FALSE)</f>
        <v>髙田　　 彩也子　</v>
      </c>
      <c r="M234" s="666" t="str">
        <f>VLOOKUP(A234,'2022当番マスター'!A:E,4,FALSE)</f>
        <v>髙田　　 彩也子　</v>
      </c>
    </row>
    <row r="235" ht="15.75" customHeight="1">
      <c r="A235" s="667" t="s">
        <v>1463</v>
      </c>
      <c r="B235" s="667" t="s">
        <v>2731</v>
      </c>
      <c r="C235" s="667" t="s">
        <v>2672</v>
      </c>
      <c r="D235" s="667" t="s">
        <v>1462</v>
      </c>
      <c r="E235" s="667" t="s">
        <v>1463</v>
      </c>
      <c r="F235" s="667" t="s">
        <v>2809</v>
      </c>
      <c r="G235" s="667" t="s">
        <v>2673</v>
      </c>
      <c r="H235" s="668"/>
      <c r="I235" s="668"/>
      <c r="J235" s="668"/>
      <c r="K235" s="668"/>
      <c r="L235" s="666" t="str">
        <f>VLOOKUP(A235,'2023当番マスター(旧)'!A:D,4,FALSE)</f>
        <v>降矢　　 瑚々　　</v>
      </c>
      <c r="M235" s="666" t="str">
        <f>VLOOKUP(A235,'2022当番マスター'!A:E,4,FALSE)</f>
        <v>降矢　　 瑚々　　</v>
      </c>
    </row>
    <row r="236" ht="15.75" customHeight="1">
      <c r="A236" s="667" t="s">
        <v>3890</v>
      </c>
      <c r="B236" s="667" t="s">
        <v>2731</v>
      </c>
      <c r="C236" s="667" t="s">
        <v>3891</v>
      </c>
      <c r="D236" s="667" t="s">
        <v>3892</v>
      </c>
      <c r="E236" s="667" t="s">
        <v>3890</v>
      </c>
      <c r="F236" s="668"/>
      <c r="G236" s="668"/>
      <c r="H236" s="668"/>
      <c r="I236" s="668"/>
      <c r="J236" s="668"/>
      <c r="K236" s="668"/>
      <c r="L236" s="666" t="str">
        <f>VLOOKUP(A236,'2023当番マスター(旧)'!A:D,4,FALSE)</f>
        <v>#N/A</v>
      </c>
      <c r="M236" s="666" t="str">
        <f>VLOOKUP(A236,'2022当番マスター'!A:E,4,FALSE)</f>
        <v>髙橋　　 繭衣　　</v>
      </c>
    </row>
    <row r="237" ht="15.75" customHeight="1">
      <c r="A237" s="667" t="s">
        <v>1494</v>
      </c>
      <c r="B237" s="667" t="s">
        <v>2809</v>
      </c>
      <c r="C237" s="667" t="s">
        <v>2682</v>
      </c>
      <c r="D237" s="667" t="s">
        <v>1491</v>
      </c>
      <c r="E237" s="667" t="s">
        <v>1494</v>
      </c>
      <c r="F237" s="668"/>
      <c r="G237" s="668"/>
      <c r="H237" s="668"/>
      <c r="I237" s="668"/>
      <c r="J237" s="668"/>
      <c r="K237" s="668"/>
      <c r="L237" s="666" t="str">
        <f>VLOOKUP(A237,'2023当番マスター(旧)'!A:D,4,FALSE)</f>
        <v>加藤　　 夕奈斗</v>
      </c>
      <c r="M237" s="666" t="str">
        <f>VLOOKUP(A237,'2022当番マスター'!A:E,4,FALSE)</f>
        <v>加藤　　 夕奈斗</v>
      </c>
    </row>
    <row r="238" ht="15.75" customHeight="1">
      <c r="A238" s="667" t="s">
        <v>1478</v>
      </c>
      <c r="B238" s="667" t="s">
        <v>2809</v>
      </c>
      <c r="C238" s="667" t="s">
        <v>2689</v>
      </c>
      <c r="D238" s="667" t="s">
        <v>1477</v>
      </c>
      <c r="E238" s="667" t="s">
        <v>1478</v>
      </c>
      <c r="F238" s="668"/>
      <c r="G238" s="668"/>
      <c r="H238" s="668"/>
      <c r="I238" s="668"/>
      <c r="J238" s="668"/>
      <c r="K238" s="668"/>
      <c r="L238" s="666" t="str">
        <f>VLOOKUP(A238,'2023当番マスター(旧)'!A:D,4,FALSE)</f>
        <v>ピローン 弘樹　　</v>
      </c>
      <c r="M238" s="666" t="str">
        <f>VLOOKUP(A238,'2022当番マスター'!A:E,4,FALSE)</f>
        <v>ピローン 弘樹　　</v>
      </c>
    </row>
    <row r="239" ht="15.75" customHeight="1">
      <c r="A239" s="667" t="s">
        <v>1474</v>
      </c>
      <c r="B239" s="667" t="s">
        <v>2809</v>
      </c>
      <c r="C239" s="667" t="s">
        <v>2686</v>
      </c>
      <c r="D239" s="667" t="s">
        <v>1473</v>
      </c>
      <c r="E239" s="667" t="s">
        <v>1474</v>
      </c>
      <c r="F239" s="668"/>
      <c r="G239" s="668"/>
      <c r="H239" s="668"/>
      <c r="I239" s="668"/>
      <c r="J239" s="668"/>
      <c r="K239" s="668"/>
      <c r="L239" s="666" t="str">
        <f>VLOOKUP(A239,'2023当番マスター(旧)'!A:D,4,FALSE)</f>
        <v>平田　　 健太郎　</v>
      </c>
      <c r="M239" s="666" t="str">
        <f>VLOOKUP(A239,'2022当番マスター'!A:E,4,FALSE)</f>
        <v>平田　　 健太郎　</v>
      </c>
    </row>
    <row r="240" ht="15.75" customHeight="1">
      <c r="A240" s="667" t="s">
        <v>3503</v>
      </c>
      <c r="B240" s="667" t="s">
        <v>2809</v>
      </c>
      <c r="C240" s="667" t="s">
        <v>2697</v>
      </c>
      <c r="D240" s="667" t="s">
        <v>1481</v>
      </c>
      <c r="E240" s="667" t="s">
        <v>3503</v>
      </c>
      <c r="F240" s="668"/>
      <c r="G240" s="668"/>
      <c r="H240" s="668"/>
      <c r="I240" s="668"/>
      <c r="J240" s="668"/>
      <c r="K240" s="668"/>
      <c r="L240" s="666" t="str">
        <f>VLOOKUP(A240,'2023当番マスター(旧)'!A:D,4,FALSE)</f>
        <v>斧　　　 理美　　</v>
      </c>
      <c r="M240" s="666" t="str">
        <f>VLOOKUP(A240,'2022当番マスター'!A:E,4,FALSE)</f>
        <v>斧　　　 理美　　</v>
      </c>
    </row>
    <row r="241" ht="15.75" customHeight="1">
      <c r="A241" s="667" t="s">
        <v>1487</v>
      </c>
      <c r="B241" s="667" t="s">
        <v>2809</v>
      </c>
      <c r="C241" s="667" t="s">
        <v>2705</v>
      </c>
      <c r="D241" s="667" t="s">
        <v>1486</v>
      </c>
      <c r="E241" s="667" t="s">
        <v>1487</v>
      </c>
      <c r="F241" s="667" t="s">
        <v>187</v>
      </c>
      <c r="G241" s="667" t="s">
        <v>3713</v>
      </c>
      <c r="H241" s="668"/>
      <c r="I241" s="668"/>
      <c r="J241" s="668"/>
      <c r="K241" s="668"/>
      <c r="L241" s="666" t="str">
        <f>VLOOKUP(A241,'2023当番マスター(旧)'!A:D,4,FALSE)</f>
        <v>矢崎　　 晃子　　</v>
      </c>
      <c r="M241" s="666" t="str">
        <f>VLOOKUP(A241,'2022当番マスター'!A:E,4,FALSE)</f>
        <v>矢崎　　 晃子　　</v>
      </c>
    </row>
    <row r="242" ht="15.75" customHeight="1">
      <c r="A242" s="667" t="s">
        <v>2844</v>
      </c>
      <c r="B242" s="667" t="s">
        <v>2809</v>
      </c>
      <c r="C242" s="667" t="s">
        <v>3893</v>
      </c>
      <c r="D242" s="667" t="s">
        <v>2839</v>
      </c>
      <c r="E242" s="667" t="s">
        <v>2844</v>
      </c>
      <c r="F242" s="668"/>
      <c r="G242" s="668"/>
      <c r="H242" s="668"/>
      <c r="I242" s="668"/>
      <c r="J242" s="668"/>
      <c r="K242" s="668"/>
      <c r="L242" s="666" t="str">
        <f>VLOOKUP(A242,'2023当番マスター(旧)'!A:D,4,FALSE)</f>
        <v>藤澤　　 奏</v>
      </c>
      <c r="M242" s="666" t="str">
        <f>VLOOKUP(A242,'2022当番マスター'!A:E,4,FALSE)</f>
        <v>藤澤　　 奏</v>
      </c>
    </row>
    <row r="243" ht="15.75" customHeight="1">
      <c r="A243" s="667" t="s">
        <v>1497</v>
      </c>
      <c r="B243" s="667" t="s">
        <v>2809</v>
      </c>
      <c r="C243" s="667" t="s">
        <v>3894</v>
      </c>
      <c r="D243" s="667" t="s">
        <v>3507</v>
      </c>
      <c r="E243" s="667" t="s">
        <v>1497</v>
      </c>
      <c r="F243" s="667" t="s">
        <v>187</v>
      </c>
      <c r="G243" s="667" t="s">
        <v>3719</v>
      </c>
      <c r="H243" s="668"/>
      <c r="I243" s="668"/>
      <c r="J243" s="668"/>
      <c r="K243" s="668"/>
      <c r="L243" s="666" t="str">
        <f>VLOOKUP(A243,'2023当番マスター(旧)'!A:D,4,FALSE)</f>
        <v>岡部        佳衣</v>
      </c>
      <c r="M243" s="666" t="str">
        <f>VLOOKUP(A243,'2022当番マスター'!A:E,4,FALSE)</f>
        <v>岡部　　 佳衣　　</v>
      </c>
    </row>
    <row r="244" ht="15.75" customHeight="1">
      <c r="A244" s="667" t="s">
        <v>3895</v>
      </c>
      <c r="B244" s="667" t="s">
        <v>2809</v>
      </c>
      <c r="C244" s="667" t="s">
        <v>3896</v>
      </c>
      <c r="D244" s="667" t="s">
        <v>3897</v>
      </c>
      <c r="E244" s="667" t="s">
        <v>3895</v>
      </c>
      <c r="F244" s="668"/>
      <c r="G244" s="668"/>
      <c r="H244" s="668"/>
      <c r="I244" s="668"/>
      <c r="J244" s="668"/>
      <c r="K244" s="668"/>
      <c r="L244" s="666" t="str">
        <f>VLOOKUP(A244,'2023当番マスター(旧)'!A:D,4,FALSE)</f>
        <v>#N/A</v>
      </c>
      <c r="M244" s="666" t="str">
        <f>VLOOKUP(A244,'2022当番マスター'!A:E,4,FALSE)</f>
        <v>ケイトー 藍加</v>
      </c>
    </row>
    <row r="245" ht="15.75" customHeight="1">
      <c r="A245" s="667" t="s">
        <v>1501</v>
      </c>
      <c r="B245" s="667" t="s">
        <v>2809</v>
      </c>
      <c r="C245" s="667" t="s">
        <v>3898</v>
      </c>
      <c r="D245" s="667" t="s">
        <v>1500</v>
      </c>
      <c r="E245" s="667" t="s">
        <v>1501</v>
      </c>
      <c r="F245" s="668"/>
      <c r="G245" s="668"/>
      <c r="H245" s="668"/>
      <c r="I245" s="668"/>
      <c r="J245" s="668"/>
      <c r="K245" s="668"/>
      <c r="L245" s="666" t="str">
        <f>VLOOKUP(A245,'2023当番マスター(旧)'!A:D,4,FALSE)</f>
        <v>#N/A</v>
      </c>
      <c r="M245" s="666" t="str">
        <f>VLOOKUP(A245,'2022当番マスター'!A:E,4,FALSE)</f>
        <v>三澤　　 ディエゴ嶺</v>
      </c>
    </row>
    <row r="246" ht="15.75" customHeight="1">
      <c r="A246" s="667" t="s">
        <v>2849</v>
      </c>
      <c r="B246" s="667" t="s">
        <v>181</v>
      </c>
      <c r="C246" s="667" t="s">
        <v>3899</v>
      </c>
      <c r="D246" s="667" t="s">
        <v>2848</v>
      </c>
      <c r="E246" s="667" t="s">
        <v>2849</v>
      </c>
      <c r="F246" s="668"/>
      <c r="G246" s="668"/>
      <c r="H246" s="668"/>
      <c r="I246" s="668"/>
      <c r="J246" s="668"/>
      <c r="K246" s="668"/>
      <c r="L246" s="666" t="str">
        <f>VLOOKUP(A246,'2023当番マスター(旧)'!A:D,4,FALSE)</f>
        <v>執行　　 創志朗　</v>
      </c>
      <c r="M246" s="666" t="str">
        <f>VLOOKUP(A246,'2022当番マスター'!A:E,4,FALSE)</f>
        <v>執行　　 創志朗　</v>
      </c>
    </row>
    <row r="247" ht="15.75" customHeight="1">
      <c r="A247" s="667" t="s">
        <v>2865</v>
      </c>
      <c r="B247" s="667" t="s">
        <v>181</v>
      </c>
      <c r="C247" s="667" t="s">
        <v>3900</v>
      </c>
      <c r="D247" s="667" t="s">
        <v>2864</v>
      </c>
      <c r="E247" s="667" t="s">
        <v>2865</v>
      </c>
      <c r="F247" s="668"/>
      <c r="G247" s="668"/>
      <c r="H247" s="668"/>
      <c r="I247" s="668"/>
      <c r="J247" s="668"/>
      <c r="K247" s="668"/>
      <c r="L247" s="666" t="str">
        <f>VLOOKUP(A247,'2023当番マスター(旧)'!A:D,4,FALSE)</f>
        <v>宅野　　 希生</v>
      </c>
      <c r="M247" s="666" t="str">
        <f>VLOOKUP(A247,'2022当番マスター'!A:E,4,FALSE)</f>
        <v>宅野　　 希生</v>
      </c>
    </row>
    <row r="248" ht="15.75" customHeight="1">
      <c r="A248" s="667" t="s">
        <v>3512</v>
      </c>
      <c r="B248" s="667" t="s">
        <v>181</v>
      </c>
      <c r="C248" s="667" t="s">
        <v>3901</v>
      </c>
      <c r="D248" s="667" t="s">
        <v>3515</v>
      </c>
      <c r="E248" s="667" t="s">
        <v>3512</v>
      </c>
      <c r="F248" s="668"/>
      <c r="G248" s="668"/>
      <c r="H248" s="668"/>
      <c r="I248" s="668"/>
      <c r="J248" s="668"/>
      <c r="K248" s="668"/>
      <c r="L248" s="666" t="str">
        <f>VLOOKUP(A248,'2023当番マスター(旧)'!A:D,4,FALSE)</f>
        <v>日栁　　 杏花　　</v>
      </c>
      <c r="M248" s="666" t="str">
        <f>VLOOKUP(A248,'2022当番マスター'!A:E,4,FALSE)</f>
        <v>日栁　　 杏花　　</v>
      </c>
    </row>
    <row r="249" ht="15.75" customHeight="1">
      <c r="A249" s="667" t="s">
        <v>3516</v>
      </c>
      <c r="B249" s="667" t="s">
        <v>181</v>
      </c>
      <c r="C249" s="667" t="s">
        <v>3902</v>
      </c>
      <c r="D249" s="667" t="s">
        <v>2853</v>
      </c>
      <c r="E249" s="667" t="s">
        <v>3516</v>
      </c>
      <c r="F249" s="668"/>
      <c r="G249" s="668"/>
      <c r="H249" s="668"/>
      <c r="I249" s="668"/>
      <c r="J249" s="668"/>
      <c r="K249" s="668"/>
      <c r="L249" s="666" t="str">
        <f>VLOOKUP(A249,'2023当番マスター(旧)'!A:D,4,FALSE)</f>
        <v>三島　　 芽愛　　</v>
      </c>
      <c r="M249" s="666" t="str">
        <f>VLOOKUP(A249,'2022当番マスター'!A:E,4,FALSE)</f>
        <v>三島　　 芽愛　　</v>
      </c>
    </row>
    <row r="250" ht="15.75" customHeight="1">
      <c r="A250" s="667" t="s">
        <v>2860</v>
      </c>
      <c r="B250" s="667" t="s">
        <v>181</v>
      </c>
      <c r="C250" s="667" t="s">
        <v>3518</v>
      </c>
      <c r="D250" s="667" t="s">
        <v>2859</v>
      </c>
      <c r="E250" s="667" t="s">
        <v>2860</v>
      </c>
      <c r="F250" s="668"/>
      <c r="G250" s="668"/>
      <c r="H250" s="668"/>
      <c r="I250" s="668"/>
      <c r="J250" s="668"/>
      <c r="K250" s="668"/>
      <c r="L250" s="666" t="str">
        <f>VLOOKUP(A250,'2023当番マスター(旧)'!A:D,4,FALSE)</f>
        <v>バークス レイラニ華子</v>
      </c>
      <c r="M250" s="666" t="str">
        <f>VLOOKUP(A250,'2022当番マスター'!A:E,4,FALSE)</f>
        <v>バークス レイラニ華子</v>
      </c>
    </row>
    <row r="251" ht="15.75" customHeight="1">
      <c r="A251" s="667" t="s">
        <v>3903</v>
      </c>
      <c r="B251" s="667" t="s">
        <v>187</v>
      </c>
      <c r="C251" s="667" t="s">
        <v>3904</v>
      </c>
      <c r="D251" s="667" t="s">
        <v>3905</v>
      </c>
      <c r="E251" s="667" t="s">
        <v>3903</v>
      </c>
      <c r="F251" s="668"/>
      <c r="G251" s="668"/>
      <c r="H251" s="668"/>
      <c r="I251" s="668"/>
      <c r="J251" s="668"/>
      <c r="K251" s="668"/>
      <c r="L251" s="666" t="str">
        <f>VLOOKUP(A251,'2023当番マスター(旧)'!A:D,4,FALSE)</f>
        <v>#N/A</v>
      </c>
      <c r="M251" s="666" t="str">
        <f>VLOOKUP(A251,'2022当番マスター'!A:E,4,FALSE)</f>
        <v>松木　　 雄登　　</v>
      </c>
    </row>
    <row r="252" ht="15.75" customHeight="1">
      <c r="A252" s="667" t="s">
        <v>3906</v>
      </c>
      <c r="B252" s="667" t="s">
        <v>187</v>
      </c>
      <c r="C252" s="667" t="s">
        <v>3907</v>
      </c>
      <c r="D252" s="667" t="s">
        <v>835</v>
      </c>
      <c r="E252" s="667" t="s">
        <v>3906</v>
      </c>
      <c r="F252" s="668"/>
      <c r="G252" s="668"/>
      <c r="H252" s="668"/>
      <c r="I252" s="668"/>
      <c r="J252" s="668"/>
      <c r="K252" s="668"/>
      <c r="L252" s="666" t="str">
        <f>VLOOKUP(A252,'2023当番マスター(旧)'!A:D,4,FALSE)</f>
        <v>#N/A</v>
      </c>
      <c r="M252" s="666" t="str">
        <f>VLOOKUP(A252,'2022当番マスター'!A:E,4,FALSE)</f>
        <v>モリソン オリビア桃花</v>
      </c>
    </row>
    <row r="253" ht="15.75" customHeight="1">
      <c r="A253" s="352"/>
      <c r="B253" s="668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</row>
    <row r="254" ht="15.75" customHeight="1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</row>
    <row r="255" ht="15.75" customHeight="1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</row>
    <row r="256" ht="15.75" customHeight="1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252"/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.88"/>
    <col customWidth="1" min="2" max="2" width="0.88"/>
    <col customWidth="1" min="3" max="3" width="1.75"/>
    <col customWidth="1" min="4" max="4" width="3.25"/>
    <col customWidth="1" min="5" max="5" width="1.88"/>
    <col customWidth="1" min="6" max="6" width="3.0"/>
    <col customWidth="1" min="7" max="7" width="9.5"/>
    <col customWidth="1" min="8" max="8" width="1.5"/>
    <col customWidth="1" min="9" max="9" width="4.0"/>
    <col customWidth="1" min="10" max="10" width="1.5"/>
    <col customWidth="1" min="11" max="12" width="1.63"/>
    <col customWidth="1" min="13" max="13" width="1.38"/>
    <col customWidth="1" min="14" max="14" width="4.88"/>
    <col customWidth="1" min="15" max="15" width="2.75"/>
    <col customWidth="1" min="16" max="16" width="1.13"/>
    <col customWidth="1" min="17" max="17" width="0.38"/>
    <col customWidth="1" min="18" max="18" width="3.75"/>
    <col customWidth="1" min="19" max="19" width="0.5"/>
    <col customWidth="1" min="20" max="20" width="9.0"/>
    <col customWidth="1" min="21" max="22" width="2.13"/>
    <col customWidth="1" min="23" max="23" width="3.75"/>
    <col customWidth="1" min="24" max="24" width="1.88"/>
    <col customWidth="1" min="25" max="25" width="3.0"/>
    <col customWidth="1" min="26" max="26" width="5.13"/>
  </cols>
  <sheetData>
    <row r="1" ht="12.75" customHeight="1">
      <c r="A1" s="670"/>
      <c r="B1" s="352"/>
      <c r="C1" s="352"/>
      <c r="D1" s="352"/>
      <c r="E1" s="352"/>
      <c r="F1" s="671" t="s">
        <v>1</v>
      </c>
      <c r="G1" s="352"/>
      <c r="H1" s="352"/>
      <c r="I1" s="352"/>
      <c r="J1" s="352"/>
      <c r="K1" s="672" t="s">
        <v>2</v>
      </c>
      <c r="L1" s="673"/>
      <c r="M1" s="673"/>
      <c r="N1" s="674"/>
      <c r="O1" s="675" t="s">
        <v>3</v>
      </c>
      <c r="P1" s="676"/>
      <c r="Q1" s="677"/>
      <c r="R1" s="677"/>
      <c r="S1" s="677"/>
      <c r="T1" s="352"/>
      <c r="U1" s="678"/>
      <c r="V1" s="678"/>
      <c r="W1" s="679"/>
      <c r="X1" s="352"/>
      <c r="Y1" s="670"/>
      <c r="Z1" s="666"/>
    </row>
    <row r="2" ht="13.5" customHeight="1">
      <c r="A2" s="671"/>
      <c r="B2" s="352"/>
      <c r="C2" s="352"/>
      <c r="D2" s="352"/>
      <c r="E2" s="352"/>
      <c r="F2" s="671"/>
      <c r="G2" s="352"/>
      <c r="H2" s="352"/>
      <c r="I2" s="352"/>
      <c r="J2" s="352"/>
      <c r="K2" s="666"/>
      <c r="L2" s="666"/>
      <c r="M2" s="666"/>
      <c r="N2" s="677"/>
      <c r="O2" s="352"/>
      <c r="P2" s="677"/>
      <c r="Q2" s="677"/>
      <c r="R2" s="677"/>
      <c r="S2" s="677"/>
      <c r="T2" s="680" t="s">
        <v>4</v>
      </c>
      <c r="U2" s="678"/>
      <c r="V2" s="678"/>
      <c r="W2" s="679"/>
      <c r="X2" s="352"/>
      <c r="Y2" s="671"/>
      <c r="Z2" s="666"/>
    </row>
    <row r="3" ht="17.25" customHeight="1">
      <c r="A3" s="681" t="s">
        <v>13</v>
      </c>
      <c r="B3" s="682" t="s">
        <v>14</v>
      </c>
      <c r="C3" s="681" t="s">
        <v>7</v>
      </c>
      <c r="D3" s="681" t="s">
        <v>8</v>
      </c>
      <c r="E3" s="681" t="s">
        <v>9</v>
      </c>
      <c r="F3" s="683" t="s">
        <v>15</v>
      </c>
      <c r="G3" s="681" t="s">
        <v>16</v>
      </c>
      <c r="H3" s="681" t="s">
        <v>10</v>
      </c>
      <c r="I3" s="681" t="s">
        <v>11</v>
      </c>
      <c r="J3" s="681" t="s">
        <v>12</v>
      </c>
      <c r="K3" s="681" t="s">
        <v>11</v>
      </c>
      <c r="L3" s="681" t="s">
        <v>17</v>
      </c>
      <c r="M3" s="681" t="s">
        <v>11</v>
      </c>
      <c r="N3" s="684" t="s">
        <v>18</v>
      </c>
      <c r="O3" s="685"/>
      <c r="P3" s="686" t="s">
        <v>19</v>
      </c>
      <c r="Q3" s="685"/>
      <c r="R3" s="686" t="s">
        <v>20</v>
      </c>
      <c r="S3" s="687"/>
      <c r="T3" s="682" t="s">
        <v>21</v>
      </c>
      <c r="U3" s="688" t="s">
        <v>22</v>
      </c>
      <c r="V3" s="689" t="s">
        <v>23</v>
      </c>
      <c r="W3" s="690" t="s">
        <v>24</v>
      </c>
      <c r="X3" s="690" t="s">
        <v>25</v>
      </c>
      <c r="Y3" s="681" t="s">
        <v>13</v>
      </c>
      <c r="Z3" s="666" t="s">
        <v>26</v>
      </c>
    </row>
    <row r="4" ht="12.75" customHeight="1">
      <c r="A4" s="691" t="s">
        <v>774</v>
      </c>
      <c r="B4" s="691">
        <v>1.0</v>
      </c>
      <c r="C4" s="691" t="s">
        <v>37</v>
      </c>
      <c r="D4" s="691" t="s">
        <v>3162</v>
      </c>
      <c r="E4" s="691" t="s">
        <v>771</v>
      </c>
      <c r="F4" s="691" t="s">
        <v>774</v>
      </c>
      <c r="G4" s="692" t="s">
        <v>3520</v>
      </c>
      <c r="H4" s="691" t="s">
        <v>109</v>
      </c>
      <c r="I4" s="691" t="s">
        <v>3163</v>
      </c>
      <c r="J4" s="692"/>
      <c r="K4" s="692"/>
      <c r="L4" s="692"/>
      <c r="M4" s="692"/>
      <c r="N4" s="693" t="s">
        <v>3908</v>
      </c>
      <c r="O4" s="693" t="s">
        <v>3909</v>
      </c>
      <c r="P4" s="694">
        <v>44716.0</v>
      </c>
      <c r="Q4" s="694" t="s">
        <v>176</v>
      </c>
      <c r="R4" s="695"/>
      <c r="S4" s="695"/>
      <c r="T4" s="696" t="s">
        <v>3910</v>
      </c>
      <c r="U4" s="697"/>
      <c r="V4" s="697"/>
      <c r="W4" s="698" t="s">
        <v>136</v>
      </c>
      <c r="X4" s="692" t="s">
        <v>3911</v>
      </c>
      <c r="Y4" s="691" t="s">
        <v>774</v>
      </c>
      <c r="Z4" s="699" t="s">
        <v>775</v>
      </c>
    </row>
    <row r="5" ht="12.75" customHeight="1">
      <c r="A5" s="700" t="s">
        <v>609</v>
      </c>
      <c r="B5" s="700">
        <v>2.0</v>
      </c>
      <c r="C5" s="700" t="s">
        <v>37</v>
      </c>
      <c r="D5" s="700" t="s">
        <v>3169</v>
      </c>
      <c r="E5" s="700" t="s">
        <v>607</v>
      </c>
      <c r="F5" s="700" t="s">
        <v>609</v>
      </c>
      <c r="G5" s="701" t="s">
        <v>3521</v>
      </c>
      <c r="H5" s="701"/>
      <c r="I5" s="701"/>
      <c r="J5" s="701"/>
      <c r="K5" s="701"/>
      <c r="L5" s="701"/>
      <c r="M5" s="701"/>
      <c r="N5" s="702"/>
      <c r="O5" s="702"/>
      <c r="P5" s="702">
        <v>44730.0</v>
      </c>
      <c r="Q5" s="702" t="s">
        <v>176</v>
      </c>
      <c r="R5" s="702"/>
      <c r="S5" s="702"/>
      <c r="T5" s="703"/>
      <c r="U5" s="704"/>
      <c r="V5" s="704">
        <v>45094.0</v>
      </c>
      <c r="W5" s="705"/>
      <c r="X5" s="701"/>
      <c r="Y5" s="700" t="s">
        <v>609</v>
      </c>
      <c r="Z5" s="706" t="s">
        <v>610</v>
      </c>
    </row>
    <row r="6" ht="12.75" customHeight="1">
      <c r="A6" s="666" t="s">
        <v>726</v>
      </c>
      <c r="B6" s="666">
        <v>3.0</v>
      </c>
      <c r="C6" s="666" t="s">
        <v>37</v>
      </c>
      <c r="D6" s="666" t="s">
        <v>3207</v>
      </c>
      <c r="E6" s="666" t="s">
        <v>725</v>
      </c>
      <c r="F6" s="666" t="s">
        <v>726</v>
      </c>
      <c r="G6" s="352" t="s">
        <v>727</v>
      </c>
      <c r="H6" s="666" t="s">
        <v>100</v>
      </c>
      <c r="I6" s="666" t="s">
        <v>3208</v>
      </c>
      <c r="J6" s="352"/>
      <c r="K6" s="352"/>
      <c r="L6" s="352"/>
      <c r="M6" s="352"/>
      <c r="N6" s="707"/>
      <c r="O6" s="707"/>
      <c r="P6" s="707">
        <v>44905.0</v>
      </c>
      <c r="Q6" s="707" t="s">
        <v>42</v>
      </c>
      <c r="R6" s="707">
        <v>44723.0</v>
      </c>
      <c r="S6" s="677" t="s">
        <v>42</v>
      </c>
      <c r="T6" s="708"/>
      <c r="U6" s="678"/>
      <c r="V6" s="678"/>
      <c r="W6" s="679"/>
      <c r="X6" s="352"/>
      <c r="Y6" s="666" t="s">
        <v>726</v>
      </c>
      <c r="Z6" s="699" t="s">
        <v>727</v>
      </c>
    </row>
    <row r="7" ht="12.75" customHeight="1">
      <c r="A7" s="666" t="s">
        <v>3522</v>
      </c>
      <c r="B7" s="666">
        <v>4.0</v>
      </c>
      <c r="C7" s="666" t="s">
        <v>37</v>
      </c>
      <c r="D7" s="666" t="s">
        <v>2926</v>
      </c>
      <c r="E7" s="666" t="s">
        <v>2927</v>
      </c>
      <c r="F7" s="666" t="s">
        <v>3522</v>
      </c>
      <c r="G7" s="352" t="s">
        <v>2929</v>
      </c>
      <c r="H7" s="666" t="s">
        <v>118</v>
      </c>
      <c r="I7" s="666" t="s">
        <v>2930</v>
      </c>
      <c r="J7" s="352"/>
      <c r="K7" s="352"/>
      <c r="L7" s="352"/>
      <c r="M7" s="352"/>
      <c r="N7" s="707"/>
      <c r="O7" s="707"/>
      <c r="P7" s="707">
        <v>44674.0</v>
      </c>
      <c r="Q7" s="707" t="s">
        <v>42</v>
      </c>
      <c r="R7" s="707">
        <v>44856.0</v>
      </c>
      <c r="S7" s="677" t="s">
        <v>90</v>
      </c>
      <c r="T7" s="708"/>
      <c r="U7" s="678"/>
      <c r="V7" s="678"/>
      <c r="W7" s="679"/>
      <c r="X7" s="352"/>
      <c r="Y7" s="666" t="s">
        <v>3522</v>
      </c>
      <c r="Z7" s="699" t="s">
        <v>2929</v>
      </c>
    </row>
    <row r="8" ht="12.75" customHeight="1">
      <c r="A8" s="666" t="s">
        <v>791</v>
      </c>
      <c r="B8" s="666">
        <v>5.0</v>
      </c>
      <c r="C8" s="666" t="s">
        <v>37</v>
      </c>
      <c r="D8" s="666" t="s">
        <v>3200</v>
      </c>
      <c r="E8" s="666" t="s">
        <v>790</v>
      </c>
      <c r="F8" s="666" t="s">
        <v>791</v>
      </c>
      <c r="G8" s="352" t="s">
        <v>792</v>
      </c>
      <c r="H8" s="352"/>
      <c r="I8" s="352"/>
      <c r="J8" s="352"/>
      <c r="K8" s="352"/>
      <c r="L8" s="352"/>
      <c r="M8" s="352"/>
      <c r="N8" s="707"/>
      <c r="O8" s="707"/>
      <c r="P8" s="707">
        <v>44582.0</v>
      </c>
      <c r="Q8" s="677" t="s">
        <v>42</v>
      </c>
      <c r="R8" s="707">
        <v>44807.0</v>
      </c>
      <c r="S8" s="677" t="s">
        <v>42</v>
      </c>
      <c r="T8" s="708"/>
      <c r="U8" s="678"/>
      <c r="V8" s="678"/>
      <c r="W8" s="679"/>
      <c r="X8" s="352"/>
      <c r="Y8" s="666" t="s">
        <v>791</v>
      </c>
      <c r="Z8" s="699" t="s">
        <v>792</v>
      </c>
    </row>
    <row r="9" ht="12.75" customHeight="1">
      <c r="A9" s="709" t="s">
        <v>652</v>
      </c>
      <c r="B9" s="709">
        <v>6.0</v>
      </c>
      <c r="C9" s="709" t="s">
        <v>37</v>
      </c>
      <c r="D9" s="709" t="s">
        <v>3139</v>
      </c>
      <c r="E9" s="709" t="s">
        <v>648</v>
      </c>
      <c r="F9" s="709" t="s">
        <v>652</v>
      </c>
      <c r="G9" s="710" t="s">
        <v>651</v>
      </c>
      <c r="H9" s="709" t="s">
        <v>56</v>
      </c>
      <c r="I9" s="709" t="s">
        <v>3140</v>
      </c>
      <c r="J9" s="709"/>
      <c r="K9" s="709"/>
      <c r="L9" s="709"/>
      <c r="M9" s="709"/>
      <c r="N9" s="711"/>
      <c r="O9" s="711"/>
      <c r="P9" s="711"/>
      <c r="Q9" s="711"/>
      <c r="R9" s="712">
        <v>44695.0</v>
      </c>
      <c r="S9" s="712" t="s">
        <v>220</v>
      </c>
      <c r="T9" s="713"/>
      <c r="U9" s="714"/>
      <c r="V9" s="714"/>
      <c r="W9" s="715" t="s">
        <v>76</v>
      </c>
      <c r="X9" s="709" t="s">
        <v>3524</v>
      </c>
      <c r="Y9" s="709" t="s">
        <v>652</v>
      </c>
      <c r="Z9" s="699" t="s">
        <v>3525</v>
      </c>
    </row>
    <row r="10" ht="12.75" customHeight="1">
      <c r="A10" s="700" t="s">
        <v>3912</v>
      </c>
      <c r="B10" s="700">
        <v>7.0</v>
      </c>
      <c r="C10" s="700" t="s">
        <v>37</v>
      </c>
      <c r="D10" s="700" t="s">
        <v>3913</v>
      </c>
      <c r="E10" s="700" t="s">
        <v>3914</v>
      </c>
      <c r="F10" s="700" t="s">
        <v>3912</v>
      </c>
      <c r="G10" s="701" t="s">
        <v>3915</v>
      </c>
      <c r="H10" s="700" t="s">
        <v>56</v>
      </c>
      <c r="I10" s="700" t="s">
        <v>3916</v>
      </c>
      <c r="J10" s="701"/>
      <c r="K10" s="701"/>
      <c r="L10" s="701"/>
      <c r="M10" s="701"/>
      <c r="N10" s="702"/>
      <c r="O10" s="702"/>
      <c r="P10" s="702">
        <v>44863.0</v>
      </c>
      <c r="Q10" s="716" t="s">
        <v>176</v>
      </c>
      <c r="R10" s="702">
        <v>44674.0</v>
      </c>
      <c r="S10" s="702" t="s">
        <v>220</v>
      </c>
      <c r="T10" s="703"/>
      <c r="U10" s="704"/>
      <c r="V10" s="704">
        <v>44912.0</v>
      </c>
      <c r="W10" s="705"/>
      <c r="X10" s="701"/>
      <c r="Y10" s="700" t="s">
        <v>3912</v>
      </c>
      <c r="Z10" s="699" t="s">
        <v>3915</v>
      </c>
    </row>
    <row r="11" ht="12.75" customHeight="1">
      <c r="A11" s="717" t="s">
        <v>3054</v>
      </c>
      <c r="B11" s="717">
        <v>8.0</v>
      </c>
      <c r="C11" s="717" t="s">
        <v>37</v>
      </c>
      <c r="D11" s="717" t="s">
        <v>3151</v>
      </c>
      <c r="E11" s="717" t="s">
        <v>3053</v>
      </c>
      <c r="F11" s="717" t="s">
        <v>3054</v>
      </c>
      <c r="G11" s="718" t="s">
        <v>3055</v>
      </c>
      <c r="H11" s="717" t="s">
        <v>56</v>
      </c>
      <c r="I11" s="717" t="s">
        <v>3152</v>
      </c>
      <c r="J11" s="717"/>
      <c r="K11" s="717"/>
      <c r="L11" s="717"/>
      <c r="M11" s="717"/>
      <c r="N11" s="719"/>
      <c r="O11" s="719"/>
      <c r="P11" s="719"/>
      <c r="Q11" s="719"/>
      <c r="R11" s="719"/>
      <c r="S11" s="719"/>
      <c r="T11" s="720"/>
      <c r="U11" s="721"/>
      <c r="V11" s="721"/>
      <c r="W11" s="722" t="s">
        <v>68</v>
      </c>
      <c r="X11" s="717" t="s">
        <v>3527</v>
      </c>
      <c r="Y11" s="717" t="s">
        <v>3054</v>
      </c>
      <c r="Z11" s="699" t="s">
        <v>3055</v>
      </c>
    </row>
    <row r="12" ht="12.75" customHeight="1">
      <c r="A12" s="723" t="s">
        <v>787</v>
      </c>
      <c r="B12" s="666">
        <v>9.0</v>
      </c>
      <c r="C12" s="666" t="s">
        <v>37</v>
      </c>
      <c r="D12" s="666" t="s">
        <v>3212</v>
      </c>
      <c r="E12" s="666" t="s">
        <v>786</v>
      </c>
      <c r="F12" s="723" t="s">
        <v>787</v>
      </c>
      <c r="G12" s="352" t="s">
        <v>788</v>
      </c>
      <c r="H12" s="352"/>
      <c r="I12" s="352"/>
      <c r="J12" s="352"/>
      <c r="K12" s="352"/>
      <c r="L12" s="352"/>
      <c r="M12" s="352"/>
      <c r="N12" s="707">
        <v>44589.0</v>
      </c>
      <c r="O12" s="677" t="s">
        <v>90</v>
      </c>
      <c r="P12" s="707"/>
      <c r="Q12" s="707"/>
      <c r="R12" s="707">
        <v>44807.0</v>
      </c>
      <c r="S12" s="677" t="s">
        <v>220</v>
      </c>
      <c r="T12" s="708" t="s">
        <v>3917</v>
      </c>
      <c r="U12" s="678"/>
      <c r="V12" s="678"/>
      <c r="W12" s="679"/>
      <c r="X12" s="352"/>
      <c r="Y12" s="723" t="s">
        <v>787</v>
      </c>
      <c r="Z12" s="699" t="s">
        <v>788</v>
      </c>
    </row>
    <row r="13" ht="15.0" customHeight="1">
      <c r="A13" s="669" t="s">
        <v>584</v>
      </c>
      <c r="B13" s="724">
        <v>10.0</v>
      </c>
      <c r="C13" s="724" t="s">
        <v>37</v>
      </c>
      <c r="D13" s="724" t="s">
        <v>3147</v>
      </c>
      <c r="E13" s="724" t="s">
        <v>583</v>
      </c>
      <c r="F13" s="724" t="s">
        <v>584</v>
      </c>
      <c r="G13" s="725" t="s">
        <v>585</v>
      </c>
      <c r="H13" s="724" t="s">
        <v>40</v>
      </c>
      <c r="I13" s="724" t="s">
        <v>3148</v>
      </c>
      <c r="J13" s="724"/>
      <c r="K13" s="724"/>
      <c r="L13" s="724"/>
      <c r="M13" s="724"/>
      <c r="N13" s="674" t="s">
        <v>3918</v>
      </c>
      <c r="O13" s="674" t="s">
        <v>3919</v>
      </c>
      <c r="P13" s="711"/>
      <c r="Q13" s="711"/>
      <c r="R13" s="726" t="s">
        <v>3920</v>
      </c>
      <c r="S13" s="726" t="s">
        <v>3920</v>
      </c>
      <c r="T13" s="727" t="s">
        <v>3921</v>
      </c>
      <c r="U13" s="728"/>
      <c r="V13" s="728"/>
      <c r="W13" s="729" t="s">
        <v>128</v>
      </c>
      <c r="X13" s="724" t="s">
        <v>3524</v>
      </c>
      <c r="Y13" s="669" t="s">
        <v>584</v>
      </c>
      <c r="Z13" s="699" t="s">
        <v>585</v>
      </c>
    </row>
    <row r="14" ht="12.75" customHeight="1">
      <c r="A14" s="717" t="s">
        <v>626</v>
      </c>
      <c r="B14" s="717">
        <v>11.0</v>
      </c>
      <c r="C14" s="717" t="s">
        <v>37</v>
      </c>
      <c r="D14" s="717" t="s">
        <v>3213</v>
      </c>
      <c r="E14" s="717" t="s">
        <v>625</v>
      </c>
      <c r="F14" s="717" t="s">
        <v>626</v>
      </c>
      <c r="G14" s="718" t="s">
        <v>627</v>
      </c>
      <c r="H14" s="717" t="s">
        <v>56</v>
      </c>
      <c r="I14" s="717" t="s">
        <v>3214</v>
      </c>
      <c r="J14" s="717" t="s">
        <v>118</v>
      </c>
      <c r="K14" s="717" t="s">
        <v>3215</v>
      </c>
      <c r="L14" s="717"/>
      <c r="M14" s="717"/>
      <c r="N14" s="719"/>
      <c r="O14" s="719"/>
      <c r="P14" s="719"/>
      <c r="Q14" s="719"/>
      <c r="R14" s="719"/>
      <c r="S14" s="719"/>
      <c r="T14" s="720"/>
      <c r="U14" s="721"/>
      <c r="V14" s="721"/>
      <c r="W14" s="722" t="s">
        <v>68</v>
      </c>
      <c r="X14" s="717" t="s">
        <v>3529</v>
      </c>
      <c r="Y14" s="717" t="s">
        <v>626</v>
      </c>
      <c r="Z14" s="699" t="s">
        <v>627</v>
      </c>
    </row>
    <row r="15" ht="12.75" customHeight="1">
      <c r="A15" s="666" t="s">
        <v>598</v>
      </c>
      <c r="B15" s="666">
        <v>12.0</v>
      </c>
      <c r="C15" s="666" t="s">
        <v>37</v>
      </c>
      <c r="D15" s="666" t="s">
        <v>3184</v>
      </c>
      <c r="E15" s="666" t="s">
        <v>595</v>
      </c>
      <c r="F15" s="666" t="s">
        <v>598</v>
      </c>
      <c r="G15" s="352" t="s">
        <v>3922</v>
      </c>
      <c r="H15" s="666" t="s">
        <v>56</v>
      </c>
      <c r="I15" s="666" t="s">
        <v>3185</v>
      </c>
      <c r="J15" s="352"/>
      <c r="K15" s="352"/>
      <c r="L15" s="352"/>
      <c r="M15" s="352"/>
      <c r="N15" s="707">
        <v>44582.0</v>
      </c>
      <c r="O15" s="677" t="s">
        <v>90</v>
      </c>
      <c r="P15" s="707"/>
      <c r="Q15" s="707"/>
      <c r="R15" s="707">
        <v>44793.0</v>
      </c>
      <c r="S15" s="677" t="s">
        <v>220</v>
      </c>
      <c r="T15" s="730" t="s">
        <v>3923</v>
      </c>
      <c r="U15" s="678"/>
      <c r="V15" s="678"/>
      <c r="W15" s="679"/>
      <c r="X15" s="352"/>
      <c r="Y15" s="666" t="s">
        <v>598</v>
      </c>
      <c r="Z15" s="699" t="s">
        <v>600</v>
      </c>
    </row>
    <row r="16" ht="12.75" customHeight="1">
      <c r="A16" s="731" t="s">
        <v>580</v>
      </c>
      <c r="B16" s="731">
        <v>13.0</v>
      </c>
      <c r="C16" s="731" t="s">
        <v>37</v>
      </c>
      <c r="D16" s="731" t="s">
        <v>3153</v>
      </c>
      <c r="E16" s="731" t="s">
        <v>291</v>
      </c>
      <c r="F16" s="731" t="s">
        <v>580</v>
      </c>
      <c r="G16" s="732" t="s">
        <v>581</v>
      </c>
      <c r="H16" s="731" t="s">
        <v>56</v>
      </c>
      <c r="I16" s="731" t="s">
        <v>3154</v>
      </c>
      <c r="J16" s="731"/>
      <c r="K16" s="731"/>
      <c r="L16" s="731"/>
      <c r="M16" s="731"/>
      <c r="N16" s="711"/>
      <c r="O16" s="711"/>
      <c r="P16" s="711"/>
      <c r="Q16" s="711"/>
      <c r="R16" s="733" t="s">
        <v>3924</v>
      </c>
      <c r="S16" s="734" t="s">
        <v>176</v>
      </c>
      <c r="T16" s="735" t="s">
        <v>3925</v>
      </c>
      <c r="U16" s="736"/>
      <c r="V16" s="736"/>
      <c r="W16" s="737" t="s">
        <v>177</v>
      </c>
      <c r="X16" s="731" t="s">
        <v>3531</v>
      </c>
      <c r="Y16" s="731" t="s">
        <v>580</v>
      </c>
      <c r="Z16" s="699" t="s">
        <v>3532</v>
      </c>
    </row>
    <row r="17" ht="12.75" customHeight="1">
      <c r="A17" s="666" t="s">
        <v>500</v>
      </c>
      <c r="B17" s="666">
        <v>14.0</v>
      </c>
      <c r="C17" s="666" t="s">
        <v>37</v>
      </c>
      <c r="D17" s="666" t="s">
        <v>3533</v>
      </c>
      <c r="E17" s="666" t="s">
        <v>499</v>
      </c>
      <c r="F17" s="666" t="s">
        <v>500</v>
      </c>
      <c r="G17" s="352" t="s">
        <v>501</v>
      </c>
      <c r="H17" s="352"/>
      <c r="I17" s="352"/>
      <c r="J17" s="352"/>
      <c r="K17" s="352"/>
      <c r="L17" s="352"/>
      <c r="M17" s="352"/>
      <c r="N17" s="707">
        <v>44596.0</v>
      </c>
      <c r="O17" s="677" t="s">
        <v>90</v>
      </c>
      <c r="P17" s="707"/>
      <c r="Q17" s="707"/>
      <c r="R17" s="707">
        <v>44821.0</v>
      </c>
      <c r="S17" s="677" t="s">
        <v>42</v>
      </c>
      <c r="T17" s="708"/>
      <c r="U17" s="678"/>
      <c r="V17" s="678"/>
      <c r="W17" s="679"/>
      <c r="X17" s="352"/>
      <c r="Y17" s="666" t="s">
        <v>500</v>
      </c>
      <c r="Z17" s="699" t="s">
        <v>3535</v>
      </c>
    </row>
    <row r="18" ht="12.75" customHeight="1">
      <c r="A18" s="700" t="s">
        <v>3926</v>
      </c>
      <c r="B18" s="700">
        <v>15.0</v>
      </c>
      <c r="C18" s="700" t="s">
        <v>37</v>
      </c>
      <c r="D18" s="700" t="s">
        <v>3927</v>
      </c>
      <c r="E18" s="700" t="s">
        <v>3928</v>
      </c>
      <c r="F18" s="700" t="s">
        <v>3926</v>
      </c>
      <c r="G18" s="701" t="s">
        <v>3929</v>
      </c>
      <c r="H18" s="700" t="s">
        <v>56</v>
      </c>
      <c r="I18" s="700" t="s">
        <v>3930</v>
      </c>
      <c r="J18" s="700"/>
      <c r="K18" s="700"/>
      <c r="L18" s="700"/>
      <c r="M18" s="700"/>
      <c r="N18" s="716" t="s">
        <v>3931</v>
      </c>
      <c r="O18" s="716" t="s">
        <v>3932</v>
      </c>
      <c r="P18" s="702"/>
      <c r="Q18" s="702"/>
      <c r="R18" s="702"/>
      <c r="S18" s="702"/>
      <c r="T18" s="703"/>
      <c r="U18" s="738"/>
      <c r="V18" s="738">
        <v>44954.0</v>
      </c>
      <c r="W18" s="705" t="s">
        <v>136</v>
      </c>
      <c r="X18" s="700" t="s">
        <v>3524</v>
      </c>
      <c r="Y18" s="700" t="s">
        <v>3926</v>
      </c>
      <c r="Z18" s="706" t="s">
        <v>3929</v>
      </c>
    </row>
    <row r="19" ht="12.75" customHeight="1">
      <c r="A19" s="691" t="s">
        <v>688</v>
      </c>
      <c r="B19" s="691">
        <v>16.0</v>
      </c>
      <c r="C19" s="691" t="s">
        <v>37</v>
      </c>
      <c r="D19" s="691" t="s">
        <v>3178</v>
      </c>
      <c r="E19" s="691" t="s">
        <v>683</v>
      </c>
      <c r="F19" s="691" t="s">
        <v>688</v>
      </c>
      <c r="G19" s="692" t="s">
        <v>687</v>
      </c>
      <c r="H19" s="691" t="s">
        <v>65</v>
      </c>
      <c r="I19" s="691" t="s">
        <v>3179</v>
      </c>
      <c r="J19" s="691" t="s">
        <v>50</v>
      </c>
      <c r="K19" s="691" t="s">
        <v>3180</v>
      </c>
      <c r="L19" s="692"/>
      <c r="M19" s="692"/>
      <c r="N19" s="693" t="s">
        <v>3933</v>
      </c>
      <c r="O19" s="693" t="s">
        <v>1201</v>
      </c>
      <c r="P19" s="695">
        <v>44702.0</v>
      </c>
      <c r="Q19" s="695" t="s">
        <v>176</v>
      </c>
      <c r="R19" s="695">
        <v>44610.0</v>
      </c>
      <c r="S19" s="693" t="s">
        <v>42</v>
      </c>
      <c r="T19" s="696" t="s">
        <v>3934</v>
      </c>
      <c r="U19" s="697"/>
      <c r="V19" s="697"/>
      <c r="W19" s="698"/>
      <c r="X19" s="692"/>
      <c r="Y19" s="691" t="s">
        <v>688</v>
      </c>
      <c r="Z19" s="739" t="s">
        <v>687</v>
      </c>
    </row>
    <row r="20" ht="12.75" customHeight="1">
      <c r="A20" s="666" t="s">
        <v>677</v>
      </c>
      <c r="B20" s="666">
        <v>17.0</v>
      </c>
      <c r="C20" s="666" t="s">
        <v>37</v>
      </c>
      <c r="D20" s="666" t="s">
        <v>3181</v>
      </c>
      <c r="E20" s="666" t="s">
        <v>676</v>
      </c>
      <c r="F20" s="666" t="s">
        <v>677</v>
      </c>
      <c r="G20" s="352" t="s">
        <v>678</v>
      </c>
      <c r="H20" s="666" t="s">
        <v>100</v>
      </c>
      <c r="I20" s="666" t="s">
        <v>3182</v>
      </c>
      <c r="J20" s="666" t="s">
        <v>40</v>
      </c>
      <c r="K20" s="666" t="s">
        <v>3183</v>
      </c>
      <c r="L20" s="352"/>
      <c r="M20" s="352"/>
      <c r="N20" s="707"/>
      <c r="O20" s="677"/>
      <c r="P20" s="707">
        <v>44863.0</v>
      </c>
      <c r="Q20" s="677" t="s">
        <v>42</v>
      </c>
      <c r="R20" s="707">
        <v>44667.0</v>
      </c>
      <c r="S20" s="707" t="s">
        <v>220</v>
      </c>
      <c r="T20" s="708"/>
      <c r="U20" s="678"/>
      <c r="V20" s="678"/>
      <c r="W20" s="679"/>
      <c r="X20" s="352"/>
      <c r="Y20" s="666" t="s">
        <v>677</v>
      </c>
      <c r="Z20" s="699" t="s">
        <v>3536</v>
      </c>
    </row>
    <row r="21" ht="12.75" customHeight="1">
      <c r="A21" s="666" t="s">
        <v>644</v>
      </c>
      <c r="B21" s="666">
        <v>18.0</v>
      </c>
      <c r="C21" s="666" t="s">
        <v>37</v>
      </c>
      <c r="D21" s="666" t="s">
        <v>3149</v>
      </c>
      <c r="E21" s="666" t="s">
        <v>3150</v>
      </c>
      <c r="F21" s="666" t="s">
        <v>644</v>
      </c>
      <c r="G21" s="352" t="s">
        <v>645</v>
      </c>
      <c r="H21" s="352"/>
      <c r="I21" s="352"/>
      <c r="J21" s="352"/>
      <c r="K21" s="352"/>
      <c r="L21" s="352"/>
      <c r="M21" s="352"/>
      <c r="N21" s="707">
        <v>44596.0</v>
      </c>
      <c r="O21" s="677" t="s">
        <v>396</v>
      </c>
      <c r="P21" s="707"/>
      <c r="Q21" s="707"/>
      <c r="R21" s="707">
        <v>44821.0</v>
      </c>
      <c r="S21" s="677" t="s">
        <v>220</v>
      </c>
      <c r="T21" s="708"/>
      <c r="U21" s="678"/>
      <c r="V21" s="678"/>
      <c r="W21" s="679"/>
      <c r="X21" s="352"/>
      <c r="Y21" s="666" t="s">
        <v>644</v>
      </c>
      <c r="Z21" s="699" t="s">
        <v>645</v>
      </c>
    </row>
    <row r="22" ht="12.75" customHeight="1">
      <c r="A22" s="666" t="s">
        <v>575</v>
      </c>
      <c r="B22" s="666">
        <v>19.0</v>
      </c>
      <c r="C22" s="666" t="s">
        <v>37</v>
      </c>
      <c r="D22" s="666" t="s">
        <v>3537</v>
      </c>
      <c r="E22" s="666" t="s">
        <v>572</v>
      </c>
      <c r="F22" s="666" t="s">
        <v>575</v>
      </c>
      <c r="G22" s="352" t="s">
        <v>574</v>
      </c>
      <c r="H22" s="352"/>
      <c r="I22" s="352"/>
      <c r="J22" s="352"/>
      <c r="K22" s="352"/>
      <c r="L22" s="352"/>
      <c r="M22" s="352"/>
      <c r="N22" s="707"/>
      <c r="O22" s="707"/>
      <c r="P22" s="707">
        <v>44596.0</v>
      </c>
      <c r="Q22" s="677" t="s">
        <v>176</v>
      </c>
      <c r="R22" s="707">
        <v>44821.0</v>
      </c>
      <c r="S22" s="677" t="s">
        <v>90</v>
      </c>
      <c r="T22" s="708"/>
      <c r="U22" s="678">
        <v>44674.0</v>
      </c>
      <c r="V22" s="678"/>
      <c r="W22" s="679"/>
      <c r="X22" s="352"/>
      <c r="Y22" s="666" t="s">
        <v>575</v>
      </c>
      <c r="Z22" s="699" t="s">
        <v>574</v>
      </c>
    </row>
    <row r="23" ht="12.75" customHeight="1">
      <c r="A23" s="700" t="s">
        <v>3193</v>
      </c>
      <c r="B23" s="700">
        <v>20.0</v>
      </c>
      <c r="C23" s="700" t="s">
        <v>37</v>
      </c>
      <c r="D23" s="700" t="s">
        <v>3538</v>
      </c>
      <c r="E23" s="700" t="s">
        <v>3196</v>
      </c>
      <c r="F23" s="700" t="s">
        <v>3193</v>
      </c>
      <c r="G23" s="701" t="s">
        <v>3194</v>
      </c>
      <c r="H23" s="700"/>
      <c r="I23" s="700"/>
      <c r="J23" s="701"/>
      <c r="K23" s="701"/>
      <c r="L23" s="701"/>
      <c r="M23" s="701"/>
      <c r="N23" s="702">
        <v>44589.0</v>
      </c>
      <c r="O23" s="716" t="s">
        <v>396</v>
      </c>
      <c r="P23" s="702"/>
      <c r="Q23" s="702"/>
      <c r="R23" s="702">
        <v>44807.0</v>
      </c>
      <c r="S23" s="716" t="s">
        <v>90</v>
      </c>
      <c r="T23" s="703"/>
      <c r="U23" s="704"/>
      <c r="V23" s="704">
        <v>45073.0</v>
      </c>
      <c r="W23" s="705"/>
      <c r="X23" s="701"/>
      <c r="Y23" s="700" t="s">
        <v>3193</v>
      </c>
      <c r="Z23" s="706" t="s">
        <v>3194</v>
      </c>
    </row>
    <row r="24" ht="12.75" customHeight="1">
      <c r="A24" s="666" t="s">
        <v>3539</v>
      </c>
      <c r="B24" s="666">
        <v>21.0</v>
      </c>
      <c r="C24" s="666" t="s">
        <v>60</v>
      </c>
      <c r="D24" s="666" t="s">
        <v>3540</v>
      </c>
      <c r="E24" s="666" t="s">
        <v>3541</v>
      </c>
      <c r="F24" s="666" t="s">
        <v>3539</v>
      </c>
      <c r="G24" s="352" t="s">
        <v>3542</v>
      </c>
      <c r="H24" s="352"/>
      <c r="I24" s="352"/>
      <c r="J24" s="352"/>
      <c r="K24" s="352"/>
      <c r="L24" s="352"/>
      <c r="M24" s="352"/>
      <c r="N24" s="707">
        <v>44716.0</v>
      </c>
      <c r="O24" s="707" t="s">
        <v>90</v>
      </c>
      <c r="P24" s="707"/>
      <c r="Q24" s="707"/>
      <c r="R24" s="707">
        <v>44624.0</v>
      </c>
      <c r="S24" s="677" t="s">
        <v>42</v>
      </c>
      <c r="T24" s="708"/>
      <c r="U24" s="678"/>
      <c r="V24" s="678"/>
      <c r="W24" s="679"/>
      <c r="X24" s="352"/>
      <c r="Y24" s="666" t="s">
        <v>3539</v>
      </c>
      <c r="Z24" s="740" t="s">
        <v>3542</v>
      </c>
    </row>
    <row r="25" ht="12.75" customHeight="1">
      <c r="A25" s="691" t="s">
        <v>2901</v>
      </c>
      <c r="B25" s="691">
        <v>22.0</v>
      </c>
      <c r="C25" s="691" t="s">
        <v>60</v>
      </c>
      <c r="D25" s="691" t="s">
        <v>3145</v>
      </c>
      <c r="E25" s="691" t="s">
        <v>2899</v>
      </c>
      <c r="F25" s="691" t="s">
        <v>2901</v>
      </c>
      <c r="G25" s="692" t="s">
        <v>3543</v>
      </c>
      <c r="H25" s="691" t="s">
        <v>2731</v>
      </c>
      <c r="I25" s="691" t="s">
        <v>3146</v>
      </c>
      <c r="J25" s="691"/>
      <c r="K25" s="691"/>
      <c r="L25" s="691"/>
      <c r="M25" s="691"/>
      <c r="N25" s="693" t="s">
        <v>3935</v>
      </c>
      <c r="O25" s="693" t="s">
        <v>3936</v>
      </c>
      <c r="P25" s="711"/>
      <c r="Q25" s="711"/>
      <c r="R25" s="695"/>
      <c r="S25" s="695"/>
      <c r="T25" s="696"/>
      <c r="U25" s="741"/>
      <c r="V25" s="741"/>
      <c r="W25" s="698" t="s">
        <v>136</v>
      </c>
      <c r="X25" s="691" t="s">
        <v>3544</v>
      </c>
      <c r="Y25" s="691" t="s">
        <v>2901</v>
      </c>
      <c r="Z25" s="740" t="s">
        <v>2903</v>
      </c>
    </row>
    <row r="26" ht="12.75" customHeight="1">
      <c r="A26" s="691" t="s">
        <v>592</v>
      </c>
      <c r="B26" s="691">
        <v>23.0</v>
      </c>
      <c r="C26" s="691" t="s">
        <v>60</v>
      </c>
      <c r="D26" s="691" t="s">
        <v>3171</v>
      </c>
      <c r="E26" s="691" t="s">
        <v>588</v>
      </c>
      <c r="F26" s="691" t="s">
        <v>592</v>
      </c>
      <c r="G26" s="692" t="s">
        <v>593</v>
      </c>
      <c r="H26" s="691" t="s">
        <v>56</v>
      </c>
      <c r="I26" s="691" t="s">
        <v>3172</v>
      </c>
      <c r="J26" s="691"/>
      <c r="K26" s="691"/>
      <c r="L26" s="691"/>
      <c r="M26" s="691"/>
      <c r="N26" s="693" t="s">
        <v>3937</v>
      </c>
      <c r="O26" s="693" t="s">
        <v>3938</v>
      </c>
      <c r="P26" s="711"/>
      <c r="Q26" s="711"/>
      <c r="R26" s="695"/>
      <c r="S26" s="695"/>
      <c r="T26" s="696"/>
      <c r="U26" s="741"/>
      <c r="V26" s="741"/>
      <c r="W26" s="698" t="s">
        <v>136</v>
      </c>
      <c r="X26" s="691" t="s">
        <v>3545</v>
      </c>
      <c r="Y26" s="691" t="s">
        <v>592</v>
      </c>
      <c r="Z26" s="742" t="s">
        <v>593</v>
      </c>
    </row>
    <row r="27" ht="12.75" customHeight="1">
      <c r="A27" s="666" t="s">
        <v>756</v>
      </c>
      <c r="B27" s="666">
        <v>24.0</v>
      </c>
      <c r="C27" s="666" t="s">
        <v>60</v>
      </c>
      <c r="D27" s="666" t="s">
        <v>3136</v>
      </c>
      <c r="E27" s="666" t="s">
        <v>755</v>
      </c>
      <c r="F27" s="666" t="s">
        <v>756</v>
      </c>
      <c r="G27" s="352" t="s">
        <v>757</v>
      </c>
      <c r="H27" s="666" t="s">
        <v>100</v>
      </c>
      <c r="I27" s="666" t="s">
        <v>3137</v>
      </c>
      <c r="J27" s="352"/>
      <c r="K27" s="352"/>
      <c r="L27" s="352"/>
      <c r="M27" s="352"/>
      <c r="N27" s="707">
        <v>44877.0</v>
      </c>
      <c r="O27" s="707" t="s">
        <v>90</v>
      </c>
      <c r="P27" s="707"/>
      <c r="Q27" s="707"/>
      <c r="R27" s="707">
        <v>44688.0</v>
      </c>
      <c r="S27" s="707" t="s">
        <v>90</v>
      </c>
      <c r="T27" s="708"/>
      <c r="U27" s="678"/>
      <c r="V27" s="678"/>
      <c r="W27" s="679"/>
      <c r="X27" s="352"/>
      <c r="Y27" s="666" t="s">
        <v>756</v>
      </c>
      <c r="Z27" s="740" t="s">
        <v>757</v>
      </c>
    </row>
    <row r="28" ht="12.75" customHeight="1">
      <c r="A28" s="700" t="s">
        <v>3737</v>
      </c>
      <c r="B28" s="700">
        <v>25.0</v>
      </c>
      <c r="C28" s="700" t="s">
        <v>60</v>
      </c>
      <c r="D28" s="700" t="s">
        <v>3939</v>
      </c>
      <c r="E28" s="700" t="s">
        <v>3739</v>
      </c>
      <c r="F28" s="700" t="s">
        <v>3737</v>
      </c>
      <c r="G28" s="701" t="s">
        <v>3940</v>
      </c>
      <c r="H28" s="700" t="s">
        <v>118</v>
      </c>
      <c r="I28" s="700" t="s">
        <v>3941</v>
      </c>
      <c r="J28" s="700"/>
      <c r="K28" s="700"/>
      <c r="L28" s="700"/>
      <c r="M28" s="700"/>
      <c r="N28" s="702"/>
      <c r="O28" s="702"/>
      <c r="P28" s="702"/>
      <c r="Q28" s="702"/>
      <c r="R28" s="702"/>
      <c r="S28" s="702"/>
      <c r="T28" s="703"/>
      <c r="U28" s="738"/>
      <c r="V28" s="738">
        <v>45003.0</v>
      </c>
      <c r="W28" s="705" t="s">
        <v>76</v>
      </c>
      <c r="X28" s="700" t="s">
        <v>3557</v>
      </c>
      <c r="Y28" s="700" t="s">
        <v>3737</v>
      </c>
      <c r="Z28" s="743" t="s">
        <v>3942</v>
      </c>
    </row>
    <row r="29" ht="12.75" customHeight="1">
      <c r="A29" s="724" t="s">
        <v>620</v>
      </c>
      <c r="B29" s="724">
        <v>26.0</v>
      </c>
      <c r="C29" s="724" t="s">
        <v>60</v>
      </c>
      <c r="D29" s="724" t="s">
        <v>3209</v>
      </c>
      <c r="E29" s="724" t="s">
        <v>115</v>
      </c>
      <c r="F29" s="724" t="s">
        <v>620</v>
      </c>
      <c r="G29" s="725" t="s">
        <v>621</v>
      </c>
      <c r="H29" s="724"/>
      <c r="I29" s="724"/>
      <c r="J29" s="724"/>
      <c r="K29" s="724"/>
      <c r="L29" s="724"/>
      <c r="M29" s="724"/>
      <c r="N29" s="711"/>
      <c r="O29" s="711"/>
      <c r="P29" s="711"/>
      <c r="Q29" s="711"/>
      <c r="R29" s="726"/>
      <c r="S29" s="726"/>
      <c r="T29" s="744"/>
      <c r="U29" s="728"/>
      <c r="V29" s="728"/>
      <c r="W29" s="729" t="s">
        <v>128</v>
      </c>
      <c r="X29" s="724" t="s">
        <v>3545</v>
      </c>
      <c r="Y29" s="724" t="s">
        <v>620</v>
      </c>
      <c r="Z29" s="745" t="s">
        <v>3546</v>
      </c>
    </row>
    <row r="30" ht="12.75" customHeight="1">
      <c r="A30" s="731" t="s">
        <v>531</v>
      </c>
      <c r="B30" s="731">
        <v>27.0</v>
      </c>
      <c r="C30" s="731" t="s">
        <v>60</v>
      </c>
      <c r="D30" s="731" t="s">
        <v>3205</v>
      </c>
      <c r="E30" s="731" t="s">
        <v>528</v>
      </c>
      <c r="F30" s="731" t="s">
        <v>531</v>
      </c>
      <c r="G30" s="732" t="s">
        <v>3547</v>
      </c>
      <c r="H30" s="731" t="s">
        <v>109</v>
      </c>
      <c r="I30" s="731" t="s">
        <v>3206</v>
      </c>
      <c r="J30" s="731"/>
      <c r="K30" s="731"/>
      <c r="L30" s="731"/>
      <c r="M30" s="731"/>
      <c r="N30" s="711"/>
      <c r="O30" s="711"/>
      <c r="P30" s="711"/>
      <c r="Q30" s="711"/>
      <c r="R30" s="733" t="s">
        <v>3943</v>
      </c>
      <c r="S30" s="734" t="s">
        <v>176</v>
      </c>
      <c r="T30" s="735"/>
      <c r="U30" s="736"/>
      <c r="V30" s="736"/>
      <c r="W30" s="737" t="s">
        <v>177</v>
      </c>
      <c r="X30" s="731" t="s">
        <v>3524</v>
      </c>
      <c r="Y30" s="731" t="s">
        <v>531</v>
      </c>
      <c r="Z30" s="746" t="s">
        <v>533</v>
      </c>
    </row>
    <row r="31" ht="12.75" customHeight="1">
      <c r="A31" s="709" t="s">
        <v>569</v>
      </c>
      <c r="B31" s="709">
        <v>28.0</v>
      </c>
      <c r="C31" s="709" t="s">
        <v>60</v>
      </c>
      <c r="D31" s="709" t="s">
        <v>3141</v>
      </c>
      <c r="E31" s="709" t="s">
        <v>568</v>
      </c>
      <c r="F31" s="709" t="s">
        <v>569</v>
      </c>
      <c r="G31" s="710" t="s">
        <v>570</v>
      </c>
      <c r="H31" s="709"/>
      <c r="I31" s="709"/>
      <c r="J31" s="709"/>
      <c r="K31" s="709"/>
      <c r="L31" s="709"/>
      <c r="M31" s="709"/>
      <c r="N31" s="711"/>
      <c r="O31" s="711"/>
      <c r="P31" s="711"/>
      <c r="Q31" s="711"/>
      <c r="R31" s="712"/>
      <c r="S31" s="712"/>
      <c r="T31" s="713"/>
      <c r="U31" s="714"/>
      <c r="V31" s="714"/>
      <c r="W31" s="715" t="s">
        <v>76</v>
      </c>
      <c r="X31" s="709" t="s">
        <v>3545</v>
      </c>
      <c r="Y31" s="709" t="s">
        <v>569</v>
      </c>
      <c r="Z31" s="740" t="s">
        <v>570</v>
      </c>
    </row>
    <row r="32" ht="12.75" customHeight="1">
      <c r="A32" s="724" t="s">
        <v>2748</v>
      </c>
      <c r="B32" s="724">
        <v>29.0</v>
      </c>
      <c r="C32" s="724" t="s">
        <v>60</v>
      </c>
      <c r="D32" s="724" t="s">
        <v>3176</v>
      </c>
      <c r="E32" s="724" t="s">
        <v>2747</v>
      </c>
      <c r="F32" s="724" t="s">
        <v>2748</v>
      </c>
      <c r="G32" s="725" t="s">
        <v>2749</v>
      </c>
      <c r="H32" s="724" t="s">
        <v>87</v>
      </c>
      <c r="I32" s="724" t="s">
        <v>3177</v>
      </c>
      <c r="J32" s="724"/>
      <c r="K32" s="724"/>
      <c r="L32" s="724"/>
      <c r="M32" s="724"/>
      <c r="N32" s="711"/>
      <c r="O32" s="711"/>
      <c r="P32" s="711"/>
      <c r="Q32" s="711"/>
      <c r="R32" s="726"/>
      <c r="S32" s="726"/>
      <c r="T32" s="744"/>
      <c r="U32" s="728"/>
      <c r="V32" s="728"/>
      <c r="W32" s="729" t="s">
        <v>128</v>
      </c>
      <c r="X32" s="724" t="s">
        <v>3549</v>
      </c>
      <c r="Y32" s="724" t="s">
        <v>2748</v>
      </c>
      <c r="Z32" s="740" t="s">
        <v>2749</v>
      </c>
    </row>
    <row r="33" ht="12.75" customHeight="1">
      <c r="A33" s="666" t="s">
        <v>752</v>
      </c>
      <c r="B33" s="666">
        <v>30.0</v>
      </c>
      <c r="C33" s="666" t="s">
        <v>60</v>
      </c>
      <c r="D33" s="666" t="s">
        <v>3161</v>
      </c>
      <c r="E33" s="666" t="s">
        <v>751</v>
      </c>
      <c r="F33" s="666" t="s">
        <v>752</v>
      </c>
      <c r="G33" s="352" t="s">
        <v>753</v>
      </c>
      <c r="H33" s="352"/>
      <c r="I33" s="352"/>
      <c r="J33" s="352"/>
      <c r="K33" s="352"/>
      <c r="L33" s="352"/>
      <c r="M33" s="352"/>
      <c r="N33" s="707"/>
      <c r="O33" s="707"/>
      <c r="P33" s="707">
        <v>44800.0</v>
      </c>
      <c r="Q33" s="707" t="s">
        <v>42</v>
      </c>
      <c r="R33" s="707"/>
      <c r="S33" s="707"/>
      <c r="T33" s="708" t="s">
        <v>3944</v>
      </c>
      <c r="U33" s="678"/>
      <c r="V33" s="678"/>
      <c r="W33" s="679"/>
      <c r="X33" s="352"/>
      <c r="Y33" s="666" t="s">
        <v>752</v>
      </c>
      <c r="Z33" s="746" t="s">
        <v>753</v>
      </c>
    </row>
    <row r="34" ht="12.75" customHeight="1">
      <c r="A34" s="666" t="s">
        <v>2915</v>
      </c>
      <c r="B34" s="666">
        <v>31.0</v>
      </c>
      <c r="C34" s="666" t="s">
        <v>60</v>
      </c>
      <c r="D34" s="666" t="s">
        <v>3155</v>
      </c>
      <c r="E34" s="666" t="s">
        <v>1640</v>
      </c>
      <c r="F34" s="666" t="s">
        <v>2915</v>
      </c>
      <c r="G34" s="352" t="s">
        <v>2024</v>
      </c>
      <c r="H34" s="666" t="s">
        <v>40</v>
      </c>
      <c r="I34" s="666" t="s">
        <v>3156</v>
      </c>
      <c r="J34" s="352"/>
      <c r="K34" s="352"/>
      <c r="L34" s="352"/>
      <c r="M34" s="352"/>
      <c r="N34" s="707"/>
      <c r="O34" s="707"/>
      <c r="P34" s="707">
        <v>44660.0</v>
      </c>
      <c r="Q34" s="707" t="s">
        <v>42</v>
      </c>
      <c r="R34" s="707">
        <v>44870.0</v>
      </c>
      <c r="S34" s="677" t="s">
        <v>396</v>
      </c>
      <c r="T34" s="708"/>
      <c r="U34" s="678"/>
      <c r="V34" s="678"/>
      <c r="W34" s="679"/>
      <c r="X34" s="352"/>
      <c r="Y34" s="666" t="s">
        <v>2915</v>
      </c>
      <c r="Z34" s="740" t="s">
        <v>2024</v>
      </c>
    </row>
    <row r="35" ht="12.75" customHeight="1">
      <c r="A35" s="700" t="s">
        <v>3945</v>
      </c>
      <c r="B35" s="700">
        <v>32.0</v>
      </c>
      <c r="C35" s="700" t="s">
        <v>60</v>
      </c>
      <c r="D35" s="747" t="s">
        <v>3946</v>
      </c>
      <c r="E35" s="700" t="s">
        <v>46</v>
      </c>
      <c r="F35" s="700" t="s">
        <v>3945</v>
      </c>
      <c r="G35" s="701" t="s">
        <v>3947</v>
      </c>
      <c r="H35" s="700" t="s">
        <v>65</v>
      </c>
      <c r="I35" s="700" t="s">
        <v>3948</v>
      </c>
      <c r="J35" s="700"/>
      <c r="K35" s="700"/>
      <c r="L35" s="700"/>
      <c r="M35" s="700"/>
      <c r="N35" s="702"/>
      <c r="O35" s="702"/>
      <c r="P35" s="702"/>
      <c r="Q35" s="702"/>
      <c r="R35" s="702"/>
      <c r="S35" s="702"/>
      <c r="T35" s="703"/>
      <c r="U35" s="738"/>
      <c r="V35" s="738">
        <v>44730.0</v>
      </c>
      <c r="W35" s="705"/>
      <c r="X35" s="700"/>
      <c r="Y35" s="700" t="s">
        <v>3945</v>
      </c>
      <c r="Z35" s="740" t="s">
        <v>3947</v>
      </c>
    </row>
    <row r="36" ht="12.75" customHeight="1">
      <c r="A36" s="666" t="s">
        <v>3021</v>
      </c>
      <c r="B36" s="666">
        <v>33.0</v>
      </c>
      <c r="C36" s="666" t="s">
        <v>60</v>
      </c>
      <c r="D36" s="666" t="s">
        <v>3019</v>
      </c>
      <c r="E36" s="666" t="s">
        <v>3020</v>
      </c>
      <c r="F36" s="666" t="s">
        <v>3021</v>
      </c>
      <c r="G36" s="352" t="s">
        <v>3022</v>
      </c>
      <c r="H36" s="352"/>
      <c r="I36" s="352"/>
      <c r="J36" s="352"/>
      <c r="K36" s="352"/>
      <c r="L36" s="352"/>
      <c r="M36" s="352"/>
      <c r="N36" s="707">
        <v>44912.0</v>
      </c>
      <c r="O36" s="707" t="s">
        <v>90</v>
      </c>
      <c r="P36" s="707"/>
      <c r="Q36" s="707"/>
      <c r="R36" s="707">
        <v>44723.0</v>
      </c>
      <c r="S36" s="707" t="s">
        <v>220</v>
      </c>
      <c r="T36" s="708"/>
      <c r="U36" s="678"/>
      <c r="V36" s="678"/>
      <c r="W36" s="679"/>
      <c r="X36" s="352"/>
      <c r="Y36" s="666" t="s">
        <v>3021</v>
      </c>
      <c r="Z36" s="740" t="s">
        <v>3022</v>
      </c>
    </row>
    <row r="37" ht="12.75" customHeight="1">
      <c r="A37" s="666" t="s">
        <v>718</v>
      </c>
      <c r="B37" s="666">
        <v>34.0</v>
      </c>
      <c r="C37" s="666" t="s">
        <v>60</v>
      </c>
      <c r="D37" s="666" t="s">
        <v>3222</v>
      </c>
      <c r="E37" s="666" t="s">
        <v>363</v>
      </c>
      <c r="F37" s="666" t="s">
        <v>718</v>
      </c>
      <c r="G37" s="352" t="s">
        <v>719</v>
      </c>
      <c r="H37" s="666" t="s">
        <v>40</v>
      </c>
      <c r="I37" s="666" t="s">
        <v>3223</v>
      </c>
      <c r="J37" s="352"/>
      <c r="K37" s="352"/>
      <c r="L37" s="352"/>
      <c r="M37" s="352"/>
      <c r="N37" s="707"/>
      <c r="O37" s="707"/>
      <c r="P37" s="707">
        <v>44660.0</v>
      </c>
      <c r="Q37" s="707" t="s">
        <v>176</v>
      </c>
      <c r="R37" s="707">
        <v>44870.0</v>
      </c>
      <c r="S37" s="677" t="s">
        <v>3949</v>
      </c>
      <c r="T37" s="708"/>
      <c r="U37" s="678"/>
      <c r="V37" s="678"/>
      <c r="W37" s="679"/>
      <c r="X37" s="352"/>
      <c r="Y37" s="666" t="s">
        <v>718</v>
      </c>
      <c r="Z37" s="745" t="s">
        <v>3550</v>
      </c>
    </row>
    <row r="38" ht="12.75" customHeight="1">
      <c r="A38" s="666" t="s">
        <v>3551</v>
      </c>
      <c r="B38" s="666">
        <v>35.0</v>
      </c>
      <c r="C38" s="666" t="s">
        <v>60</v>
      </c>
      <c r="D38" s="666" t="s">
        <v>3552</v>
      </c>
      <c r="E38" s="666" t="s">
        <v>304</v>
      </c>
      <c r="F38" s="671" t="s">
        <v>306</v>
      </c>
      <c r="G38" s="352" t="s">
        <v>307</v>
      </c>
      <c r="H38" s="352"/>
      <c r="I38" s="352"/>
      <c r="J38" s="352"/>
      <c r="K38" s="352"/>
      <c r="L38" s="352"/>
      <c r="M38" s="352"/>
      <c r="N38" s="707"/>
      <c r="O38" s="707"/>
      <c r="P38" s="707">
        <v>44617.0</v>
      </c>
      <c r="Q38" s="677" t="s">
        <v>42</v>
      </c>
      <c r="R38" s="707">
        <v>44856.0</v>
      </c>
      <c r="S38" s="677" t="s">
        <v>42</v>
      </c>
      <c r="T38" s="708" t="s">
        <v>3950</v>
      </c>
      <c r="U38" s="678"/>
      <c r="V38" s="678"/>
      <c r="W38" s="679"/>
      <c r="X38" s="352"/>
      <c r="Y38" s="666" t="s">
        <v>3551</v>
      </c>
      <c r="Z38" s="740" t="s">
        <v>307</v>
      </c>
    </row>
    <row r="39" ht="12.75" customHeight="1">
      <c r="A39" s="666" t="s">
        <v>714</v>
      </c>
      <c r="B39" s="666">
        <v>36.0</v>
      </c>
      <c r="C39" s="666" t="s">
        <v>60</v>
      </c>
      <c r="D39" s="666" t="s">
        <v>3216</v>
      </c>
      <c r="E39" s="666" t="s">
        <v>713</v>
      </c>
      <c r="F39" s="666" t="s">
        <v>714</v>
      </c>
      <c r="G39" s="352" t="s">
        <v>716</v>
      </c>
      <c r="H39" s="352"/>
      <c r="I39" s="352"/>
      <c r="J39" s="352"/>
      <c r="K39" s="352"/>
      <c r="L39" s="352"/>
      <c r="M39" s="352"/>
      <c r="N39" s="707"/>
      <c r="O39" s="707"/>
      <c r="P39" s="707">
        <v>44617.0</v>
      </c>
      <c r="Q39" s="677" t="s">
        <v>176</v>
      </c>
      <c r="R39" s="707">
        <v>44856.0</v>
      </c>
      <c r="S39" s="677" t="s">
        <v>220</v>
      </c>
      <c r="T39" s="708"/>
      <c r="U39" s="678"/>
      <c r="V39" s="678"/>
      <c r="W39" s="679"/>
      <c r="X39" s="352"/>
      <c r="Y39" s="666" t="s">
        <v>714</v>
      </c>
      <c r="Z39" s="740" t="s">
        <v>716</v>
      </c>
    </row>
    <row r="40" ht="12.75" customHeight="1">
      <c r="A40" s="717" t="s">
        <v>3744</v>
      </c>
      <c r="B40" s="717">
        <v>37.0</v>
      </c>
      <c r="C40" s="717" t="s">
        <v>60</v>
      </c>
      <c r="D40" s="717" t="s">
        <v>3951</v>
      </c>
      <c r="E40" s="717" t="s">
        <v>3746</v>
      </c>
      <c r="F40" s="717" t="s">
        <v>3744</v>
      </c>
      <c r="G40" s="718" t="s">
        <v>3952</v>
      </c>
      <c r="H40" s="717" t="s">
        <v>40</v>
      </c>
      <c r="I40" s="717" t="s">
        <v>3953</v>
      </c>
      <c r="J40" s="717"/>
      <c r="K40" s="717"/>
      <c r="L40" s="717"/>
      <c r="M40" s="717"/>
      <c r="N40" s="719"/>
      <c r="O40" s="719"/>
      <c r="P40" s="719"/>
      <c r="Q40" s="719"/>
      <c r="R40" s="719"/>
      <c r="S40" s="719"/>
      <c r="T40" s="720"/>
      <c r="U40" s="721"/>
      <c r="V40" s="721">
        <v>45003.0</v>
      </c>
      <c r="W40" s="722" t="s">
        <v>68</v>
      </c>
      <c r="X40" s="717" t="s">
        <v>3954</v>
      </c>
      <c r="Y40" s="717" t="s">
        <v>3744</v>
      </c>
      <c r="Z40" s="740" t="s">
        <v>3952</v>
      </c>
    </row>
    <row r="41" ht="12.75" customHeight="1">
      <c r="A41" s="700" t="s">
        <v>3955</v>
      </c>
      <c r="B41" s="700">
        <v>38.0</v>
      </c>
      <c r="C41" s="700" t="s">
        <v>60</v>
      </c>
      <c r="D41" s="747" t="s">
        <v>3956</v>
      </c>
      <c r="E41" s="700" t="s">
        <v>3957</v>
      </c>
      <c r="F41" s="700" t="s">
        <v>3955</v>
      </c>
      <c r="G41" s="701" t="s">
        <v>3958</v>
      </c>
      <c r="H41" s="701"/>
      <c r="I41" s="701"/>
      <c r="J41" s="701"/>
      <c r="K41" s="701"/>
      <c r="L41" s="701"/>
      <c r="M41" s="701"/>
      <c r="N41" s="702"/>
      <c r="O41" s="716"/>
      <c r="P41" s="702"/>
      <c r="Q41" s="702"/>
      <c r="R41" s="702"/>
      <c r="S41" s="702"/>
      <c r="T41" s="703"/>
      <c r="U41" s="704"/>
      <c r="V41" s="748">
        <v>44739.0</v>
      </c>
      <c r="W41" s="705"/>
      <c r="X41" s="701"/>
      <c r="Y41" s="700" t="s">
        <v>3955</v>
      </c>
      <c r="Z41" s="740" t="s">
        <v>3959</v>
      </c>
    </row>
    <row r="42" ht="12.75" customHeight="1">
      <c r="A42" s="717" t="s">
        <v>3960</v>
      </c>
      <c r="B42" s="717">
        <v>39.0</v>
      </c>
      <c r="C42" s="717" t="s">
        <v>60</v>
      </c>
      <c r="D42" s="717" t="s">
        <v>3961</v>
      </c>
      <c r="E42" s="717" t="s">
        <v>3962</v>
      </c>
      <c r="F42" s="717" t="s">
        <v>3960</v>
      </c>
      <c r="G42" s="718" t="s">
        <v>3963</v>
      </c>
      <c r="H42" s="717" t="s">
        <v>123</v>
      </c>
      <c r="I42" s="717" t="s">
        <v>3964</v>
      </c>
      <c r="J42" s="718"/>
      <c r="K42" s="718"/>
      <c r="L42" s="718"/>
      <c r="M42" s="718"/>
      <c r="N42" s="719"/>
      <c r="O42" s="719"/>
      <c r="P42" s="719"/>
      <c r="Q42" s="719"/>
      <c r="R42" s="719"/>
      <c r="S42" s="719"/>
      <c r="T42" s="720" t="s">
        <v>3965</v>
      </c>
      <c r="U42" s="749">
        <v>44674.0</v>
      </c>
      <c r="V42" s="749">
        <v>44940.0</v>
      </c>
      <c r="W42" s="722" t="s">
        <v>68</v>
      </c>
      <c r="X42" s="717" t="s">
        <v>3966</v>
      </c>
      <c r="Y42" s="717" t="s">
        <v>3960</v>
      </c>
      <c r="Z42" s="740" t="s">
        <v>3967</v>
      </c>
    </row>
    <row r="43" ht="12.75" customHeight="1">
      <c r="A43" s="750" t="s">
        <v>617</v>
      </c>
      <c r="B43" s="666">
        <v>40.0</v>
      </c>
      <c r="C43" s="666" t="s">
        <v>60</v>
      </c>
      <c r="D43" s="666" t="s">
        <v>3553</v>
      </c>
      <c r="E43" s="666" t="s">
        <v>612</v>
      </c>
      <c r="F43" s="666" t="s">
        <v>617</v>
      </c>
      <c r="G43" s="352" t="s">
        <v>618</v>
      </c>
      <c r="H43" s="666" t="s">
        <v>56</v>
      </c>
      <c r="I43" s="666" t="s">
        <v>3202</v>
      </c>
      <c r="J43" s="666" t="s">
        <v>3968</v>
      </c>
      <c r="K43" s="751" t="s">
        <v>3203</v>
      </c>
      <c r="M43" s="352"/>
      <c r="N43" s="707">
        <v>44828.0</v>
      </c>
      <c r="O43" s="677" t="s">
        <v>90</v>
      </c>
      <c r="P43" s="707"/>
      <c r="Q43" s="707"/>
      <c r="R43" s="707"/>
      <c r="S43" s="707"/>
      <c r="T43" s="708" t="s">
        <v>3969</v>
      </c>
      <c r="U43" s="678">
        <v>44674.0</v>
      </c>
      <c r="V43" s="678"/>
      <c r="W43" s="679"/>
      <c r="X43" s="352"/>
      <c r="Y43" s="750" t="s">
        <v>617</v>
      </c>
      <c r="Z43" s="740" t="s">
        <v>618</v>
      </c>
    </row>
    <row r="44" ht="12.75" customHeight="1">
      <c r="A44" s="666" t="s">
        <v>47</v>
      </c>
      <c r="B44" s="666">
        <v>41.0</v>
      </c>
      <c r="C44" s="666" t="s">
        <v>60</v>
      </c>
      <c r="D44" s="666" t="s">
        <v>3554</v>
      </c>
      <c r="E44" s="666" t="s">
        <v>46</v>
      </c>
      <c r="F44" s="666" t="s">
        <v>47</v>
      </c>
      <c r="G44" s="352" t="s">
        <v>48</v>
      </c>
      <c r="H44" s="666" t="s">
        <v>65</v>
      </c>
      <c r="I44" s="666" t="s">
        <v>3970</v>
      </c>
      <c r="J44" s="666"/>
      <c r="K44" s="751"/>
      <c r="L44" s="352"/>
      <c r="M44" s="352"/>
      <c r="N44" s="752"/>
      <c r="O44" s="753"/>
      <c r="P44" s="752"/>
      <c r="Q44" s="752"/>
      <c r="R44" s="707">
        <v>44898.0</v>
      </c>
      <c r="S44" s="707" t="s">
        <v>42</v>
      </c>
      <c r="T44" s="708"/>
      <c r="U44" s="678">
        <v>44779.0</v>
      </c>
      <c r="V44" s="678"/>
      <c r="W44" s="679"/>
      <c r="X44" s="352"/>
      <c r="Y44" s="666" t="s">
        <v>47</v>
      </c>
      <c r="Z44" s="352" t="s">
        <v>48</v>
      </c>
    </row>
    <row r="45" ht="12.75" customHeight="1">
      <c r="A45" s="724" t="s">
        <v>2741</v>
      </c>
      <c r="B45" s="724">
        <v>42.0</v>
      </c>
      <c r="C45" s="724" t="s">
        <v>60</v>
      </c>
      <c r="D45" s="724" t="s">
        <v>3173</v>
      </c>
      <c r="E45" s="724" t="s">
        <v>2740</v>
      </c>
      <c r="F45" s="724" t="s">
        <v>2741</v>
      </c>
      <c r="G45" s="725" t="s">
        <v>2742</v>
      </c>
      <c r="H45" s="724" t="s">
        <v>50</v>
      </c>
      <c r="I45" s="724" t="s">
        <v>3175</v>
      </c>
      <c r="J45" s="724" t="s">
        <v>3971</v>
      </c>
      <c r="K45" s="724" t="s">
        <v>3174</v>
      </c>
      <c r="L45" s="724"/>
      <c r="M45" s="724"/>
      <c r="N45" s="711"/>
      <c r="O45" s="711"/>
      <c r="P45" s="711"/>
      <c r="Q45" s="711"/>
      <c r="R45" s="726"/>
      <c r="S45" s="726"/>
      <c r="T45" s="744" t="s">
        <v>3972</v>
      </c>
      <c r="U45" s="728"/>
      <c r="V45" s="728"/>
      <c r="W45" s="729" t="s">
        <v>128</v>
      </c>
      <c r="X45" s="724" t="s">
        <v>3557</v>
      </c>
      <c r="Y45" s="724" t="s">
        <v>2741</v>
      </c>
      <c r="Z45" s="740" t="s">
        <v>3558</v>
      </c>
    </row>
    <row r="46" ht="12.75" customHeight="1">
      <c r="A46" s="709" t="s">
        <v>364</v>
      </c>
      <c r="B46" s="709">
        <v>43.0</v>
      </c>
      <c r="C46" s="709" t="s">
        <v>70</v>
      </c>
      <c r="D46" s="709" t="s">
        <v>3559</v>
      </c>
      <c r="E46" s="709" t="s">
        <v>363</v>
      </c>
      <c r="F46" s="709" t="s">
        <v>364</v>
      </c>
      <c r="G46" s="709" t="s">
        <v>365</v>
      </c>
      <c r="H46" s="709"/>
      <c r="I46" s="709"/>
      <c r="J46" s="709"/>
      <c r="K46" s="709"/>
      <c r="L46" s="709"/>
      <c r="M46" s="709"/>
      <c r="N46" s="711"/>
      <c r="O46" s="711"/>
      <c r="P46" s="711"/>
      <c r="Q46" s="711"/>
      <c r="R46" s="712"/>
      <c r="S46" s="712"/>
      <c r="T46" s="713"/>
      <c r="U46" s="714"/>
      <c r="V46" s="714"/>
      <c r="W46" s="715" t="s">
        <v>76</v>
      </c>
      <c r="X46" s="709" t="s">
        <v>3560</v>
      </c>
      <c r="Y46" s="709" t="s">
        <v>364</v>
      </c>
      <c r="Z46" s="740" t="s">
        <v>369</v>
      </c>
    </row>
    <row r="47" ht="12.75" customHeight="1">
      <c r="A47" s="666" t="s">
        <v>819</v>
      </c>
      <c r="B47" s="666">
        <v>44.0</v>
      </c>
      <c r="C47" s="666" t="s">
        <v>70</v>
      </c>
      <c r="D47" s="666" t="s">
        <v>3236</v>
      </c>
      <c r="E47" s="666" t="s">
        <v>817</v>
      </c>
      <c r="F47" s="666" t="s">
        <v>819</v>
      </c>
      <c r="G47" s="352" t="s">
        <v>820</v>
      </c>
      <c r="H47" s="352"/>
      <c r="I47" s="352"/>
      <c r="J47" s="352"/>
      <c r="K47" s="352"/>
      <c r="L47" s="352"/>
      <c r="M47" s="352"/>
      <c r="N47" s="707"/>
      <c r="O47" s="707"/>
      <c r="P47" s="707">
        <v>44716.0</v>
      </c>
      <c r="Q47" s="707" t="s">
        <v>42</v>
      </c>
      <c r="R47" s="707">
        <v>44631.0</v>
      </c>
      <c r="S47" s="677" t="s">
        <v>42</v>
      </c>
      <c r="T47" s="708"/>
      <c r="U47" s="678"/>
      <c r="V47" s="678"/>
      <c r="W47" s="679"/>
      <c r="X47" s="352"/>
      <c r="Y47" s="666" t="s">
        <v>819</v>
      </c>
      <c r="Z47" s="740" t="s">
        <v>820</v>
      </c>
    </row>
    <row r="48" ht="12.75" customHeight="1">
      <c r="A48" s="666" t="s">
        <v>481</v>
      </c>
      <c r="B48" s="666">
        <v>45.0</v>
      </c>
      <c r="C48" s="666" t="s">
        <v>70</v>
      </c>
      <c r="D48" s="666" t="s">
        <v>3561</v>
      </c>
      <c r="E48" s="666" t="s">
        <v>475</v>
      </c>
      <c r="F48" s="671" t="s">
        <v>476</v>
      </c>
      <c r="G48" s="754" t="s">
        <v>3562</v>
      </c>
      <c r="H48" s="666" t="s">
        <v>109</v>
      </c>
      <c r="I48" s="666" t="s">
        <v>3090</v>
      </c>
      <c r="J48" s="352"/>
      <c r="K48" s="352"/>
      <c r="L48" s="352"/>
      <c r="M48" s="352"/>
      <c r="N48" s="707">
        <v>44877.0</v>
      </c>
      <c r="O48" s="707" t="s">
        <v>396</v>
      </c>
      <c r="P48" s="707"/>
      <c r="Q48" s="707"/>
      <c r="R48" s="707">
        <v>44688.0</v>
      </c>
      <c r="S48" s="707" t="s">
        <v>42</v>
      </c>
      <c r="T48" s="708" t="s">
        <v>3973</v>
      </c>
      <c r="U48" s="678"/>
      <c r="V48" s="678"/>
      <c r="W48" s="679"/>
      <c r="X48" s="352"/>
      <c r="Y48" s="666" t="s">
        <v>481</v>
      </c>
      <c r="Z48" s="740" t="s">
        <v>477</v>
      </c>
    </row>
    <row r="49" ht="12.75" customHeight="1">
      <c r="A49" s="717" t="s">
        <v>873</v>
      </c>
      <c r="B49" s="717">
        <v>46.0</v>
      </c>
      <c r="C49" s="717" t="s">
        <v>70</v>
      </c>
      <c r="D49" s="717" t="s">
        <v>3275</v>
      </c>
      <c r="E49" s="717" t="s">
        <v>872</v>
      </c>
      <c r="F49" s="717" t="s">
        <v>873</v>
      </c>
      <c r="G49" s="718" t="s">
        <v>874</v>
      </c>
      <c r="H49" s="717" t="s">
        <v>123</v>
      </c>
      <c r="I49" s="717" t="s">
        <v>3276</v>
      </c>
      <c r="J49" s="717"/>
      <c r="K49" s="717"/>
      <c r="L49" s="717"/>
      <c r="M49" s="717"/>
      <c r="N49" s="719"/>
      <c r="O49" s="719"/>
      <c r="P49" s="719"/>
      <c r="Q49" s="719"/>
      <c r="R49" s="719"/>
      <c r="S49" s="719"/>
      <c r="T49" s="720"/>
      <c r="U49" s="721"/>
      <c r="V49" s="721"/>
      <c r="W49" s="722" t="s">
        <v>68</v>
      </c>
      <c r="X49" s="717" t="s">
        <v>3563</v>
      </c>
      <c r="Y49" s="717" t="s">
        <v>873</v>
      </c>
      <c r="Z49" s="740" t="s">
        <v>874</v>
      </c>
    </row>
    <row r="50" ht="12.75" customHeight="1">
      <c r="A50" s="666" t="s">
        <v>2949</v>
      </c>
      <c r="B50" s="666">
        <v>47.0</v>
      </c>
      <c r="C50" s="666" t="s">
        <v>70</v>
      </c>
      <c r="D50" s="666" t="s">
        <v>2947</v>
      </c>
      <c r="E50" s="666" t="s">
        <v>2948</v>
      </c>
      <c r="F50" s="666" t="s">
        <v>2949</v>
      </c>
      <c r="G50" s="754" t="s">
        <v>2950</v>
      </c>
      <c r="H50" s="666" t="s">
        <v>2731</v>
      </c>
      <c r="I50" s="666" t="s">
        <v>2951</v>
      </c>
      <c r="J50" s="352"/>
      <c r="K50" s="352"/>
      <c r="L50" s="352"/>
      <c r="M50" s="352"/>
      <c r="N50" s="707"/>
      <c r="O50" s="707"/>
      <c r="P50" s="707">
        <v>44800.0</v>
      </c>
      <c r="Q50" s="707" t="s">
        <v>176</v>
      </c>
      <c r="R50" s="707"/>
      <c r="S50" s="707"/>
      <c r="T50" s="708"/>
      <c r="U50" s="678"/>
      <c r="V50" s="678"/>
      <c r="W50" s="679"/>
      <c r="X50" s="352"/>
      <c r="Y50" s="666" t="s">
        <v>2949</v>
      </c>
      <c r="Z50" s="742" t="s">
        <v>3233</v>
      </c>
    </row>
    <row r="51" ht="12.75" customHeight="1">
      <c r="A51" s="666" t="s">
        <v>2776</v>
      </c>
      <c r="B51" s="666">
        <v>48.0</v>
      </c>
      <c r="C51" s="666" t="s">
        <v>70</v>
      </c>
      <c r="D51" s="666" t="s">
        <v>3277</v>
      </c>
      <c r="E51" s="666" t="s">
        <v>371</v>
      </c>
      <c r="F51" s="666" t="s">
        <v>2776</v>
      </c>
      <c r="G51" s="352" t="s">
        <v>2117</v>
      </c>
      <c r="H51" s="352"/>
      <c r="I51" s="352"/>
      <c r="J51" s="352"/>
      <c r="K51" s="352"/>
      <c r="L51" s="352"/>
      <c r="M51" s="352"/>
      <c r="N51" s="707"/>
      <c r="O51" s="707"/>
      <c r="P51" s="707">
        <v>44912.0</v>
      </c>
      <c r="Q51" s="707" t="s">
        <v>176</v>
      </c>
      <c r="R51" s="707">
        <v>44723.0</v>
      </c>
      <c r="S51" s="707" t="s">
        <v>90</v>
      </c>
      <c r="T51" s="708"/>
      <c r="U51" s="678"/>
      <c r="V51" s="678"/>
      <c r="W51" s="679"/>
      <c r="X51" s="352"/>
      <c r="Y51" s="666" t="s">
        <v>2776</v>
      </c>
      <c r="Z51" s="740" t="s">
        <v>2117</v>
      </c>
    </row>
    <row r="52" ht="12.75" customHeight="1">
      <c r="A52" s="666" t="s">
        <v>861</v>
      </c>
      <c r="B52" s="666">
        <v>49.0</v>
      </c>
      <c r="C52" s="666" t="s">
        <v>70</v>
      </c>
      <c r="D52" s="666" t="s">
        <v>3250</v>
      </c>
      <c r="E52" s="666" t="s">
        <v>860</v>
      </c>
      <c r="F52" s="666" t="s">
        <v>861</v>
      </c>
      <c r="G52" s="352" t="s">
        <v>3565</v>
      </c>
      <c r="H52" s="352"/>
      <c r="I52" s="352"/>
      <c r="J52" s="352"/>
      <c r="K52" s="352"/>
      <c r="L52" s="352"/>
      <c r="M52" s="352"/>
      <c r="N52" s="707"/>
      <c r="O52" s="707"/>
      <c r="P52" s="707">
        <v>44807.0</v>
      </c>
      <c r="Q52" s="677" t="s">
        <v>176</v>
      </c>
      <c r="R52" s="707"/>
      <c r="S52" s="707"/>
      <c r="T52" s="708"/>
      <c r="U52" s="678"/>
      <c r="V52" s="678"/>
      <c r="W52" s="679"/>
      <c r="X52" s="352"/>
      <c r="Y52" s="666" t="s">
        <v>861</v>
      </c>
      <c r="Z52" s="740" t="s">
        <v>862</v>
      </c>
    </row>
    <row r="53" ht="12.75" customHeight="1">
      <c r="A53" s="724" t="s">
        <v>2771</v>
      </c>
      <c r="B53" s="724">
        <v>50.0</v>
      </c>
      <c r="C53" s="724" t="s">
        <v>70</v>
      </c>
      <c r="D53" s="724" t="s">
        <v>3280</v>
      </c>
      <c r="E53" s="724" t="s">
        <v>2770</v>
      </c>
      <c r="F53" s="724" t="s">
        <v>2771</v>
      </c>
      <c r="G53" s="724" t="s">
        <v>2772</v>
      </c>
      <c r="H53" s="724" t="s">
        <v>109</v>
      </c>
      <c r="I53" s="724" t="s">
        <v>3281</v>
      </c>
      <c r="J53" s="724"/>
      <c r="K53" s="724"/>
      <c r="L53" s="724"/>
      <c r="M53" s="724"/>
      <c r="N53" s="711"/>
      <c r="O53" s="711"/>
      <c r="P53" s="711"/>
      <c r="Q53" s="711"/>
      <c r="R53" s="726"/>
      <c r="S53" s="726"/>
      <c r="T53" s="744"/>
      <c r="U53" s="728"/>
      <c r="V53" s="728"/>
      <c r="W53" s="729" t="s">
        <v>128</v>
      </c>
      <c r="X53" s="724" t="s">
        <v>3567</v>
      </c>
      <c r="Y53" s="724" t="s">
        <v>2771</v>
      </c>
      <c r="Z53" s="740" t="s">
        <v>2774</v>
      </c>
    </row>
    <row r="54" ht="12.75" customHeight="1">
      <c r="A54" s="666" t="s">
        <v>936</v>
      </c>
      <c r="B54" s="666">
        <v>51.0</v>
      </c>
      <c r="C54" s="666" t="s">
        <v>70</v>
      </c>
      <c r="D54" s="666" t="s">
        <v>3252</v>
      </c>
      <c r="E54" s="666" t="s">
        <v>935</v>
      </c>
      <c r="F54" s="666" t="s">
        <v>936</v>
      </c>
      <c r="G54" s="352" t="s">
        <v>3568</v>
      </c>
      <c r="H54" s="352"/>
      <c r="I54" s="352"/>
      <c r="J54" s="352"/>
      <c r="K54" s="352"/>
      <c r="L54" s="352"/>
      <c r="M54" s="352"/>
      <c r="N54" s="707"/>
      <c r="O54" s="707"/>
      <c r="P54" s="707">
        <v>44807.0</v>
      </c>
      <c r="Q54" s="677" t="s">
        <v>42</v>
      </c>
      <c r="R54" s="707"/>
      <c r="S54" s="707"/>
      <c r="T54" s="708"/>
      <c r="U54" s="678"/>
      <c r="V54" s="678"/>
      <c r="W54" s="679"/>
      <c r="X54" s="352"/>
      <c r="Y54" s="666" t="s">
        <v>936</v>
      </c>
      <c r="Z54" s="740" t="s">
        <v>3569</v>
      </c>
    </row>
    <row r="55" ht="12.75" customHeight="1">
      <c r="A55" s="691" t="s">
        <v>932</v>
      </c>
      <c r="B55" s="691">
        <v>52.0</v>
      </c>
      <c r="C55" s="691" t="s">
        <v>70</v>
      </c>
      <c r="D55" s="691" t="s">
        <v>3260</v>
      </c>
      <c r="E55" s="691" t="s">
        <v>931</v>
      </c>
      <c r="F55" s="691" t="s">
        <v>932</v>
      </c>
      <c r="G55" s="692" t="s">
        <v>933</v>
      </c>
      <c r="H55" s="691"/>
      <c r="I55" s="691"/>
      <c r="J55" s="691"/>
      <c r="K55" s="691"/>
      <c r="L55" s="691"/>
      <c r="M55" s="691"/>
      <c r="N55" s="693" t="s">
        <v>3974</v>
      </c>
      <c r="O55" s="693" t="s">
        <v>3975</v>
      </c>
      <c r="P55" s="711"/>
      <c r="Q55" s="711"/>
      <c r="R55" s="695"/>
      <c r="S55" s="695"/>
      <c r="T55" s="696"/>
      <c r="U55" s="741"/>
      <c r="V55" s="741"/>
      <c r="W55" s="698" t="s">
        <v>136</v>
      </c>
      <c r="X55" s="691" t="s">
        <v>3560</v>
      </c>
      <c r="Y55" s="691" t="s">
        <v>932</v>
      </c>
      <c r="Z55" s="740" t="s">
        <v>933</v>
      </c>
    </row>
    <row r="56" ht="12.75" customHeight="1">
      <c r="A56" s="700" t="s">
        <v>3283</v>
      </c>
      <c r="B56" s="700">
        <v>53.0</v>
      </c>
      <c r="C56" s="700" t="s">
        <v>70</v>
      </c>
      <c r="D56" s="700" t="s">
        <v>3285</v>
      </c>
      <c r="E56" s="700" t="s">
        <v>3286</v>
      </c>
      <c r="F56" s="700" t="s">
        <v>3283</v>
      </c>
      <c r="G56" s="701" t="s">
        <v>3570</v>
      </c>
      <c r="H56" s="700" t="s">
        <v>50</v>
      </c>
      <c r="I56" s="700" t="s">
        <v>3287</v>
      </c>
      <c r="J56" s="701"/>
      <c r="K56" s="701"/>
      <c r="L56" s="701"/>
      <c r="M56" s="701"/>
      <c r="N56" s="702">
        <v>44821.0</v>
      </c>
      <c r="O56" s="716" t="s">
        <v>396</v>
      </c>
      <c r="P56" s="702"/>
      <c r="Q56" s="702"/>
      <c r="R56" s="702"/>
      <c r="S56" s="702"/>
      <c r="T56" s="703"/>
      <c r="U56" s="704"/>
      <c r="V56" s="704">
        <v>45094.0</v>
      </c>
      <c r="W56" s="705"/>
      <c r="X56" s="701"/>
      <c r="Y56" s="700" t="s">
        <v>3283</v>
      </c>
      <c r="Z56" s="743" t="s">
        <v>3284</v>
      </c>
    </row>
    <row r="57" ht="12.75" customHeight="1">
      <c r="A57" s="666" t="s">
        <v>2976</v>
      </c>
      <c r="B57" s="666">
        <v>54.0</v>
      </c>
      <c r="C57" s="666" t="s">
        <v>70</v>
      </c>
      <c r="D57" s="666" t="s">
        <v>2974</v>
      </c>
      <c r="E57" s="666" t="s">
        <v>2975</v>
      </c>
      <c r="F57" s="666" t="s">
        <v>2976</v>
      </c>
      <c r="G57" s="754" t="s">
        <v>2977</v>
      </c>
      <c r="H57" s="666" t="s">
        <v>118</v>
      </c>
      <c r="I57" s="666" t="s">
        <v>2978</v>
      </c>
      <c r="J57" s="352"/>
      <c r="K57" s="352"/>
      <c r="L57" s="352"/>
      <c r="M57" s="352"/>
      <c r="N57" s="707">
        <v>44667.0</v>
      </c>
      <c r="O57" s="707" t="s">
        <v>90</v>
      </c>
      <c r="P57" s="707"/>
      <c r="Q57" s="707"/>
      <c r="R57" s="707">
        <v>44568.0</v>
      </c>
      <c r="S57" s="677" t="s">
        <v>42</v>
      </c>
      <c r="T57" s="708"/>
      <c r="U57" s="678"/>
      <c r="V57" s="678"/>
      <c r="W57" s="679"/>
      <c r="X57" s="352"/>
      <c r="Y57" s="666" t="s">
        <v>2976</v>
      </c>
      <c r="Z57" s="755" t="s">
        <v>3241</v>
      </c>
    </row>
    <row r="58" ht="12.75" customHeight="1">
      <c r="A58" s="666" t="s">
        <v>3105</v>
      </c>
      <c r="B58" s="666">
        <v>55.0</v>
      </c>
      <c r="C58" s="666" t="s">
        <v>70</v>
      </c>
      <c r="D58" s="666" t="s">
        <v>3573</v>
      </c>
      <c r="E58" s="666" t="s">
        <v>3012</v>
      </c>
      <c r="F58" s="666" t="s">
        <v>3105</v>
      </c>
      <c r="G58" s="352" t="s">
        <v>3106</v>
      </c>
      <c r="H58" s="352"/>
      <c r="I58" s="352"/>
      <c r="J58" s="352"/>
      <c r="K58" s="352"/>
      <c r="L58" s="352"/>
      <c r="M58" s="352"/>
      <c r="N58" s="707"/>
      <c r="O58" s="707"/>
      <c r="P58" s="707">
        <v>44821.0</v>
      </c>
      <c r="Q58" s="677" t="s">
        <v>176</v>
      </c>
      <c r="R58" s="707"/>
      <c r="S58" s="707"/>
      <c r="T58" s="708"/>
      <c r="U58" s="678"/>
      <c r="V58" s="678"/>
      <c r="W58" s="679"/>
      <c r="X58" s="352"/>
      <c r="Y58" s="666" t="s">
        <v>3105</v>
      </c>
      <c r="Z58" s="740" t="s">
        <v>3106</v>
      </c>
    </row>
    <row r="59" ht="12.75" customHeight="1">
      <c r="A59" s="724" t="s">
        <v>3576</v>
      </c>
      <c r="B59" s="724">
        <v>56.0</v>
      </c>
      <c r="C59" s="724" t="s">
        <v>70</v>
      </c>
      <c r="D59" s="724" t="s">
        <v>3574</v>
      </c>
      <c r="E59" s="724" t="s">
        <v>295</v>
      </c>
      <c r="F59" s="724" t="s">
        <v>3576</v>
      </c>
      <c r="G59" s="725" t="s">
        <v>302</v>
      </c>
      <c r="H59" s="724" t="s">
        <v>123</v>
      </c>
      <c r="I59" s="724" t="s">
        <v>3111</v>
      </c>
      <c r="J59" s="724"/>
      <c r="K59" s="724"/>
      <c r="L59" s="724"/>
      <c r="M59" s="724"/>
      <c r="N59" s="711"/>
      <c r="O59" s="711"/>
      <c r="P59" s="711"/>
      <c r="Q59" s="711"/>
      <c r="R59" s="726"/>
      <c r="S59" s="726"/>
      <c r="T59" s="744"/>
      <c r="U59" s="728"/>
      <c r="V59" s="728"/>
      <c r="W59" s="729" t="s">
        <v>128</v>
      </c>
      <c r="X59" s="724" t="s">
        <v>3560</v>
      </c>
      <c r="Y59" s="724" t="s">
        <v>3576</v>
      </c>
      <c r="Z59" s="740" t="s">
        <v>3577</v>
      </c>
    </row>
    <row r="60" ht="12.75" customHeight="1">
      <c r="A60" s="666" t="s">
        <v>895</v>
      </c>
      <c r="B60" s="666">
        <v>57.0</v>
      </c>
      <c r="C60" s="666" t="s">
        <v>70</v>
      </c>
      <c r="D60" s="666" t="s">
        <v>3245</v>
      </c>
      <c r="E60" s="666" t="s">
        <v>894</v>
      </c>
      <c r="F60" s="666" t="s">
        <v>895</v>
      </c>
      <c r="G60" s="352" t="s">
        <v>896</v>
      </c>
      <c r="H60" s="352"/>
      <c r="I60" s="352"/>
      <c r="J60" s="352"/>
      <c r="K60" s="352"/>
      <c r="L60" s="352"/>
      <c r="M60" s="352"/>
      <c r="N60" s="707"/>
      <c r="O60" s="707"/>
      <c r="P60" s="707">
        <v>44702.0</v>
      </c>
      <c r="Q60" s="707" t="s">
        <v>42</v>
      </c>
      <c r="R60" s="707">
        <v>44610.0</v>
      </c>
      <c r="S60" s="677" t="s">
        <v>220</v>
      </c>
      <c r="T60" s="708"/>
      <c r="U60" s="678"/>
      <c r="V60" s="678"/>
      <c r="W60" s="679"/>
      <c r="X60" s="352"/>
      <c r="Y60" s="666" t="s">
        <v>895</v>
      </c>
      <c r="Z60" s="740" t="s">
        <v>896</v>
      </c>
    </row>
    <row r="61" ht="12.75" customHeight="1">
      <c r="A61" s="666" t="s">
        <v>857</v>
      </c>
      <c r="B61" s="666">
        <v>58.0</v>
      </c>
      <c r="C61" s="666" t="s">
        <v>70</v>
      </c>
      <c r="D61" s="666" t="s">
        <v>3261</v>
      </c>
      <c r="E61" s="666" t="s">
        <v>856</v>
      </c>
      <c r="F61" s="666" t="s">
        <v>857</v>
      </c>
      <c r="G61" s="352" t="s">
        <v>858</v>
      </c>
      <c r="H61" s="352"/>
      <c r="I61" s="352"/>
      <c r="J61" s="352"/>
      <c r="K61" s="352"/>
      <c r="L61" s="352"/>
      <c r="M61" s="352"/>
      <c r="N61" s="707"/>
      <c r="O61" s="707"/>
      <c r="P61" s="707">
        <v>44821.0</v>
      </c>
      <c r="Q61" s="677" t="s">
        <v>42</v>
      </c>
      <c r="R61" s="707"/>
      <c r="S61" s="707"/>
      <c r="T61" s="708"/>
      <c r="U61" s="678"/>
      <c r="V61" s="678"/>
      <c r="W61" s="679"/>
      <c r="X61" s="352"/>
      <c r="Y61" s="666" t="s">
        <v>857</v>
      </c>
      <c r="Z61" s="740" t="s">
        <v>858</v>
      </c>
    </row>
    <row r="62" ht="12.75" customHeight="1">
      <c r="A62" s="666" t="s">
        <v>926</v>
      </c>
      <c r="B62" s="666">
        <v>59.0</v>
      </c>
      <c r="C62" s="666" t="s">
        <v>70</v>
      </c>
      <c r="D62" s="666" t="s">
        <v>3578</v>
      </c>
      <c r="E62" s="666" t="s">
        <v>925</v>
      </c>
      <c r="F62" s="666" t="s">
        <v>926</v>
      </c>
      <c r="G62" s="352" t="s">
        <v>927</v>
      </c>
      <c r="H62" s="666" t="s">
        <v>3976</v>
      </c>
      <c r="I62" s="666" t="s">
        <v>3248</v>
      </c>
      <c r="J62" s="352"/>
      <c r="K62" s="352"/>
      <c r="L62" s="352"/>
      <c r="M62" s="352"/>
      <c r="N62" s="707">
        <v>44610.0</v>
      </c>
      <c r="O62" s="677" t="s">
        <v>90</v>
      </c>
      <c r="P62" s="707"/>
      <c r="Q62" s="707"/>
      <c r="R62" s="707">
        <v>44842.0</v>
      </c>
      <c r="S62" s="677" t="s">
        <v>42</v>
      </c>
      <c r="T62" s="708"/>
      <c r="U62" s="678">
        <v>44681.0</v>
      </c>
      <c r="V62" s="678"/>
      <c r="W62" s="679"/>
      <c r="X62" s="352"/>
      <c r="Y62" s="666" t="s">
        <v>926</v>
      </c>
      <c r="Z62" s="666" t="s">
        <v>927</v>
      </c>
    </row>
    <row r="63" ht="12.75" customHeight="1">
      <c r="A63" s="666" t="s">
        <v>2954</v>
      </c>
      <c r="B63" s="666">
        <v>60.0</v>
      </c>
      <c r="C63" s="666" t="s">
        <v>78</v>
      </c>
      <c r="D63" s="666" t="s">
        <v>2952</v>
      </c>
      <c r="E63" s="666" t="s">
        <v>2953</v>
      </c>
      <c r="F63" s="666" t="s">
        <v>2954</v>
      </c>
      <c r="G63" s="352" t="s">
        <v>2955</v>
      </c>
      <c r="H63" s="352"/>
      <c r="I63" s="352"/>
      <c r="J63" s="352"/>
      <c r="K63" s="352"/>
      <c r="L63" s="352"/>
      <c r="M63" s="352"/>
      <c r="N63" s="707"/>
      <c r="O63" s="707"/>
      <c r="P63" s="707">
        <v>44723.0</v>
      </c>
      <c r="Q63" s="707" t="s">
        <v>176</v>
      </c>
      <c r="R63" s="707">
        <v>44631.0</v>
      </c>
      <c r="S63" s="677" t="s">
        <v>220</v>
      </c>
      <c r="T63" s="708"/>
      <c r="U63" s="678"/>
      <c r="V63" s="678"/>
      <c r="W63" s="679"/>
      <c r="X63" s="352"/>
      <c r="Y63" s="666" t="s">
        <v>2954</v>
      </c>
      <c r="Z63" s="740" t="s">
        <v>2955</v>
      </c>
    </row>
    <row r="64" ht="12.75" customHeight="1">
      <c r="A64" s="717" t="s">
        <v>955</v>
      </c>
      <c r="B64" s="717">
        <v>61.0</v>
      </c>
      <c r="C64" s="717" t="s">
        <v>78</v>
      </c>
      <c r="D64" s="717" t="s">
        <v>3273</v>
      </c>
      <c r="E64" s="717" t="s">
        <v>954</v>
      </c>
      <c r="F64" s="717" t="s">
        <v>955</v>
      </c>
      <c r="G64" s="717" t="s">
        <v>956</v>
      </c>
      <c r="H64" s="717"/>
      <c r="I64" s="717"/>
      <c r="J64" s="717"/>
      <c r="K64" s="717"/>
      <c r="L64" s="717"/>
      <c r="M64" s="717"/>
      <c r="N64" s="719"/>
      <c r="O64" s="719"/>
      <c r="P64" s="719"/>
      <c r="Q64" s="719"/>
      <c r="R64" s="719"/>
      <c r="S64" s="719"/>
      <c r="T64" s="720"/>
      <c r="U64" s="721"/>
      <c r="V64" s="721"/>
      <c r="W64" s="722" t="s">
        <v>199</v>
      </c>
      <c r="X64" s="717"/>
      <c r="Y64" s="717" t="s">
        <v>955</v>
      </c>
      <c r="Z64" s="740" t="s">
        <v>957</v>
      </c>
    </row>
    <row r="65" ht="12.75" customHeight="1">
      <c r="A65" s="666" t="s">
        <v>852</v>
      </c>
      <c r="B65" s="666">
        <v>62.0</v>
      </c>
      <c r="C65" s="666" t="s">
        <v>78</v>
      </c>
      <c r="D65" s="666" t="s">
        <v>3253</v>
      </c>
      <c r="E65" s="666" t="s">
        <v>850</v>
      </c>
      <c r="F65" s="666" t="s">
        <v>852</v>
      </c>
      <c r="G65" s="352" t="s">
        <v>3580</v>
      </c>
      <c r="H65" s="666" t="s">
        <v>151</v>
      </c>
      <c r="I65" s="666" t="s">
        <v>3254</v>
      </c>
      <c r="J65" s="352"/>
      <c r="K65" s="352"/>
      <c r="L65" s="352"/>
      <c r="M65" s="352"/>
      <c r="N65" s="707">
        <v>44800.0</v>
      </c>
      <c r="O65" s="707" t="s">
        <v>90</v>
      </c>
      <c r="P65" s="707"/>
      <c r="Q65" s="707"/>
      <c r="R65" s="707"/>
      <c r="S65" s="707"/>
      <c r="T65" s="708" t="s">
        <v>3977</v>
      </c>
      <c r="U65" s="678"/>
      <c r="V65" s="678"/>
      <c r="W65" s="679"/>
      <c r="X65" s="352"/>
      <c r="Y65" s="666" t="s">
        <v>852</v>
      </c>
      <c r="Z65" s="740" t="s">
        <v>854</v>
      </c>
    </row>
    <row r="66" ht="12.75" customHeight="1">
      <c r="A66" s="691" t="s">
        <v>2759</v>
      </c>
      <c r="B66" s="691">
        <v>63.0</v>
      </c>
      <c r="C66" s="691" t="s">
        <v>78</v>
      </c>
      <c r="D66" s="691" t="s">
        <v>3227</v>
      </c>
      <c r="E66" s="691" t="s">
        <v>2758</v>
      </c>
      <c r="F66" s="691" t="s">
        <v>2759</v>
      </c>
      <c r="G66" s="692" t="s">
        <v>2760</v>
      </c>
      <c r="H66" s="691"/>
      <c r="I66" s="691"/>
      <c r="J66" s="691"/>
      <c r="K66" s="691"/>
      <c r="L66" s="691"/>
      <c r="M66" s="691"/>
      <c r="N66" s="693" t="s">
        <v>3978</v>
      </c>
      <c r="O66" s="693" t="s">
        <v>3979</v>
      </c>
      <c r="P66" s="711"/>
      <c r="Q66" s="711"/>
      <c r="R66" s="695"/>
      <c r="S66" s="695"/>
      <c r="T66" s="696"/>
      <c r="U66" s="741"/>
      <c r="V66" s="741"/>
      <c r="W66" s="698" t="s">
        <v>136</v>
      </c>
      <c r="X66" s="691" t="s">
        <v>3581</v>
      </c>
      <c r="Y66" s="691" t="s">
        <v>2759</v>
      </c>
      <c r="Z66" s="740" t="s">
        <v>2761</v>
      </c>
    </row>
    <row r="67" ht="12.75" customHeight="1">
      <c r="A67" s="700" t="s">
        <v>3757</v>
      </c>
      <c r="B67" s="700">
        <v>64.0</v>
      </c>
      <c r="C67" s="700" t="s">
        <v>78</v>
      </c>
      <c r="D67" s="700" t="s">
        <v>3980</v>
      </c>
      <c r="E67" s="700" t="s">
        <v>3759</v>
      </c>
      <c r="F67" s="700" t="s">
        <v>3757</v>
      </c>
      <c r="G67" s="701" t="s">
        <v>3981</v>
      </c>
      <c r="H67" s="700" t="s">
        <v>65</v>
      </c>
      <c r="I67" s="700" t="s">
        <v>3982</v>
      </c>
      <c r="J67" s="700"/>
      <c r="K67" s="700"/>
      <c r="L67" s="700"/>
      <c r="M67" s="700"/>
      <c r="N67" s="702"/>
      <c r="O67" s="702"/>
      <c r="P67" s="702"/>
      <c r="Q67" s="702"/>
      <c r="R67" s="702"/>
      <c r="S67" s="702"/>
      <c r="T67" s="703"/>
      <c r="U67" s="738"/>
      <c r="V67" s="738">
        <v>45003.0</v>
      </c>
      <c r="W67" s="705" t="s">
        <v>76</v>
      </c>
      <c r="X67" s="700" t="s">
        <v>3581</v>
      </c>
      <c r="Y67" s="700" t="s">
        <v>3757</v>
      </c>
      <c r="Z67" s="756" t="s">
        <v>3981</v>
      </c>
    </row>
    <row r="68" ht="12.75" customHeight="1">
      <c r="A68" s="666" t="s">
        <v>923</v>
      </c>
      <c r="B68" s="666">
        <v>65.0</v>
      </c>
      <c r="C68" s="666" t="s">
        <v>78</v>
      </c>
      <c r="D68" s="666" t="s">
        <v>3246</v>
      </c>
      <c r="E68" s="666" t="s">
        <v>920</v>
      </c>
      <c r="F68" s="666" t="s">
        <v>923</v>
      </c>
      <c r="G68" s="352" t="s">
        <v>3582</v>
      </c>
      <c r="H68" s="352"/>
      <c r="I68" s="352"/>
      <c r="J68" s="352"/>
      <c r="K68" s="352"/>
      <c r="L68" s="352"/>
      <c r="M68" s="352"/>
      <c r="N68" s="707">
        <v>44702.0</v>
      </c>
      <c r="O68" s="707" t="s">
        <v>90</v>
      </c>
      <c r="P68" s="707"/>
      <c r="Q68" s="707"/>
      <c r="R68" s="707">
        <v>44617.0</v>
      </c>
      <c r="S68" s="677" t="s">
        <v>42</v>
      </c>
      <c r="T68" s="708"/>
      <c r="U68" s="678"/>
      <c r="V68" s="678"/>
      <c r="W68" s="679"/>
      <c r="X68" s="352"/>
      <c r="Y68" s="666" t="s">
        <v>923</v>
      </c>
      <c r="Z68" s="740" t="s">
        <v>922</v>
      </c>
    </row>
    <row r="69" ht="12.75" customHeight="1">
      <c r="A69" s="709" t="s">
        <v>3586</v>
      </c>
      <c r="B69" s="709">
        <v>66.0</v>
      </c>
      <c r="C69" s="709" t="s">
        <v>78</v>
      </c>
      <c r="D69" s="709" t="s">
        <v>3234</v>
      </c>
      <c r="E69" s="709" t="s">
        <v>887</v>
      </c>
      <c r="F69" s="709" t="s">
        <v>3586</v>
      </c>
      <c r="G69" s="710" t="s">
        <v>3583</v>
      </c>
      <c r="H69" s="709" t="s">
        <v>151</v>
      </c>
      <c r="I69" s="709" t="s">
        <v>3235</v>
      </c>
      <c r="J69" s="709"/>
      <c r="K69" s="709"/>
      <c r="L69" s="709"/>
      <c r="M69" s="709"/>
      <c r="N69" s="711"/>
      <c r="O69" s="711"/>
      <c r="P69" s="711"/>
      <c r="Q69" s="711"/>
      <c r="R69" s="712"/>
      <c r="S69" s="712"/>
      <c r="T69" s="713"/>
      <c r="U69" s="714"/>
      <c r="V69" s="714"/>
      <c r="W69" s="715" t="s">
        <v>76</v>
      </c>
      <c r="X69" s="709" t="s">
        <v>3585</v>
      </c>
      <c r="Y69" s="709" t="s">
        <v>3586</v>
      </c>
      <c r="Z69" s="740" t="s">
        <v>892</v>
      </c>
    </row>
    <row r="70" ht="12.75" customHeight="1">
      <c r="A70" s="717" t="s">
        <v>2882</v>
      </c>
      <c r="B70" s="717">
        <v>67.0</v>
      </c>
      <c r="C70" s="717" t="s">
        <v>78</v>
      </c>
      <c r="D70" s="717" t="s">
        <v>3229</v>
      </c>
      <c r="E70" s="717" t="s">
        <v>1644</v>
      </c>
      <c r="F70" s="717" t="s">
        <v>2882</v>
      </c>
      <c r="G70" s="718" t="s">
        <v>2883</v>
      </c>
      <c r="H70" s="717" t="s">
        <v>109</v>
      </c>
      <c r="I70" s="717" t="s">
        <v>3230</v>
      </c>
      <c r="J70" s="717"/>
      <c r="K70" s="717"/>
      <c r="L70" s="717"/>
      <c r="M70" s="717"/>
      <c r="N70" s="719"/>
      <c r="O70" s="719"/>
      <c r="P70" s="719"/>
      <c r="Q70" s="719"/>
      <c r="R70" s="719"/>
      <c r="S70" s="719"/>
      <c r="T70" s="720"/>
      <c r="U70" s="721"/>
      <c r="V70" s="721"/>
      <c r="W70" s="722" t="s">
        <v>68</v>
      </c>
      <c r="X70" s="717" t="s">
        <v>3588</v>
      </c>
      <c r="Y70" s="717" t="s">
        <v>2882</v>
      </c>
      <c r="Z70" s="740" t="s">
        <v>2883</v>
      </c>
    </row>
    <row r="71" ht="12.75" customHeight="1">
      <c r="A71" s="717" t="s">
        <v>2968</v>
      </c>
      <c r="B71" s="717">
        <v>68.0</v>
      </c>
      <c r="C71" s="717" t="s">
        <v>78</v>
      </c>
      <c r="D71" s="717" t="s">
        <v>2966</v>
      </c>
      <c r="E71" s="717" t="s">
        <v>2967</v>
      </c>
      <c r="F71" s="717" t="s">
        <v>2968</v>
      </c>
      <c r="G71" s="718" t="s">
        <v>2969</v>
      </c>
      <c r="H71" s="717" t="s">
        <v>144</v>
      </c>
      <c r="I71" s="717" t="s">
        <v>3983</v>
      </c>
      <c r="J71" s="717"/>
      <c r="K71" s="717"/>
      <c r="L71" s="717"/>
      <c r="M71" s="717"/>
      <c r="N71" s="719"/>
      <c r="O71" s="719"/>
      <c r="P71" s="719"/>
      <c r="Q71" s="719"/>
      <c r="R71" s="719"/>
      <c r="S71" s="719"/>
      <c r="T71" s="720"/>
      <c r="U71" s="721"/>
      <c r="V71" s="721"/>
      <c r="W71" s="722" t="s">
        <v>68</v>
      </c>
      <c r="X71" s="717" t="s">
        <v>3589</v>
      </c>
      <c r="Y71" s="717" t="s">
        <v>2968</v>
      </c>
      <c r="Z71" s="740" t="s">
        <v>2969</v>
      </c>
    </row>
    <row r="72" ht="12.75" customHeight="1">
      <c r="A72" s="700" t="s">
        <v>3984</v>
      </c>
      <c r="B72" s="700">
        <v>69.0</v>
      </c>
      <c r="C72" s="700" t="s">
        <v>78</v>
      </c>
      <c r="D72" s="700" t="s">
        <v>3985</v>
      </c>
      <c r="E72" s="700" t="s">
        <v>3986</v>
      </c>
      <c r="F72" s="700" t="s">
        <v>3984</v>
      </c>
      <c r="G72" s="757" t="s">
        <v>3987</v>
      </c>
      <c r="H72" s="700"/>
      <c r="I72" s="700"/>
      <c r="J72" s="700"/>
      <c r="K72" s="700"/>
      <c r="L72" s="700"/>
      <c r="M72" s="700"/>
      <c r="N72" s="702"/>
      <c r="O72" s="702"/>
      <c r="P72" s="702"/>
      <c r="Q72" s="702"/>
      <c r="R72" s="702"/>
      <c r="S72" s="702"/>
      <c r="T72" s="703"/>
      <c r="U72" s="738"/>
      <c r="V72" s="738">
        <v>44982.0</v>
      </c>
      <c r="W72" s="705" t="s">
        <v>128</v>
      </c>
      <c r="X72" s="700" t="s">
        <v>3581</v>
      </c>
      <c r="Y72" s="700" t="s">
        <v>3984</v>
      </c>
      <c r="Z72" s="743" t="s">
        <v>3988</v>
      </c>
    </row>
    <row r="73" ht="12.75" customHeight="1">
      <c r="A73" s="666" t="s">
        <v>847</v>
      </c>
      <c r="B73" s="666">
        <v>70.0</v>
      </c>
      <c r="C73" s="666" t="s">
        <v>78</v>
      </c>
      <c r="D73" s="666" t="s">
        <v>3271</v>
      </c>
      <c r="E73" s="666" t="s">
        <v>845</v>
      </c>
      <c r="F73" s="666" t="s">
        <v>847</v>
      </c>
      <c r="G73" s="352" t="s">
        <v>3590</v>
      </c>
      <c r="H73" s="666" t="s">
        <v>123</v>
      </c>
      <c r="I73" s="666" t="s">
        <v>3272</v>
      </c>
      <c r="J73" s="352"/>
      <c r="K73" s="352"/>
      <c r="L73" s="352"/>
      <c r="M73" s="352"/>
      <c r="N73" s="707">
        <v>44905.0</v>
      </c>
      <c r="O73" s="707" t="s">
        <v>90</v>
      </c>
      <c r="P73" s="707"/>
      <c r="Q73" s="707"/>
      <c r="R73" s="707">
        <v>44716.0</v>
      </c>
      <c r="S73" s="707" t="s">
        <v>42</v>
      </c>
      <c r="T73" s="708"/>
      <c r="U73" s="678"/>
      <c r="V73" s="678"/>
      <c r="W73" s="679"/>
      <c r="X73" s="352"/>
      <c r="Y73" s="666" t="s">
        <v>847</v>
      </c>
      <c r="Z73" s="740" t="s">
        <v>808</v>
      </c>
    </row>
    <row r="74" ht="12.75" customHeight="1">
      <c r="A74" s="666" t="s">
        <v>2765</v>
      </c>
      <c r="B74" s="666">
        <v>71.0</v>
      </c>
      <c r="C74" s="666" t="s">
        <v>78</v>
      </c>
      <c r="D74" s="666" t="s">
        <v>3290</v>
      </c>
      <c r="E74" s="666" t="s">
        <v>2764</v>
      </c>
      <c r="F74" s="666" t="s">
        <v>2765</v>
      </c>
      <c r="G74" s="352" t="s">
        <v>2766</v>
      </c>
      <c r="H74" s="666" t="s">
        <v>109</v>
      </c>
      <c r="I74" s="666" t="s">
        <v>3291</v>
      </c>
      <c r="J74" s="352"/>
      <c r="K74" s="352"/>
      <c r="L74" s="352"/>
      <c r="M74" s="352"/>
      <c r="N74" s="707">
        <v>44660.0</v>
      </c>
      <c r="O74" s="707" t="s">
        <v>90</v>
      </c>
      <c r="P74" s="707"/>
      <c r="Q74" s="707"/>
      <c r="R74" s="707">
        <v>44582.0</v>
      </c>
      <c r="S74" s="677" t="s">
        <v>220</v>
      </c>
      <c r="T74" s="708"/>
      <c r="U74" s="678"/>
      <c r="V74" s="678"/>
      <c r="W74" s="679"/>
      <c r="X74" s="352"/>
      <c r="Y74" s="666" t="s">
        <v>2765</v>
      </c>
      <c r="Z74" s="740" t="s">
        <v>2766</v>
      </c>
    </row>
    <row r="75" ht="12.75" customHeight="1">
      <c r="A75" s="666" t="s">
        <v>3004</v>
      </c>
      <c r="B75" s="666">
        <v>72.0</v>
      </c>
      <c r="C75" s="666" t="s">
        <v>78</v>
      </c>
      <c r="D75" s="666" t="s">
        <v>3002</v>
      </c>
      <c r="E75" s="666" t="s">
        <v>3003</v>
      </c>
      <c r="F75" s="666" t="s">
        <v>3592</v>
      </c>
      <c r="G75" s="352" t="s">
        <v>3005</v>
      </c>
      <c r="H75" s="352"/>
      <c r="I75" s="352"/>
      <c r="J75" s="352"/>
      <c r="K75" s="352"/>
      <c r="L75" s="352"/>
      <c r="M75" s="352"/>
      <c r="N75" s="707">
        <v>44610.0</v>
      </c>
      <c r="O75" s="677" t="s">
        <v>396</v>
      </c>
      <c r="P75" s="707"/>
      <c r="Q75" s="707"/>
      <c r="R75" s="707">
        <v>44842.0</v>
      </c>
      <c r="S75" s="677" t="s">
        <v>220</v>
      </c>
      <c r="T75" s="708" t="s">
        <v>3989</v>
      </c>
      <c r="U75" s="678"/>
      <c r="V75" s="678"/>
      <c r="W75" s="679"/>
      <c r="X75" s="352"/>
      <c r="Y75" s="666" t="s">
        <v>3004</v>
      </c>
      <c r="Z75" s="740" t="s">
        <v>3238</v>
      </c>
    </row>
    <row r="76" ht="12.75" customHeight="1">
      <c r="A76" s="666" t="s">
        <v>463</v>
      </c>
      <c r="B76" s="666">
        <v>73.0</v>
      </c>
      <c r="C76" s="666" t="s">
        <v>78</v>
      </c>
      <c r="D76" s="666" t="s">
        <v>3083</v>
      </c>
      <c r="E76" s="666" t="s">
        <v>462</v>
      </c>
      <c r="F76" s="666" t="s">
        <v>463</v>
      </c>
      <c r="G76" s="352" t="s">
        <v>464</v>
      </c>
      <c r="H76" s="666" t="s">
        <v>109</v>
      </c>
      <c r="I76" s="666" t="s">
        <v>3593</v>
      </c>
      <c r="J76" s="352"/>
      <c r="K76" s="352"/>
      <c r="L76" s="352"/>
      <c r="M76" s="352"/>
      <c r="N76" s="707"/>
      <c r="O76" s="707"/>
      <c r="P76" s="707">
        <v>44610.0</v>
      </c>
      <c r="Q76" s="677" t="s">
        <v>176</v>
      </c>
      <c r="R76" s="707">
        <v>44842.0</v>
      </c>
      <c r="S76" s="677" t="s">
        <v>90</v>
      </c>
      <c r="T76" s="708"/>
      <c r="U76" s="678"/>
      <c r="V76" s="678"/>
      <c r="W76" s="679"/>
      <c r="X76" s="352"/>
      <c r="Y76" s="666" t="s">
        <v>463</v>
      </c>
      <c r="Z76" s="740" t="s">
        <v>464</v>
      </c>
    </row>
    <row r="77" ht="12.75" customHeight="1">
      <c r="A77" s="700" t="s">
        <v>3766</v>
      </c>
      <c r="B77" s="700">
        <v>74.0</v>
      </c>
      <c r="C77" s="700" t="s">
        <v>78</v>
      </c>
      <c r="D77" s="700" t="s">
        <v>3990</v>
      </c>
      <c r="E77" s="700" t="s">
        <v>3768</v>
      </c>
      <c r="F77" s="700" t="s">
        <v>3766</v>
      </c>
      <c r="G77" s="701" t="s">
        <v>3991</v>
      </c>
      <c r="H77" s="700" t="s">
        <v>70</v>
      </c>
      <c r="I77" s="700" t="s">
        <v>3769</v>
      </c>
      <c r="J77" s="701"/>
      <c r="K77" s="701"/>
      <c r="L77" s="701"/>
      <c r="M77" s="701"/>
      <c r="N77" s="702"/>
      <c r="O77" s="702"/>
      <c r="P77" s="702">
        <v>44709.0</v>
      </c>
      <c r="Q77" s="702" t="s">
        <v>176</v>
      </c>
      <c r="R77" s="702">
        <v>44617.0</v>
      </c>
      <c r="S77" s="716" t="s">
        <v>220</v>
      </c>
      <c r="T77" s="703"/>
      <c r="U77" s="704"/>
      <c r="V77" s="704">
        <v>45003.0</v>
      </c>
      <c r="W77" s="705"/>
      <c r="X77" s="701"/>
      <c r="Y77" s="700" t="s">
        <v>3766</v>
      </c>
      <c r="Z77" s="743" t="s">
        <v>3991</v>
      </c>
    </row>
    <row r="78" ht="12.75" customHeight="1">
      <c r="A78" s="666" t="s">
        <v>843</v>
      </c>
      <c r="B78" s="666">
        <v>75.0</v>
      </c>
      <c r="C78" s="666" t="s">
        <v>78</v>
      </c>
      <c r="D78" s="666" t="s">
        <v>3262</v>
      </c>
      <c r="E78" s="666" t="s">
        <v>839</v>
      </c>
      <c r="F78" s="666" t="s">
        <v>843</v>
      </c>
      <c r="G78" s="352" t="s">
        <v>842</v>
      </c>
      <c r="H78" s="666" t="s">
        <v>144</v>
      </c>
      <c r="I78" s="666" t="s">
        <v>3263</v>
      </c>
      <c r="J78" s="352"/>
      <c r="K78" s="352"/>
      <c r="L78" s="352"/>
      <c r="M78" s="352"/>
      <c r="N78" s="707">
        <v>44681.0</v>
      </c>
      <c r="O78" s="707" t="s">
        <v>90</v>
      </c>
      <c r="P78" s="707"/>
      <c r="Q78" s="707"/>
      <c r="R78" s="707">
        <v>44582.0</v>
      </c>
      <c r="S78" s="677" t="s">
        <v>42</v>
      </c>
      <c r="T78" s="708" t="s">
        <v>3992</v>
      </c>
      <c r="U78" s="678"/>
      <c r="V78" s="678"/>
      <c r="W78" s="679"/>
      <c r="X78" s="352"/>
      <c r="Y78" s="666" t="s">
        <v>843</v>
      </c>
      <c r="Z78" s="740" t="s">
        <v>842</v>
      </c>
    </row>
    <row r="79" ht="12.75" customHeight="1">
      <c r="A79" s="666" t="s">
        <v>949</v>
      </c>
      <c r="B79" s="666">
        <v>76.0</v>
      </c>
      <c r="C79" s="666" t="s">
        <v>3594</v>
      </c>
      <c r="D79" s="352" t="s">
        <v>3595</v>
      </c>
      <c r="E79" s="666" t="s">
        <v>948</v>
      </c>
      <c r="F79" s="666" t="s">
        <v>949</v>
      </c>
      <c r="G79" s="352" t="s">
        <v>950</v>
      </c>
      <c r="H79" s="666" t="s">
        <v>3657</v>
      </c>
      <c r="I79" s="758" t="s">
        <v>3279</v>
      </c>
      <c r="J79" s="352"/>
      <c r="K79" s="352"/>
      <c r="L79" s="352"/>
      <c r="M79" s="352"/>
      <c r="N79" s="707"/>
      <c r="O79" s="707"/>
      <c r="P79" s="707">
        <v>44596.0</v>
      </c>
      <c r="Q79" s="677" t="s">
        <v>42</v>
      </c>
      <c r="R79" s="707">
        <v>44828.0</v>
      </c>
      <c r="S79" s="677" t="s">
        <v>42</v>
      </c>
      <c r="T79" s="708"/>
      <c r="U79" s="678">
        <v>44660.0</v>
      </c>
      <c r="V79" s="678"/>
      <c r="W79" s="679"/>
      <c r="X79" s="352"/>
      <c r="Y79" s="666" t="s">
        <v>949</v>
      </c>
      <c r="Z79" s="740" t="s">
        <v>950</v>
      </c>
    </row>
    <row r="80" ht="12.75" customHeight="1">
      <c r="A80" s="666" t="s">
        <v>3596</v>
      </c>
      <c r="B80" s="666">
        <v>77.0</v>
      </c>
      <c r="C80" s="666" t="s">
        <v>3594</v>
      </c>
      <c r="D80" s="352" t="s">
        <v>3597</v>
      </c>
      <c r="E80" s="666" t="s">
        <v>835</v>
      </c>
      <c r="F80" s="666" t="s">
        <v>3596</v>
      </c>
      <c r="G80" s="352" t="s">
        <v>837</v>
      </c>
      <c r="H80" s="666"/>
      <c r="I80" s="758"/>
      <c r="J80" s="352"/>
      <c r="K80" s="352"/>
      <c r="L80" s="352"/>
      <c r="M80" s="352"/>
      <c r="N80" s="707">
        <v>44603.0</v>
      </c>
      <c r="O80" s="677" t="s">
        <v>90</v>
      </c>
      <c r="P80" s="707"/>
      <c r="Q80" s="707"/>
      <c r="R80" s="707">
        <v>44828.0</v>
      </c>
      <c r="S80" s="677" t="s">
        <v>220</v>
      </c>
      <c r="T80" s="708"/>
      <c r="U80" s="678">
        <v>44716.0</v>
      </c>
      <c r="V80" s="678"/>
      <c r="W80" s="679"/>
      <c r="X80" s="352"/>
      <c r="Y80" s="666" t="s">
        <v>3596</v>
      </c>
      <c r="Z80" s="740"/>
    </row>
    <row r="81" ht="12.75" customHeight="1">
      <c r="A81" s="717" t="s">
        <v>63</v>
      </c>
      <c r="B81" s="717">
        <v>78.0</v>
      </c>
      <c r="C81" s="717" t="s">
        <v>87</v>
      </c>
      <c r="D81" s="717" t="s">
        <v>3225</v>
      </c>
      <c r="E81" s="717" t="s">
        <v>62</v>
      </c>
      <c r="F81" s="717" t="s">
        <v>63</v>
      </c>
      <c r="G81" s="718" t="s">
        <v>64</v>
      </c>
      <c r="H81" s="717" t="s">
        <v>65</v>
      </c>
      <c r="I81" s="717" t="s">
        <v>3226</v>
      </c>
      <c r="J81" s="717"/>
      <c r="K81" s="717"/>
      <c r="L81" s="717"/>
      <c r="M81" s="717"/>
      <c r="N81" s="719"/>
      <c r="O81" s="719"/>
      <c r="P81" s="719"/>
      <c r="Q81" s="719"/>
      <c r="R81" s="719"/>
      <c r="S81" s="719"/>
      <c r="T81" s="720"/>
      <c r="U81" s="721"/>
      <c r="V81" s="721"/>
      <c r="W81" s="722" t="s">
        <v>68</v>
      </c>
      <c r="X81" s="717" t="s">
        <v>3588</v>
      </c>
      <c r="Y81" s="717" t="s">
        <v>63</v>
      </c>
      <c r="Z81" s="742" t="s">
        <v>64</v>
      </c>
    </row>
    <row r="82" ht="12.75" customHeight="1">
      <c r="A82" s="731" t="s">
        <v>190</v>
      </c>
      <c r="B82" s="731">
        <v>79.0</v>
      </c>
      <c r="C82" s="731" t="s">
        <v>87</v>
      </c>
      <c r="D82" s="731" t="s">
        <v>3274</v>
      </c>
      <c r="E82" s="731" t="s">
        <v>189</v>
      </c>
      <c r="F82" s="731" t="s">
        <v>190</v>
      </c>
      <c r="G82" s="732" t="s">
        <v>191</v>
      </c>
      <c r="H82" s="731"/>
      <c r="I82" s="731"/>
      <c r="J82" s="731"/>
      <c r="K82" s="731"/>
      <c r="L82" s="731"/>
      <c r="M82" s="731"/>
      <c r="N82" s="711"/>
      <c r="O82" s="711"/>
      <c r="P82" s="711"/>
      <c r="Q82" s="711"/>
      <c r="R82" s="733" t="s">
        <v>3993</v>
      </c>
      <c r="S82" s="734" t="s">
        <v>176</v>
      </c>
      <c r="T82" s="735"/>
      <c r="U82" s="736"/>
      <c r="V82" s="736"/>
      <c r="W82" s="737" t="s">
        <v>177</v>
      </c>
      <c r="X82" s="731" t="s">
        <v>3560</v>
      </c>
      <c r="Y82" s="731" t="s">
        <v>190</v>
      </c>
      <c r="Z82" s="740" t="s">
        <v>191</v>
      </c>
    </row>
    <row r="83" ht="12.75" customHeight="1">
      <c r="A83" s="700" t="s">
        <v>3994</v>
      </c>
      <c r="B83" s="700">
        <v>80.0</v>
      </c>
      <c r="C83" s="700" t="s">
        <v>87</v>
      </c>
      <c r="D83" s="700" t="s">
        <v>3995</v>
      </c>
      <c r="E83" s="700" t="s">
        <v>3996</v>
      </c>
      <c r="F83" s="700" t="s">
        <v>3994</v>
      </c>
      <c r="G83" s="701" t="s">
        <v>3997</v>
      </c>
      <c r="H83" s="701"/>
      <c r="I83" s="701"/>
      <c r="J83" s="701"/>
      <c r="K83" s="701"/>
      <c r="L83" s="701"/>
      <c r="M83" s="701"/>
      <c r="N83" s="702">
        <v>44681.0</v>
      </c>
      <c r="O83" s="702" t="s">
        <v>396</v>
      </c>
      <c r="P83" s="702"/>
      <c r="Q83" s="702"/>
      <c r="R83" s="702">
        <v>44568.0</v>
      </c>
      <c r="S83" s="716" t="s">
        <v>220</v>
      </c>
      <c r="T83" s="703"/>
      <c r="U83" s="704"/>
      <c r="V83" s="704">
        <v>44954.0</v>
      </c>
      <c r="W83" s="705"/>
      <c r="X83" s="701"/>
      <c r="Y83" s="700" t="s">
        <v>3994</v>
      </c>
      <c r="Z83" s="745" t="s">
        <v>3998</v>
      </c>
    </row>
    <row r="84" ht="12.75" customHeight="1">
      <c r="A84" s="700" t="s">
        <v>3999</v>
      </c>
      <c r="B84" s="700">
        <v>81.0</v>
      </c>
      <c r="C84" s="700" t="s">
        <v>87</v>
      </c>
      <c r="D84" s="747" t="s">
        <v>4000</v>
      </c>
      <c r="E84" s="700" t="s">
        <v>363</v>
      </c>
      <c r="F84" s="700" t="s">
        <v>3999</v>
      </c>
      <c r="G84" s="701" t="s">
        <v>4001</v>
      </c>
      <c r="H84" s="701"/>
      <c r="I84" s="701"/>
      <c r="J84" s="701"/>
      <c r="K84" s="701"/>
      <c r="L84" s="701"/>
      <c r="M84" s="701"/>
      <c r="N84" s="702">
        <v>44723.0</v>
      </c>
      <c r="O84" s="702" t="s">
        <v>90</v>
      </c>
      <c r="P84" s="702"/>
      <c r="Q84" s="702"/>
      <c r="R84" s="702"/>
      <c r="S84" s="702"/>
      <c r="T84" s="703" t="s">
        <v>4002</v>
      </c>
      <c r="U84" s="704"/>
      <c r="V84" s="704">
        <v>44912.0</v>
      </c>
      <c r="W84" s="705"/>
      <c r="X84" s="701"/>
      <c r="Y84" s="700" t="s">
        <v>3999</v>
      </c>
      <c r="Z84" s="743" t="s">
        <v>4001</v>
      </c>
    </row>
    <row r="85" ht="12.75" customHeight="1">
      <c r="A85" s="700" t="s">
        <v>4003</v>
      </c>
      <c r="B85" s="700">
        <v>82.0</v>
      </c>
      <c r="C85" s="700" t="s">
        <v>87</v>
      </c>
      <c r="D85" s="747" t="s">
        <v>4004</v>
      </c>
      <c r="E85" s="700" t="s">
        <v>4005</v>
      </c>
      <c r="F85" s="700" t="s">
        <v>4003</v>
      </c>
      <c r="G85" s="701" t="s">
        <v>4006</v>
      </c>
      <c r="H85" s="700" t="s">
        <v>109</v>
      </c>
      <c r="I85" s="700" t="s">
        <v>4007</v>
      </c>
      <c r="J85" s="700"/>
      <c r="K85" s="700"/>
      <c r="L85" s="700"/>
      <c r="M85" s="700"/>
      <c r="N85" s="759" t="s">
        <v>4008</v>
      </c>
      <c r="O85" s="716" t="s">
        <v>4009</v>
      </c>
      <c r="P85" s="702"/>
      <c r="Q85" s="702"/>
      <c r="R85" s="702"/>
      <c r="S85" s="702"/>
      <c r="T85" s="760" t="s">
        <v>4010</v>
      </c>
      <c r="U85" s="738"/>
      <c r="V85" s="738">
        <v>44785.0</v>
      </c>
      <c r="W85" s="705" t="s">
        <v>136</v>
      </c>
      <c r="X85" s="700" t="s">
        <v>3567</v>
      </c>
      <c r="Y85" s="700" t="s">
        <v>4003</v>
      </c>
      <c r="Z85" s="740" t="s">
        <v>4006</v>
      </c>
    </row>
    <row r="86" ht="12.75" customHeight="1">
      <c r="A86" s="700" t="s">
        <v>4011</v>
      </c>
      <c r="B86" s="700">
        <v>83.0</v>
      </c>
      <c r="C86" s="700" t="s">
        <v>87</v>
      </c>
      <c r="D86" s="747" t="s">
        <v>4012</v>
      </c>
      <c r="E86" s="700" t="s">
        <v>4013</v>
      </c>
      <c r="F86" s="700" t="s">
        <v>4011</v>
      </c>
      <c r="G86" s="701" t="s">
        <v>4014</v>
      </c>
      <c r="H86" s="700" t="s">
        <v>123</v>
      </c>
      <c r="I86" s="700" t="s">
        <v>4015</v>
      </c>
      <c r="J86" s="700"/>
      <c r="K86" s="700"/>
      <c r="L86" s="700"/>
      <c r="M86" s="700"/>
      <c r="N86" s="702"/>
      <c r="O86" s="702"/>
      <c r="P86" s="702"/>
      <c r="Q86" s="702"/>
      <c r="R86" s="702"/>
      <c r="S86" s="702"/>
      <c r="T86" s="703"/>
      <c r="U86" s="738"/>
      <c r="V86" s="738">
        <v>44758.0</v>
      </c>
      <c r="W86" s="705" t="s">
        <v>76</v>
      </c>
      <c r="X86" s="700" t="s">
        <v>3661</v>
      </c>
      <c r="Y86" s="700" t="s">
        <v>4011</v>
      </c>
      <c r="Z86" s="740" t="s">
        <v>4014</v>
      </c>
    </row>
    <row r="87" ht="12.75" customHeight="1">
      <c r="A87" s="691" t="s">
        <v>810</v>
      </c>
      <c r="B87" s="691">
        <v>84.0</v>
      </c>
      <c r="C87" s="691" t="s">
        <v>87</v>
      </c>
      <c r="D87" s="691" t="s">
        <v>3228</v>
      </c>
      <c r="E87" s="691" t="s">
        <v>462</v>
      </c>
      <c r="F87" s="691" t="s">
        <v>810</v>
      </c>
      <c r="G87" s="692" t="s">
        <v>811</v>
      </c>
      <c r="H87" s="691"/>
      <c r="I87" s="691"/>
      <c r="J87" s="691"/>
      <c r="K87" s="691"/>
      <c r="L87" s="691"/>
      <c r="M87" s="691"/>
      <c r="N87" s="693" t="s">
        <v>4016</v>
      </c>
      <c r="O87" s="693" t="s">
        <v>4017</v>
      </c>
      <c r="P87" s="711"/>
      <c r="Q87" s="711"/>
      <c r="R87" s="695"/>
      <c r="S87" s="695"/>
      <c r="T87" s="696"/>
      <c r="U87" s="741"/>
      <c r="V87" s="741"/>
      <c r="W87" s="698" t="s">
        <v>136</v>
      </c>
      <c r="X87" s="691" t="s">
        <v>3549</v>
      </c>
      <c r="Y87" s="691" t="s">
        <v>810</v>
      </c>
      <c r="Z87" s="740" t="s">
        <v>811</v>
      </c>
    </row>
    <row r="88" ht="12.75" customHeight="1">
      <c r="A88" s="666" t="s">
        <v>636</v>
      </c>
      <c r="B88" s="666">
        <v>85.0</v>
      </c>
      <c r="C88" s="666" t="s">
        <v>87</v>
      </c>
      <c r="D88" s="666" t="s">
        <v>3224</v>
      </c>
      <c r="E88" s="666" t="s">
        <v>635</v>
      </c>
      <c r="F88" s="666" t="s">
        <v>636</v>
      </c>
      <c r="G88" s="352" t="s">
        <v>637</v>
      </c>
      <c r="H88" s="352"/>
      <c r="I88" s="352"/>
      <c r="J88" s="352"/>
      <c r="K88" s="352"/>
      <c r="L88" s="352"/>
      <c r="M88" s="352"/>
      <c r="N88" s="707">
        <v>44800.0</v>
      </c>
      <c r="O88" s="707" t="s">
        <v>396</v>
      </c>
      <c r="P88" s="707"/>
      <c r="Q88" s="707"/>
      <c r="R88" s="707"/>
      <c r="S88" s="707"/>
      <c r="T88" s="708" t="s">
        <v>4018</v>
      </c>
      <c r="U88" s="678"/>
      <c r="V88" s="678"/>
      <c r="W88" s="679"/>
      <c r="X88" s="352"/>
      <c r="Y88" s="666" t="s">
        <v>636</v>
      </c>
      <c r="Z88" s="740" t="s">
        <v>637</v>
      </c>
    </row>
    <row r="89" ht="12.75" customHeight="1">
      <c r="A89" s="666" t="s">
        <v>3255</v>
      </c>
      <c r="B89" s="666">
        <v>86.0</v>
      </c>
      <c r="C89" s="666" t="s">
        <v>87</v>
      </c>
      <c r="D89" s="666" t="s">
        <v>3257</v>
      </c>
      <c r="E89" s="666" t="s">
        <v>3258</v>
      </c>
      <c r="F89" s="666" t="s">
        <v>3255</v>
      </c>
      <c r="G89" s="352" t="s">
        <v>3256</v>
      </c>
      <c r="H89" s="666" t="s">
        <v>144</v>
      </c>
      <c r="I89" s="666" t="s">
        <v>3259</v>
      </c>
      <c r="J89" s="352"/>
      <c r="K89" s="352"/>
      <c r="L89" s="352"/>
      <c r="M89" s="352"/>
      <c r="N89" s="707">
        <v>44709.0</v>
      </c>
      <c r="O89" s="707" t="s">
        <v>396</v>
      </c>
      <c r="P89" s="707"/>
      <c r="Q89" s="707"/>
      <c r="R89" s="707">
        <v>44624.0</v>
      </c>
      <c r="S89" s="677" t="s">
        <v>220</v>
      </c>
      <c r="T89" s="708"/>
      <c r="U89" s="678"/>
      <c r="V89" s="678"/>
      <c r="W89" s="679"/>
      <c r="X89" s="352"/>
      <c r="Y89" s="666" t="s">
        <v>3255</v>
      </c>
      <c r="Z89" s="740" t="s">
        <v>3256</v>
      </c>
    </row>
    <row r="90" ht="12.75" customHeight="1">
      <c r="A90" s="666" t="s">
        <v>804</v>
      </c>
      <c r="B90" s="666">
        <v>87.0</v>
      </c>
      <c r="C90" s="666" t="s">
        <v>87</v>
      </c>
      <c r="D90" s="666" t="s">
        <v>3242</v>
      </c>
      <c r="E90" s="666" t="s">
        <v>803</v>
      </c>
      <c r="F90" s="666" t="s">
        <v>804</v>
      </c>
      <c r="G90" s="352" t="s">
        <v>805</v>
      </c>
      <c r="H90" s="666" t="s">
        <v>151</v>
      </c>
      <c r="I90" s="666" t="s">
        <v>3243</v>
      </c>
      <c r="J90" s="666" t="s">
        <v>2809</v>
      </c>
      <c r="K90" s="666" t="s">
        <v>3244</v>
      </c>
      <c r="L90" s="352"/>
      <c r="M90" s="352"/>
      <c r="N90" s="707"/>
      <c r="O90" s="677"/>
      <c r="P90" s="707">
        <v>44905.0</v>
      </c>
      <c r="Q90" s="707" t="s">
        <v>176</v>
      </c>
      <c r="R90" s="707">
        <v>44716.0</v>
      </c>
      <c r="S90" s="677" t="s">
        <v>220</v>
      </c>
      <c r="T90" s="708"/>
      <c r="U90" s="678"/>
      <c r="V90" s="678"/>
      <c r="W90" s="679"/>
      <c r="X90" s="352"/>
      <c r="Y90" s="666" t="s">
        <v>804</v>
      </c>
      <c r="Z90" s="740" t="s">
        <v>805</v>
      </c>
    </row>
    <row r="91" ht="12.75" customHeight="1">
      <c r="A91" s="709" t="s">
        <v>945</v>
      </c>
      <c r="B91" s="709">
        <v>88.0</v>
      </c>
      <c r="C91" s="709" t="s">
        <v>87</v>
      </c>
      <c r="D91" s="709" t="s">
        <v>3282</v>
      </c>
      <c r="E91" s="709" t="s">
        <v>944</v>
      </c>
      <c r="F91" s="709" t="s">
        <v>945</v>
      </c>
      <c r="G91" s="710" t="s">
        <v>946</v>
      </c>
      <c r="H91" s="709"/>
      <c r="I91" s="709"/>
      <c r="J91" s="709"/>
      <c r="K91" s="709"/>
      <c r="L91" s="709"/>
      <c r="M91" s="709"/>
      <c r="N91" s="711"/>
      <c r="O91" s="711"/>
      <c r="P91" s="711"/>
      <c r="Q91" s="711"/>
      <c r="R91" s="712"/>
      <c r="S91" s="712"/>
      <c r="T91" s="713"/>
      <c r="U91" s="714"/>
      <c r="V91" s="714"/>
      <c r="W91" s="715" t="s">
        <v>76</v>
      </c>
      <c r="X91" s="709" t="s">
        <v>3549</v>
      </c>
      <c r="Y91" s="709" t="s">
        <v>945</v>
      </c>
      <c r="Z91" s="740" t="s">
        <v>946</v>
      </c>
    </row>
    <row r="92" ht="12.75" customHeight="1">
      <c r="A92" s="666" t="s">
        <v>536</v>
      </c>
      <c r="B92" s="666">
        <v>89.0</v>
      </c>
      <c r="C92" s="666" t="s">
        <v>87</v>
      </c>
      <c r="D92" s="666" t="s">
        <v>3239</v>
      </c>
      <c r="E92" s="666" t="s">
        <v>535</v>
      </c>
      <c r="F92" s="666" t="s">
        <v>536</v>
      </c>
      <c r="G92" s="666" t="s">
        <v>537</v>
      </c>
      <c r="H92" s="666" t="s">
        <v>65</v>
      </c>
      <c r="I92" s="666" t="s">
        <v>3240</v>
      </c>
      <c r="J92" s="352"/>
      <c r="K92" s="352"/>
      <c r="L92" s="352"/>
      <c r="M92" s="352"/>
      <c r="N92" s="707">
        <v>44603.0</v>
      </c>
      <c r="O92" s="677" t="s">
        <v>396</v>
      </c>
      <c r="P92" s="707"/>
      <c r="Q92" s="707"/>
      <c r="R92" s="707">
        <v>44828.0</v>
      </c>
      <c r="S92" s="677" t="s">
        <v>90</v>
      </c>
      <c r="T92" s="708"/>
      <c r="U92" s="678"/>
      <c r="V92" s="678"/>
      <c r="W92" s="679"/>
      <c r="X92" s="352"/>
      <c r="Y92" s="666" t="s">
        <v>536</v>
      </c>
      <c r="Z92" s="740" t="s">
        <v>541</v>
      </c>
    </row>
    <row r="93" ht="12.75" customHeight="1">
      <c r="A93" s="666" t="s">
        <v>916</v>
      </c>
      <c r="B93" s="666">
        <v>90.0</v>
      </c>
      <c r="C93" s="666" t="s">
        <v>87</v>
      </c>
      <c r="D93" s="666" t="s">
        <v>3265</v>
      </c>
      <c r="E93" s="666" t="s">
        <v>913</v>
      </c>
      <c r="F93" s="666" t="s">
        <v>916</v>
      </c>
      <c r="G93" s="352" t="s">
        <v>918</v>
      </c>
      <c r="H93" s="666" t="s">
        <v>118</v>
      </c>
      <c r="I93" s="666" t="s">
        <v>3266</v>
      </c>
      <c r="J93" s="666" t="s">
        <v>3102</v>
      </c>
      <c r="K93" s="666" t="s">
        <v>3267</v>
      </c>
      <c r="L93" s="352"/>
      <c r="M93" s="352"/>
      <c r="N93" s="707">
        <v>44856.0</v>
      </c>
      <c r="O93" s="677" t="s">
        <v>90</v>
      </c>
      <c r="P93" s="707"/>
      <c r="Q93" s="707"/>
      <c r="R93" s="707"/>
      <c r="S93" s="707"/>
      <c r="T93" s="708"/>
      <c r="U93" s="678"/>
      <c r="V93" s="678"/>
      <c r="W93" s="679"/>
      <c r="X93" s="352"/>
      <c r="Y93" s="666" t="s">
        <v>916</v>
      </c>
      <c r="Z93" s="740" t="s">
        <v>918</v>
      </c>
    </row>
    <row r="94" ht="12.75" customHeight="1">
      <c r="A94" s="666" t="s">
        <v>2754</v>
      </c>
      <c r="B94" s="666">
        <v>91.0</v>
      </c>
      <c r="C94" s="666" t="s">
        <v>87</v>
      </c>
      <c r="D94" s="666" t="s">
        <v>4019</v>
      </c>
      <c r="E94" s="666" t="s">
        <v>2753</v>
      </c>
      <c r="F94" s="666" t="s">
        <v>2754</v>
      </c>
      <c r="G94" s="352" t="s">
        <v>2755</v>
      </c>
      <c r="H94" s="352"/>
      <c r="I94" s="352"/>
      <c r="J94" s="352"/>
      <c r="K94" s="352"/>
      <c r="L94" s="352"/>
      <c r="M94" s="352"/>
      <c r="N94" s="707">
        <v>44856.0</v>
      </c>
      <c r="O94" s="677" t="s">
        <v>396</v>
      </c>
      <c r="P94" s="707"/>
      <c r="Q94" s="707"/>
      <c r="R94" s="707"/>
      <c r="S94" s="707"/>
      <c r="T94" s="708"/>
      <c r="U94" s="678"/>
      <c r="V94" s="678"/>
      <c r="W94" s="679"/>
      <c r="X94" s="352"/>
      <c r="Y94" s="666" t="s">
        <v>2754</v>
      </c>
      <c r="Z94" s="740" t="s">
        <v>2755</v>
      </c>
    </row>
    <row r="95" ht="12.75" customHeight="1">
      <c r="A95" s="700" t="s">
        <v>3292</v>
      </c>
      <c r="B95" s="700">
        <v>92.0</v>
      </c>
      <c r="C95" s="700" t="s">
        <v>87</v>
      </c>
      <c r="D95" s="700" t="s">
        <v>3294</v>
      </c>
      <c r="E95" s="700" t="s">
        <v>3062</v>
      </c>
      <c r="F95" s="700" t="s">
        <v>3292</v>
      </c>
      <c r="G95" s="701" t="s">
        <v>3293</v>
      </c>
      <c r="H95" s="701"/>
      <c r="I95" s="701"/>
      <c r="J95" s="701"/>
      <c r="K95" s="701"/>
      <c r="L95" s="701"/>
      <c r="M95" s="701"/>
      <c r="N95" s="702"/>
      <c r="O95" s="702"/>
      <c r="P95" s="702">
        <v>44603.0</v>
      </c>
      <c r="Q95" s="716" t="s">
        <v>176</v>
      </c>
      <c r="R95" s="702">
        <v>44835.0</v>
      </c>
      <c r="S95" s="716" t="s">
        <v>220</v>
      </c>
      <c r="T95" s="703"/>
      <c r="U95" s="704"/>
      <c r="V95" s="704">
        <v>45073.0</v>
      </c>
      <c r="W95" s="705"/>
      <c r="X95" s="701"/>
      <c r="Y95" s="700" t="s">
        <v>3292</v>
      </c>
      <c r="Z95" s="743" t="s">
        <v>3293</v>
      </c>
    </row>
    <row r="96" ht="12.75" customHeight="1">
      <c r="A96" s="761" t="s">
        <v>908</v>
      </c>
      <c r="B96" s="666">
        <v>93.0</v>
      </c>
      <c r="C96" s="666" t="s">
        <v>87</v>
      </c>
      <c r="D96" s="666" t="s">
        <v>3600</v>
      </c>
      <c r="E96" s="666" t="s">
        <v>658</v>
      </c>
      <c r="F96" s="761" t="s">
        <v>908</v>
      </c>
      <c r="G96" s="352" t="s">
        <v>909</v>
      </c>
      <c r="H96" s="666" t="s">
        <v>65</v>
      </c>
      <c r="I96" s="352" t="s">
        <v>4020</v>
      </c>
      <c r="J96" s="666" t="s">
        <v>50</v>
      </c>
      <c r="K96" s="751" t="s">
        <v>4021</v>
      </c>
      <c r="M96" s="352"/>
      <c r="N96" s="707"/>
      <c r="O96" s="707"/>
      <c r="P96" s="707">
        <v>44603.0</v>
      </c>
      <c r="Q96" s="677" t="s">
        <v>42</v>
      </c>
      <c r="R96" s="707">
        <v>44835.0</v>
      </c>
      <c r="S96" s="677" t="s">
        <v>90</v>
      </c>
      <c r="T96" s="708" t="s">
        <v>4022</v>
      </c>
      <c r="U96" s="678">
        <v>44660.0</v>
      </c>
      <c r="V96" s="678"/>
      <c r="W96" s="679"/>
      <c r="X96" s="352"/>
      <c r="Y96" s="761" t="s">
        <v>908</v>
      </c>
      <c r="Z96" s="740" t="s">
        <v>909</v>
      </c>
    </row>
    <row r="97" ht="12.75" customHeight="1">
      <c r="A97" s="666" t="s">
        <v>869</v>
      </c>
      <c r="B97" s="666">
        <v>94.0</v>
      </c>
      <c r="C97" s="666" t="s">
        <v>87</v>
      </c>
      <c r="D97" s="666" t="s">
        <v>3601</v>
      </c>
      <c r="E97" s="666" t="s">
        <v>867</v>
      </c>
      <c r="F97" s="666" t="s">
        <v>869</v>
      </c>
      <c r="G97" s="352" t="s">
        <v>870</v>
      </c>
      <c r="H97" s="666" t="s">
        <v>65</v>
      </c>
      <c r="I97" s="761" t="s">
        <v>3289</v>
      </c>
      <c r="J97" s="666"/>
      <c r="K97" s="751"/>
      <c r="L97" s="352"/>
      <c r="M97" s="352"/>
      <c r="N97" s="707">
        <v>44624.0</v>
      </c>
      <c r="O97" s="677" t="s">
        <v>396</v>
      </c>
      <c r="P97" s="707"/>
      <c r="Q97" s="707"/>
      <c r="R97" s="707">
        <v>44870.0</v>
      </c>
      <c r="S97" s="677" t="s">
        <v>220</v>
      </c>
      <c r="T97" s="708" t="s">
        <v>4023</v>
      </c>
      <c r="U97" s="678">
        <v>44779.0</v>
      </c>
      <c r="V97" s="678"/>
      <c r="W97" s="679"/>
      <c r="X97" s="352"/>
      <c r="Y97" s="666" t="s">
        <v>869</v>
      </c>
      <c r="Z97" s="740"/>
    </row>
    <row r="98" ht="12.75" customHeight="1">
      <c r="A98" s="666" t="s">
        <v>832</v>
      </c>
      <c r="B98" s="666">
        <v>95.0</v>
      </c>
      <c r="C98" s="666" t="s">
        <v>87</v>
      </c>
      <c r="D98" s="666" t="s">
        <v>2158</v>
      </c>
      <c r="E98" s="666" t="s">
        <v>831</v>
      </c>
      <c r="F98" s="666" t="s">
        <v>832</v>
      </c>
      <c r="G98" s="352" t="s">
        <v>833</v>
      </c>
      <c r="H98" s="666"/>
      <c r="I98" s="352"/>
      <c r="J98" s="666"/>
      <c r="K98" s="751"/>
      <c r="L98" s="352"/>
      <c r="M98" s="352"/>
      <c r="N98" s="707"/>
      <c r="O98" s="707"/>
      <c r="P98" s="707">
        <v>44624.0</v>
      </c>
      <c r="Q98" s="677" t="s">
        <v>176</v>
      </c>
      <c r="R98" s="707">
        <v>44870.0</v>
      </c>
      <c r="S98" s="677" t="s">
        <v>90</v>
      </c>
      <c r="T98" s="708"/>
      <c r="U98" s="678">
        <v>44779.0</v>
      </c>
      <c r="V98" s="678"/>
      <c r="W98" s="679"/>
      <c r="X98" s="352"/>
      <c r="Y98" s="666" t="s">
        <v>832</v>
      </c>
      <c r="Z98" s="740"/>
    </row>
    <row r="99" ht="12.75" customHeight="1">
      <c r="A99" s="750" t="s">
        <v>3602</v>
      </c>
      <c r="B99" s="666">
        <v>96.0</v>
      </c>
      <c r="C99" s="666" t="s">
        <v>87</v>
      </c>
      <c r="D99" s="666" t="s">
        <v>3075</v>
      </c>
      <c r="E99" s="666" t="s">
        <v>371</v>
      </c>
      <c r="F99" s="666" t="s">
        <v>3602</v>
      </c>
      <c r="G99" s="352" t="s">
        <v>373</v>
      </c>
      <c r="H99" s="666" t="s">
        <v>109</v>
      </c>
      <c r="I99" s="352" t="s">
        <v>3076</v>
      </c>
      <c r="J99" s="666"/>
      <c r="K99" s="751"/>
      <c r="L99" s="352"/>
      <c r="M99" s="352"/>
      <c r="N99" s="752"/>
      <c r="O99" s="752"/>
      <c r="P99" s="752"/>
      <c r="Q99" s="752"/>
      <c r="R99" s="707">
        <v>44912.0</v>
      </c>
      <c r="S99" s="677" t="s">
        <v>220</v>
      </c>
      <c r="T99" s="708" t="s">
        <v>4024</v>
      </c>
      <c r="U99" s="678">
        <v>44800.0</v>
      </c>
      <c r="V99" s="678"/>
      <c r="W99" s="679"/>
      <c r="X99" s="352"/>
      <c r="Y99" s="750" t="s">
        <v>3602</v>
      </c>
      <c r="Z99" s="740"/>
    </row>
    <row r="100" ht="12.75" customHeight="1">
      <c r="A100" s="700" t="s">
        <v>3333</v>
      </c>
      <c r="B100" s="700">
        <v>97.0</v>
      </c>
      <c r="C100" s="700" t="s">
        <v>56</v>
      </c>
      <c r="D100" s="700" t="s">
        <v>3335</v>
      </c>
      <c r="E100" s="700" t="s">
        <v>3336</v>
      </c>
      <c r="F100" s="700" t="s">
        <v>3333</v>
      </c>
      <c r="G100" s="701" t="s">
        <v>3334</v>
      </c>
      <c r="H100" s="701"/>
      <c r="I100" s="701"/>
      <c r="J100" s="701"/>
      <c r="K100" s="701"/>
      <c r="L100" s="701"/>
      <c r="M100" s="701"/>
      <c r="N100" s="702">
        <v>44716.0</v>
      </c>
      <c r="O100" s="702" t="s">
        <v>396</v>
      </c>
      <c r="P100" s="702"/>
      <c r="Q100" s="702"/>
      <c r="R100" s="702">
        <v>44631.0</v>
      </c>
      <c r="S100" s="716" t="s">
        <v>90</v>
      </c>
      <c r="T100" s="703"/>
      <c r="U100" s="704"/>
      <c r="V100" s="704">
        <v>45094.0</v>
      </c>
      <c r="W100" s="705"/>
      <c r="X100" s="701"/>
      <c r="Y100" s="700" t="s">
        <v>3333</v>
      </c>
      <c r="Z100" s="743" t="s">
        <v>3334</v>
      </c>
    </row>
    <row r="101" ht="12.75" customHeight="1">
      <c r="A101" s="724" t="s">
        <v>3295</v>
      </c>
      <c r="B101" s="724">
        <v>98.0</v>
      </c>
      <c r="C101" s="724" t="s">
        <v>56</v>
      </c>
      <c r="D101" s="724" t="s">
        <v>3297</v>
      </c>
      <c r="E101" s="724" t="s">
        <v>3298</v>
      </c>
      <c r="F101" s="724" t="s">
        <v>3295</v>
      </c>
      <c r="G101" s="725" t="s">
        <v>3296</v>
      </c>
      <c r="H101" s="724" t="s">
        <v>123</v>
      </c>
      <c r="I101" s="724" t="s">
        <v>3299</v>
      </c>
      <c r="J101" s="724"/>
      <c r="K101" s="724"/>
      <c r="L101" s="724"/>
      <c r="M101" s="724"/>
      <c r="N101" s="711"/>
      <c r="O101" s="711"/>
      <c r="P101" s="711"/>
      <c r="Q101" s="711"/>
      <c r="R101" s="726"/>
      <c r="S101" s="726"/>
      <c r="T101" s="744"/>
      <c r="U101" s="728"/>
      <c r="V101" s="728"/>
      <c r="W101" s="729" t="s">
        <v>128</v>
      </c>
      <c r="X101" s="724" t="s">
        <v>3531</v>
      </c>
      <c r="Y101" s="724" t="s">
        <v>3295</v>
      </c>
      <c r="Z101" s="666" t="s">
        <v>3296</v>
      </c>
    </row>
    <row r="102" ht="12.75" customHeight="1">
      <c r="A102" s="700" t="s">
        <v>4025</v>
      </c>
      <c r="B102" s="700">
        <v>99.0</v>
      </c>
      <c r="C102" s="700" t="s">
        <v>56</v>
      </c>
      <c r="D102" s="747" t="s">
        <v>4026</v>
      </c>
      <c r="E102" s="700" t="s">
        <v>4027</v>
      </c>
      <c r="F102" s="700" t="s">
        <v>4025</v>
      </c>
      <c r="G102" s="701" t="s">
        <v>4028</v>
      </c>
      <c r="H102" s="700" t="s">
        <v>144</v>
      </c>
      <c r="I102" s="700" t="s">
        <v>4029</v>
      </c>
      <c r="J102" s="700"/>
      <c r="K102" s="700"/>
      <c r="L102" s="700"/>
      <c r="M102" s="700"/>
      <c r="N102" s="702"/>
      <c r="O102" s="702"/>
      <c r="P102" s="702"/>
      <c r="Q102" s="702"/>
      <c r="R102" s="702"/>
      <c r="S102" s="702"/>
      <c r="T102" s="703"/>
      <c r="U102" s="738"/>
      <c r="V102" s="738">
        <v>44702.0</v>
      </c>
      <c r="W102" s="705"/>
      <c r="X102" s="700"/>
      <c r="Y102" s="700" t="s">
        <v>4025</v>
      </c>
      <c r="Z102" s="666" t="s">
        <v>4028</v>
      </c>
    </row>
    <row r="103" ht="12.75" customHeight="1">
      <c r="A103" s="700" t="s">
        <v>4030</v>
      </c>
      <c r="B103" s="700">
        <v>100.0</v>
      </c>
      <c r="C103" s="700" t="s">
        <v>56</v>
      </c>
      <c r="D103" s="747" t="s">
        <v>4031</v>
      </c>
      <c r="E103" s="700" t="s">
        <v>4032</v>
      </c>
      <c r="F103" s="700" t="s">
        <v>4030</v>
      </c>
      <c r="G103" s="701" t="s">
        <v>4033</v>
      </c>
      <c r="H103" s="700" t="s">
        <v>50</v>
      </c>
      <c r="I103" s="700" t="s">
        <v>4034</v>
      </c>
      <c r="J103" s="700"/>
      <c r="K103" s="700"/>
      <c r="L103" s="700"/>
      <c r="M103" s="700"/>
      <c r="N103" s="702"/>
      <c r="O103" s="702"/>
      <c r="P103" s="702"/>
      <c r="Q103" s="702"/>
      <c r="R103" s="702"/>
      <c r="S103" s="702"/>
      <c r="T103" s="762"/>
      <c r="U103" s="738"/>
      <c r="V103" s="738">
        <v>44709.0</v>
      </c>
      <c r="W103" s="705"/>
      <c r="X103" s="700"/>
      <c r="Y103" s="700" t="s">
        <v>4030</v>
      </c>
      <c r="Z103" s="666" t="s">
        <v>4033</v>
      </c>
    </row>
    <row r="104" ht="12.75" customHeight="1">
      <c r="A104" s="666" t="s">
        <v>1011</v>
      </c>
      <c r="B104" s="666">
        <v>101.0</v>
      </c>
      <c r="C104" s="666" t="s">
        <v>56</v>
      </c>
      <c r="D104" s="666" t="s">
        <v>3343</v>
      </c>
      <c r="E104" s="666" t="s">
        <v>1010</v>
      </c>
      <c r="F104" s="763" t="s">
        <v>1011</v>
      </c>
      <c r="G104" s="352" t="s">
        <v>1012</v>
      </c>
      <c r="H104" s="352"/>
      <c r="I104" s="352"/>
      <c r="J104" s="352"/>
      <c r="K104" s="352"/>
      <c r="L104" s="352"/>
      <c r="M104" s="352"/>
      <c r="N104" s="707">
        <v>44582.0</v>
      </c>
      <c r="O104" s="677" t="s">
        <v>396</v>
      </c>
      <c r="P104" s="707"/>
      <c r="Q104" s="707"/>
      <c r="R104" s="707">
        <v>44800.0</v>
      </c>
      <c r="S104" s="707" t="s">
        <v>42</v>
      </c>
      <c r="T104" s="708"/>
      <c r="U104" s="678"/>
      <c r="V104" s="678"/>
      <c r="W104" s="679"/>
      <c r="X104" s="352"/>
      <c r="Y104" s="666" t="s">
        <v>1011</v>
      </c>
      <c r="Z104" s="666" t="s">
        <v>1012</v>
      </c>
    </row>
    <row r="105" ht="12.75" customHeight="1">
      <c r="A105" s="700" t="s">
        <v>3779</v>
      </c>
      <c r="B105" s="700">
        <v>102.0</v>
      </c>
      <c r="C105" s="700" t="s">
        <v>56</v>
      </c>
      <c r="D105" s="700" t="s">
        <v>4035</v>
      </c>
      <c r="E105" s="700" t="s">
        <v>3781</v>
      </c>
      <c r="F105" s="700" t="s">
        <v>3779</v>
      </c>
      <c r="G105" s="701" t="s">
        <v>4036</v>
      </c>
      <c r="H105" s="700" t="s">
        <v>123</v>
      </c>
      <c r="I105" s="700" t="s">
        <v>4037</v>
      </c>
      <c r="J105" s="701"/>
      <c r="K105" s="701"/>
      <c r="L105" s="701"/>
      <c r="M105" s="701"/>
      <c r="N105" s="702">
        <v>44898.0</v>
      </c>
      <c r="O105" s="702" t="s">
        <v>90</v>
      </c>
      <c r="P105" s="702"/>
      <c r="Q105" s="702"/>
      <c r="R105" s="702">
        <v>44695.0</v>
      </c>
      <c r="S105" s="702" t="s">
        <v>42</v>
      </c>
      <c r="T105" s="703"/>
      <c r="U105" s="704"/>
      <c r="V105" s="704">
        <v>44996.0</v>
      </c>
      <c r="W105" s="705"/>
      <c r="X105" s="701"/>
      <c r="Y105" s="700" t="s">
        <v>3779</v>
      </c>
      <c r="Z105" s="743" t="s">
        <v>4036</v>
      </c>
    </row>
    <row r="106" ht="12.75" customHeight="1">
      <c r="A106" s="666" t="s">
        <v>2792</v>
      </c>
      <c r="B106" s="666">
        <v>103.0</v>
      </c>
      <c r="C106" s="666" t="s">
        <v>56</v>
      </c>
      <c r="D106" s="666" t="s">
        <v>3352</v>
      </c>
      <c r="E106" s="666" t="s">
        <v>2791</v>
      </c>
      <c r="F106" s="666" t="s">
        <v>2792</v>
      </c>
      <c r="G106" s="352" t="s">
        <v>2793</v>
      </c>
      <c r="H106" s="352"/>
      <c r="I106" s="352"/>
      <c r="J106" s="352"/>
      <c r="K106" s="352"/>
      <c r="L106" s="352"/>
      <c r="M106" s="352"/>
      <c r="N106" s="707">
        <v>44905.0</v>
      </c>
      <c r="O106" s="707" t="s">
        <v>396</v>
      </c>
      <c r="P106" s="707"/>
      <c r="Q106" s="707"/>
      <c r="R106" s="707">
        <v>44716.0</v>
      </c>
      <c r="S106" s="707" t="s">
        <v>90</v>
      </c>
      <c r="T106" s="708" t="s">
        <v>4038</v>
      </c>
      <c r="U106" s="678"/>
      <c r="V106" s="678"/>
      <c r="W106" s="679"/>
      <c r="X106" s="352"/>
      <c r="Y106" s="666" t="s">
        <v>2792</v>
      </c>
      <c r="Z106" s="740" t="s">
        <v>2793</v>
      </c>
    </row>
    <row r="107" ht="12.75" customHeight="1">
      <c r="A107" s="666" t="s">
        <v>472</v>
      </c>
      <c r="B107" s="666">
        <v>104.0</v>
      </c>
      <c r="C107" s="666" t="s">
        <v>56</v>
      </c>
      <c r="D107" s="666" t="s">
        <v>3604</v>
      </c>
      <c r="E107" s="666" t="s">
        <v>315</v>
      </c>
      <c r="F107" s="666" t="s">
        <v>472</v>
      </c>
      <c r="G107" s="352" t="s">
        <v>473</v>
      </c>
      <c r="H107" s="352"/>
      <c r="I107" s="352"/>
      <c r="J107" s="352"/>
      <c r="K107" s="352"/>
      <c r="L107" s="352"/>
      <c r="M107" s="352"/>
      <c r="N107" s="707"/>
      <c r="O107" s="707"/>
      <c r="P107" s="707">
        <v>44835.0</v>
      </c>
      <c r="Q107" s="677" t="s">
        <v>176</v>
      </c>
      <c r="R107" s="707"/>
      <c r="S107" s="707"/>
      <c r="T107" s="708"/>
      <c r="U107" s="678"/>
      <c r="V107" s="678"/>
      <c r="W107" s="679"/>
      <c r="X107" s="352"/>
      <c r="Y107" s="666" t="s">
        <v>472</v>
      </c>
      <c r="Z107" s="740" t="s">
        <v>473</v>
      </c>
    </row>
    <row r="108" ht="12.75" customHeight="1">
      <c r="A108" s="700" t="s">
        <v>3304</v>
      </c>
      <c r="B108" s="700">
        <v>105.0</v>
      </c>
      <c r="C108" s="700" t="s">
        <v>56</v>
      </c>
      <c r="D108" s="700" t="s">
        <v>3306</v>
      </c>
      <c r="E108" s="700" t="s">
        <v>3307</v>
      </c>
      <c r="F108" s="700" t="s">
        <v>3304</v>
      </c>
      <c r="G108" s="701" t="s">
        <v>3305</v>
      </c>
      <c r="H108" s="701"/>
      <c r="I108" s="701"/>
      <c r="J108" s="701"/>
      <c r="K108" s="701"/>
      <c r="L108" s="701"/>
      <c r="M108" s="701"/>
      <c r="N108" s="702"/>
      <c r="O108" s="702"/>
      <c r="P108" s="702">
        <v>44828.0</v>
      </c>
      <c r="Q108" s="716" t="s">
        <v>176</v>
      </c>
      <c r="R108" s="702">
        <v>44660.0</v>
      </c>
      <c r="S108" s="702" t="s">
        <v>42</v>
      </c>
      <c r="T108" s="703"/>
      <c r="U108" s="704"/>
      <c r="V108" s="704">
        <v>45045.0</v>
      </c>
      <c r="W108" s="705"/>
      <c r="X108" s="701"/>
      <c r="Y108" s="700" t="s">
        <v>3304</v>
      </c>
      <c r="Z108" s="743" t="s">
        <v>3305</v>
      </c>
    </row>
    <row r="109" ht="12.75" customHeight="1">
      <c r="A109" s="666" t="s">
        <v>2908</v>
      </c>
      <c r="B109" s="666">
        <v>106.0</v>
      </c>
      <c r="C109" s="666" t="s">
        <v>56</v>
      </c>
      <c r="D109" s="666" t="s">
        <v>3605</v>
      </c>
      <c r="E109" s="666" t="s">
        <v>2905</v>
      </c>
      <c r="F109" s="666" t="s">
        <v>2908</v>
      </c>
      <c r="G109" s="352" t="s">
        <v>3606</v>
      </c>
      <c r="H109" s="352"/>
      <c r="I109" s="352"/>
      <c r="J109" s="352"/>
      <c r="K109" s="352"/>
      <c r="L109" s="352"/>
      <c r="M109" s="352"/>
      <c r="N109" s="707"/>
      <c r="O109" s="707"/>
      <c r="P109" s="707">
        <v>44835.0</v>
      </c>
      <c r="Q109" s="677" t="s">
        <v>42</v>
      </c>
      <c r="R109" s="707"/>
      <c r="S109" s="707"/>
      <c r="T109" s="708"/>
      <c r="U109" s="678"/>
      <c r="V109" s="678"/>
      <c r="W109" s="679"/>
      <c r="X109" s="352"/>
      <c r="Y109" s="666" t="s">
        <v>2908</v>
      </c>
      <c r="Z109" s="740" t="s">
        <v>3606</v>
      </c>
    </row>
    <row r="110" ht="12.75" customHeight="1">
      <c r="A110" s="700" t="s">
        <v>3776</v>
      </c>
      <c r="B110" s="700">
        <v>107.0</v>
      </c>
      <c r="C110" s="700" t="s">
        <v>56</v>
      </c>
      <c r="D110" s="700" t="s">
        <v>4039</v>
      </c>
      <c r="E110" s="700" t="s">
        <v>3778</v>
      </c>
      <c r="F110" s="700" t="s">
        <v>3776</v>
      </c>
      <c r="G110" s="701" t="s">
        <v>4040</v>
      </c>
      <c r="H110" s="700"/>
      <c r="I110" s="700"/>
      <c r="J110" s="700"/>
      <c r="K110" s="700"/>
      <c r="L110" s="700"/>
      <c r="M110" s="700"/>
      <c r="N110" s="702"/>
      <c r="O110" s="702"/>
      <c r="P110" s="702"/>
      <c r="Q110" s="702"/>
      <c r="R110" s="702"/>
      <c r="S110" s="702"/>
      <c r="T110" s="703"/>
      <c r="U110" s="738"/>
      <c r="V110" s="738">
        <v>45003.0</v>
      </c>
      <c r="W110" s="705" t="s">
        <v>76</v>
      </c>
      <c r="X110" s="700" t="s">
        <v>3531</v>
      </c>
      <c r="Y110" s="700" t="s">
        <v>3776</v>
      </c>
      <c r="Z110" s="743" t="s">
        <v>4040</v>
      </c>
    </row>
    <row r="111" ht="12.75" customHeight="1">
      <c r="A111" s="700" t="s">
        <v>4041</v>
      </c>
      <c r="B111" s="700">
        <v>108.0</v>
      </c>
      <c r="C111" s="700" t="s">
        <v>56</v>
      </c>
      <c r="D111" s="747" t="s">
        <v>4042</v>
      </c>
      <c r="E111" s="700" t="s">
        <v>4043</v>
      </c>
      <c r="F111" s="700" t="s">
        <v>4041</v>
      </c>
      <c r="G111" s="700"/>
      <c r="H111" s="700"/>
      <c r="I111" s="700"/>
      <c r="J111" s="700"/>
      <c r="K111" s="700"/>
      <c r="L111" s="700"/>
      <c r="M111" s="700"/>
      <c r="N111" s="764">
        <v>44709.0</v>
      </c>
      <c r="O111" s="764" t="s">
        <v>90</v>
      </c>
      <c r="P111" s="702"/>
      <c r="Q111" s="702"/>
      <c r="R111" s="702"/>
      <c r="S111" s="702"/>
      <c r="T111" s="703"/>
      <c r="U111" s="738"/>
      <c r="V111" s="738">
        <v>44659.0</v>
      </c>
      <c r="W111" s="705"/>
      <c r="X111" s="700"/>
      <c r="Y111" s="700" t="s">
        <v>4041</v>
      </c>
      <c r="Z111" s="740"/>
    </row>
    <row r="112" ht="12.75" customHeight="1">
      <c r="A112" s="691" t="s">
        <v>1034</v>
      </c>
      <c r="B112" s="691">
        <v>109.0</v>
      </c>
      <c r="C112" s="691" t="s">
        <v>56</v>
      </c>
      <c r="D112" s="691" t="s">
        <v>3332</v>
      </c>
      <c r="E112" s="691" t="s">
        <v>1033</v>
      </c>
      <c r="F112" s="691" t="s">
        <v>1034</v>
      </c>
      <c r="G112" s="692" t="s">
        <v>1035</v>
      </c>
      <c r="H112" s="691"/>
      <c r="I112" s="691"/>
      <c r="J112" s="691"/>
      <c r="K112" s="691"/>
      <c r="L112" s="691"/>
      <c r="M112" s="691"/>
      <c r="N112" s="693" t="s">
        <v>4044</v>
      </c>
      <c r="O112" s="693" t="s">
        <v>4045</v>
      </c>
      <c r="P112" s="711"/>
      <c r="Q112" s="711"/>
      <c r="R112" s="695"/>
      <c r="S112" s="695"/>
      <c r="T112" s="765"/>
      <c r="U112" s="741"/>
      <c r="V112" s="741"/>
      <c r="W112" s="698" t="s">
        <v>136</v>
      </c>
      <c r="X112" s="691" t="s">
        <v>3531</v>
      </c>
      <c r="Y112" s="691" t="s">
        <v>1034</v>
      </c>
      <c r="Z112" s="740" t="s">
        <v>1035</v>
      </c>
    </row>
    <row r="113" ht="12.75" customHeight="1">
      <c r="A113" s="666" t="s">
        <v>2897</v>
      </c>
      <c r="B113" s="666">
        <v>110.0</v>
      </c>
      <c r="C113" s="766" t="s">
        <v>56</v>
      </c>
      <c r="D113" s="666" t="s">
        <v>3607</v>
      </c>
      <c r="E113" s="666" t="s">
        <v>978</v>
      </c>
      <c r="F113" s="666" t="s">
        <v>2897</v>
      </c>
      <c r="G113" s="352" t="s">
        <v>2316</v>
      </c>
      <c r="H113" s="666" t="s">
        <v>123</v>
      </c>
      <c r="I113" s="352" t="s">
        <v>4046</v>
      </c>
      <c r="J113" s="352"/>
      <c r="K113" s="352"/>
      <c r="L113" s="352"/>
      <c r="M113" s="352"/>
      <c r="N113" s="707">
        <v>44828.0</v>
      </c>
      <c r="O113" s="677" t="s">
        <v>396</v>
      </c>
      <c r="P113" s="707"/>
      <c r="Q113" s="707"/>
      <c r="R113" s="707"/>
      <c r="S113" s="707"/>
      <c r="T113" s="708"/>
      <c r="U113" s="678">
        <v>44695.0</v>
      </c>
      <c r="V113" s="678"/>
      <c r="W113" s="679"/>
      <c r="X113" s="352"/>
      <c r="Y113" s="666" t="s">
        <v>2897</v>
      </c>
      <c r="Z113" s="666" t="s">
        <v>2316</v>
      </c>
    </row>
    <row r="114" ht="12.75" customHeight="1">
      <c r="A114" s="750" t="s">
        <v>1063</v>
      </c>
      <c r="B114" s="666">
        <v>111.0</v>
      </c>
      <c r="C114" s="766" t="s">
        <v>56</v>
      </c>
      <c r="D114" s="666" t="s">
        <v>3608</v>
      </c>
      <c r="E114" s="666" t="s">
        <v>1060</v>
      </c>
      <c r="F114" s="763" t="s">
        <v>1063</v>
      </c>
      <c r="G114" s="352" t="s">
        <v>3609</v>
      </c>
      <c r="H114" s="666" t="s">
        <v>118</v>
      </c>
      <c r="I114" s="352" t="s">
        <v>4047</v>
      </c>
      <c r="J114" s="352"/>
      <c r="K114" s="352"/>
      <c r="L114" s="352"/>
      <c r="M114" s="352"/>
      <c r="N114" s="752"/>
      <c r="O114" s="753"/>
      <c r="P114" s="752"/>
      <c r="Q114" s="752"/>
      <c r="R114" s="707">
        <v>44905.0</v>
      </c>
      <c r="S114" s="707" t="s">
        <v>90</v>
      </c>
      <c r="T114" s="708"/>
      <c r="U114" s="678">
        <v>44807.0</v>
      </c>
      <c r="V114" s="678"/>
      <c r="W114" s="679"/>
      <c r="X114" s="352"/>
      <c r="Y114" s="750" t="s">
        <v>1063</v>
      </c>
      <c r="Z114" s="666"/>
    </row>
    <row r="115" ht="12.75" customHeight="1">
      <c r="A115" s="717" t="s">
        <v>505</v>
      </c>
      <c r="B115" s="717">
        <v>112.0</v>
      </c>
      <c r="C115" s="717" t="s">
        <v>100</v>
      </c>
      <c r="D115" s="717" t="s">
        <v>3610</v>
      </c>
      <c r="E115" s="717" t="s">
        <v>504</v>
      </c>
      <c r="F115" s="717" t="s">
        <v>505</v>
      </c>
      <c r="G115" s="718" t="s">
        <v>506</v>
      </c>
      <c r="H115" s="717" t="s">
        <v>118</v>
      </c>
      <c r="I115" s="717" t="s">
        <v>3114</v>
      </c>
      <c r="J115" s="717"/>
      <c r="K115" s="717"/>
      <c r="L115" s="717"/>
      <c r="M115" s="717"/>
      <c r="N115" s="719"/>
      <c r="O115" s="719"/>
      <c r="P115" s="719"/>
      <c r="Q115" s="719"/>
      <c r="R115" s="719"/>
      <c r="S115" s="719"/>
      <c r="T115" s="720"/>
      <c r="U115" s="721"/>
      <c r="V115" s="721"/>
      <c r="W115" s="722" t="s">
        <v>68</v>
      </c>
      <c r="X115" s="717" t="s">
        <v>3611</v>
      </c>
      <c r="Y115" s="717" t="s">
        <v>505</v>
      </c>
      <c r="Z115" s="740" t="s">
        <v>506</v>
      </c>
    </row>
    <row r="116" ht="12.75" customHeight="1">
      <c r="A116" s="700" t="s">
        <v>4048</v>
      </c>
      <c r="B116" s="700">
        <v>113.0</v>
      </c>
      <c r="C116" s="700" t="s">
        <v>100</v>
      </c>
      <c r="D116" s="700" t="s">
        <v>4049</v>
      </c>
      <c r="E116" s="700" t="s">
        <v>3336</v>
      </c>
      <c r="F116" s="700" t="s">
        <v>4048</v>
      </c>
      <c r="G116" s="701" t="s">
        <v>4050</v>
      </c>
      <c r="H116" s="701"/>
      <c r="I116" s="701"/>
      <c r="J116" s="701"/>
      <c r="K116" s="701"/>
      <c r="L116" s="701"/>
      <c r="M116" s="701"/>
      <c r="N116" s="702"/>
      <c r="O116" s="702"/>
      <c r="P116" s="702">
        <v>44723.0</v>
      </c>
      <c r="Q116" s="702" t="s">
        <v>42</v>
      </c>
      <c r="R116" s="702">
        <v>44638.0</v>
      </c>
      <c r="S116" s="716" t="s">
        <v>42</v>
      </c>
      <c r="T116" s="703" t="s">
        <v>4051</v>
      </c>
      <c r="U116" s="704"/>
      <c r="V116" s="704">
        <v>44912.0</v>
      </c>
      <c r="W116" s="705"/>
      <c r="X116" s="701"/>
      <c r="Y116" s="700" t="s">
        <v>4048</v>
      </c>
      <c r="Z116" s="740" t="s">
        <v>4050</v>
      </c>
    </row>
    <row r="117" ht="12.75" customHeight="1">
      <c r="A117" s="666" t="s">
        <v>1037</v>
      </c>
      <c r="B117" s="666">
        <v>114.0</v>
      </c>
      <c r="C117" s="666" t="s">
        <v>100</v>
      </c>
      <c r="D117" s="666" t="s">
        <v>3310</v>
      </c>
      <c r="E117" s="666" t="s">
        <v>702</v>
      </c>
      <c r="F117" s="666" t="s">
        <v>1037</v>
      </c>
      <c r="G117" s="352" t="s">
        <v>1038</v>
      </c>
      <c r="H117" s="666" t="s">
        <v>50</v>
      </c>
      <c r="I117" s="666" t="s">
        <v>3311</v>
      </c>
      <c r="J117" s="666" t="s">
        <v>2809</v>
      </c>
      <c r="K117" s="666" t="s">
        <v>3312</v>
      </c>
      <c r="L117" s="352"/>
      <c r="M117" s="352"/>
      <c r="N117" s="707"/>
      <c r="O117" s="707"/>
      <c r="P117" s="707">
        <v>44582.0</v>
      </c>
      <c r="Q117" s="677" t="s">
        <v>176</v>
      </c>
      <c r="R117" s="707">
        <v>44800.0</v>
      </c>
      <c r="S117" s="707" t="s">
        <v>220</v>
      </c>
      <c r="T117" s="708"/>
      <c r="U117" s="678"/>
      <c r="V117" s="678"/>
      <c r="W117" s="679"/>
      <c r="X117" s="352"/>
      <c r="Y117" s="666" t="s">
        <v>1037</v>
      </c>
      <c r="Z117" s="740" t="s">
        <v>1043</v>
      </c>
    </row>
    <row r="118" ht="12.75" customHeight="1">
      <c r="A118" s="717" t="s">
        <v>2785</v>
      </c>
      <c r="B118" s="717">
        <v>115.0</v>
      </c>
      <c r="C118" s="717" t="s">
        <v>100</v>
      </c>
      <c r="D118" s="717" t="s">
        <v>3313</v>
      </c>
      <c r="E118" s="717" t="s">
        <v>2784</v>
      </c>
      <c r="F118" s="717" t="s">
        <v>2785</v>
      </c>
      <c r="G118" s="718" t="s">
        <v>2786</v>
      </c>
      <c r="H118" s="717" t="s">
        <v>3102</v>
      </c>
      <c r="I118" s="717" t="s">
        <v>3314</v>
      </c>
      <c r="J118" s="717"/>
      <c r="K118" s="717"/>
      <c r="L118" s="717"/>
      <c r="M118" s="717"/>
      <c r="N118" s="719"/>
      <c r="O118" s="719"/>
      <c r="P118" s="719"/>
      <c r="Q118" s="719"/>
      <c r="R118" s="719"/>
      <c r="S118" s="719"/>
      <c r="T118" s="720"/>
      <c r="U118" s="721"/>
      <c r="V118" s="721"/>
      <c r="W118" s="722" t="s">
        <v>68</v>
      </c>
      <c r="X118" s="717" t="s">
        <v>4052</v>
      </c>
      <c r="Y118" s="717" t="s">
        <v>2785</v>
      </c>
      <c r="Z118" s="740" t="s">
        <v>2786</v>
      </c>
    </row>
    <row r="119" ht="12.75" customHeight="1">
      <c r="A119" s="717" t="s">
        <v>3788</v>
      </c>
      <c r="B119" s="717">
        <v>116.0</v>
      </c>
      <c r="C119" s="717" t="s">
        <v>100</v>
      </c>
      <c r="D119" s="717" t="s">
        <v>4053</v>
      </c>
      <c r="E119" s="717" t="s">
        <v>3790</v>
      </c>
      <c r="F119" s="717" t="s">
        <v>3788</v>
      </c>
      <c r="G119" s="718" t="s">
        <v>4054</v>
      </c>
      <c r="H119" s="717" t="s">
        <v>2809</v>
      </c>
      <c r="I119" s="717" t="s">
        <v>4055</v>
      </c>
      <c r="J119" s="717"/>
      <c r="K119" s="717"/>
      <c r="L119" s="717"/>
      <c r="M119" s="717"/>
      <c r="N119" s="719"/>
      <c r="O119" s="719"/>
      <c r="P119" s="719"/>
      <c r="Q119" s="719"/>
      <c r="R119" s="719"/>
      <c r="S119" s="719"/>
      <c r="T119" s="720"/>
      <c r="U119" s="721"/>
      <c r="V119" s="721">
        <v>45003.0</v>
      </c>
      <c r="W119" s="722" t="s">
        <v>68</v>
      </c>
      <c r="X119" s="717" t="s">
        <v>4056</v>
      </c>
      <c r="Y119" s="717" t="s">
        <v>3788</v>
      </c>
      <c r="Z119" s="740" t="s">
        <v>4054</v>
      </c>
    </row>
    <row r="120" ht="12.75" customHeight="1">
      <c r="A120" s="717" t="s">
        <v>3339</v>
      </c>
      <c r="B120" s="717">
        <v>117.0</v>
      </c>
      <c r="C120" s="717" t="s">
        <v>100</v>
      </c>
      <c r="D120" s="717" t="s">
        <v>3340</v>
      </c>
      <c r="E120" s="717" t="s">
        <v>1072</v>
      </c>
      <c r="F120" s="717" t="s">
        <v>3339</v>
      </c>
      <c r="G120" s="718" t="s">
        <v>1074</v>
      </c>
      <c r="H120" s="717" t="s">
        <v>40</v>
      </c>
      <c r="I120" s="717" t="s">
        <v>3341</v>
      </c>
      <c r="J120" s="717" t="s">
        <v>3102</v>
      </c>
      <c r="K120" s="717" t="s">
        <v>3342</v>
      </c>
      <c r="L120" s="717"/>
      <c r="M120" s="717"/>
      <c r="N120" s="719"/>
      <c r="O120" s="719"/>
      <c r="P120" s="719"/>
      <c r="Q120" s="719"/>
      <c r="R120" s="719"/>
      <c r="S120" s="719"/>
      <c r="T120" s="720"/>
      <c r="U120" s="721"/>
      <c r="V120" s="721"/>
      <c r="W120" s="722" t="s">
        <v>68</v>
      </c>
      <c r="X120" s="717" t="s">
        <v>3614</v>
      </c>
      <c r="Y120" s="717" t="s">
        <v>3339</v>
      </c>
      <c r="Z120" s="740" t="s">
        <v>1074</v>
      </c>
    </row>
    <row r="121" ht="12.75" customHeight="1">
      <c r="A121" s="717" t="s">
        <v>3792</v>
      </c>
      <c r="B121" s="717">
        <v>118.0</v>
      </c>
      <c r="C121" s="717" t="s">
        <v>100</v>
      </c>
      <c r="D121" s="717" t="s">
        <v>4057</v>
      </c>
      <c r="E121" s="717" t="s">
        <v>3794</v>
      </c>
      <c r="F121" s="717" t="s">
        <v>3792</v>
      </c>
      <c r="G121" s="718" t="s">
        <v>4058</v>
      </c>
      <c r="H121" s="717" t="s">
        <v>139</v>
      </c>
      <c r="I121" s="717" t="s">
        <v>4059</v>
      </c>
      <c r="J121" s="717"/>
      <c r="K121" s="717"/>
      <c r="L121" s="717"/>
      <c r="M121" s="717"/>
      <c r="N121" s="719"/>
      <c r="O121" s="719"/>
      <c r="P121" s="719"/>
      <c r="Q121" s="719"/>
      <c r="R121" s="719"/>
      <c r="S121" s="719"/>
      <c r="T121" s="720"/>
      <c r="U121" s="721"/>
      <c r="V121" s="721"/>
      <c r="W121" s="722" t="s">
        <v>199</v>
      </c>
      <c r="X121" s="717" t="s">
        <v>4060</v>
      </c>
      <c r="Y121" s="717" t="s">
        <v>3792</v>
      </c>
      <c r="Z121" s="740" t="s">
        <v>4058</v>
      </c>
    </row>
    <row r="122" ht="12.75" customHeight="1">
      <c r="A122" s="709" t="s">
        <v>2779</v>
      </c>
      <c r="B122" s="709">
        <v>119.0</v>
      </c>
      <c r="C122" s="709" t="s">
        <v>100</v>
      </c>
      <c r="D122" s="709" t="s">
        <v>3308</v>
      </c>
      <c r="E122" s="709" t="s">
        <v>1206</v>
      </c>
      <c r="F122" s="709" t="s">
        <v>2779</v>
      </c>
      <c r="G122" s="710" t="s">
        <v>2780</v>
      </c>
      <c r="H122" s="709" t="s">
        <v>118</v>
      </c>
      <c r="I122" s="709" t="s">
        <v>3309</v>
      </c>
      <c r="J122" s="709"/>
      <c r="K122" s="709"/>
      <c r="L122" s="709"/>
      <c r="M122" s="709"/>
      <c r="N122" s="711"/>
      <c r="O122" s="711"/>
      <c r="P122" s="711"/>
      <c r="Q122" s="711"/>
      <c r="R122" s="712"/>
      <c r="S122" s="712"/>
      <c r="T122" s="713"/>
      <c r="U122" s="714"/>
      <c r="V122" s="714"/>
      <c r="W122" s="715" t="s">
        <v>76</v>
      </c>
      <c r="X122" s="709" t="s">
        <v>3616</v>
      </c>
      <c r="Y122" s="709" t="s">
        <v>2779</v>
      </c>
      <c r="Z122" s="740" t="s">
        <v>2780</v>
      </c>
    </row>
    <row r="123" ht="12.75" customHeight="1">
      <c r="A123" s="666" t="s">
        <v>511</v>
      </c>
      <c r="B123" s="666">
        <v>120.0</v>
      </c>
      <c r="C123" s="666" t="s">
        <v>100</v>
      </c>
      <c r="D123" s="666" t="s">
        <v>3617</v>
      </c>
      <c r="E123" s="666" t="s">
        <v>510</v>
      </c>
      <c r="F123" s="666" t="s">
        <v>3618</v>
      </c>
      <c r="G123" s="352" t="s">
        <v>512</v>
      </c>
      <c r="H123" s="352"/>
      <c r="I123" s="352"/>
      <c r="J123" s="352"/>
      <c r="K123" s="352"/>
      <c r="L123" s="352"/>
      <c r="M123" s="352"/>
      <c r="N123" s="707"/>
      <c r="O123" s="707"/>
      <c r="P123" s="707">
        <v>44667.0</v>
      </c>
      <c r="Q123" s="707" t="s">
        <v>176</v>
      </c>
      <c r="R123" s="707">
        <v>44568.0</v>
      </c>
      <c r="S123" s="677" t="s">
        <v>90</v>
      </c>
      <c r="T123" s="708"/>
      <c r="U123" s="678"/>
      <c r="V123" s="678"/>
      <c r="W123" s="679"/>
      <c r="X123" s="352"/>
      <c r="Y123" s="666" t="s">
        <v>511</v>
      </c>
      <c r="Z123" s="767" t="s">
        <v>512</v>
      </c>
    </row>
    <row r="124" ht="12.75" customHeight="1">
      <c r="A124" s="666" t="s">
        <v>3326</v>
      </c>
      <c r="B124" s="666">
        <v>121.0</v>
      </c>
      <c r="C124" s="666" t="s">
        <v>100</v>
      </c>
      <c r="D124" s="666" t="s">
        <v>3619</v>
      </c>
      <c r="E124" s="666" t="s">
        <v>3329</v>
      </c>
      <c r="F124" s="666" t="s">
        <v>3326</v>
      </c>
      <c r="G124" s="352" t="s">
        <v>3327</v>
      </c>
      <c r="H124" s="352"/>
      <c r="I124" s="352"/>
      <c r="J124" s="352"/>
      <c r="K124" s="352"/>
      <c r="L124" s="352"/>
      <c r="M124" s="352"/>
      <c r="N124" s="707">
        <v>44821.0</v>
      </c>
      <c r="O124" s="707" t="s">
        <v>90</v>
      </c>
      <c r="P124" s="707"/>
      <c r="Q124" s="707"/>
      <c r="R124" s="707">
        <v>44660.0</v>
      </c>
      <c r="S124" s="707" t="s">
        <v>90</v>
      </c>
      <c r="T124" s="708"/>
      <c r="U124" s="678"/>
      <c r="V124" s="678"/>
      <c r="W124" s="679"/>
      <c r="X124" s="352"/>
      <c r="Y124" s="666" t="s">
        <v>3326</v>
      </c>
      <c r="Z124" s="740" t="s">
        <v>3327</v>
      </c>
    </row>
    <row r="125" ht="12.75" customHeight="1">
      <c r="A125" s="700" t="s">
        <v>4061</v>
      </c>
      <c r="B125" s="700">
        <v>122.0</v>
      </c>
      <c r="C125" s="700" t="s">
        <v>100</v>
      </c>
      <c r="D125" s="700" t="s">
        <v>4062</v>
      </c>
      <c r="E125" s="700" t="s">
        <v>4063</v>
      </c>
      <c r="F125" s="700" t="s">
        <v>4061</v>
      </c>
      <c r="G125" s="701" t="s">
        <v>4064</v>
      </c>
      <c r="H125" s="701"/>
      <c r="I125" s="701"/>
      <c r="J125" s="701"/>
      <c r="K125" s="701"/>
      <c r="L125" s="701"/>
      <c r="M125" s="701"/>
      <c r="N125" s="702"/>
      <c r="O125" s="702"/>
      <c r="P125" s="702">
        <v>44575.0</v>
      </c>
      <c r="Q125" s="716" t="s">
        <v>42</v>
      </c>
      <c r="R125" s="702">
        <v>44793.0</v>
      </c>
      <c r="S125" s="702" t="s">
        <v>42</v>
      </c>
      <c r="T125" s="703"/>
      <c r="U125" s="704"/>
      <c r="V125" s="704">
        <v>44947.0</v>
      </c>
      <c r="W125" s="705"/>
      <c r="X125" s="701"/>
      <c r="Y125" s="700" t="s">
        <v>4061</v>
      </c>
      <c r="Z125" s="740" t="s">
        <v>4065</v>
      </c>
    </row>
    <row r="126" ht="12.75" customHeight="1">
      <c r="A126" s="724" t="s">
        <v>1027</v>
      </c>
      <c r="B126" s="724">
        <v>123.0</v>
      </c>
      <c r="C126" s="724" t="s">
        <v>100</v>
      </c>
      <c r="D126" s="724" t="s">
        <v>3300</v>
      </c>
      <c r="E126" s="724" t="s">
        <v>920</v>
      </c>
      <c r="F126" s="724" t="s">
        <v>1027</v>
      </c>
      <c r="G126" s="725" t="s">
        <v>1026</v>
      </c>
      <c r="H126" s="724"/>
      <c r="I126" s="724"/>
      <c r="J126" s="724"/>
      <c r="K126" s="724"/>
      <c r="L126" s="724"/>
      <c r="M126" s="724"/>
      <c r="N126" s="711"/>
      <c r="O126" s="711"/>
      <c r="P126" s="711"/>
      <c r="Q126" s="711"/>
      <c r="R126" s="726"/>
      <c r="S126" s="726"/>
      <c r="T126" s="744"/>
      <c r="U126" s="728"/>
      <c r="V126" s="728"/>
      <c r="W126" s="729" t="s">
        <v>128</v>
      </c>
      <c r="X126" s="724" t="s">
        <v>3620</v>
      </c>
      <c r="Y126" s="724" t="s">
        <v>1027</v>
      </c>
      <c r="Z126" s="742" t="s">
        <v>1026</v>
      </c>
    </row>
    <row r="127" ht="12.75" customHeight="1">
      <c r="A127" s="666" t="s">
        <v>998</v>
      </c>
      <c r="B127" s="666">
        <v>124.0</v>
      </c>
      <c r="C127" s="666" t="s">
        <v>100</v>
      </c>
      <c r="D127" s="666" t="s">
        <v>3319</v>
      </c>
      <c r="E127" s="666" t="s">
        <v>997</v>
      </c>
      <c r="F127" s="666" t="s">
        <v>3621</v>
      </c>
      <c r="G127" s="352" t="s">
        <v>999</v>
      </c>
      <c r="H127" s="352"/>
      <c r="I127" s="352"/>
      <c r="J127" s="352"/>
      <c r="K127" s="352"/>
      <c r="L127" s="352"/>
      <c r="M127" s="352"/>
      <c r="N127" s="707">
        <v>44688.0</v>
      </c>
      <c r="O127" s="707" t="s">
        <v>396</v>
      </c>
      <c r="P127" s="707"/>
      <c r="Q127" s="707"/>
      <c r="R127" s="707">
        <v>44589.0</v>
      </c>
      <c r="S127" s="677" t="s">
        <v>42</v>
      </c>
      <c r="T127" s="708" t="s">
        <v>4066</v>
      </c>
      <c r="U127" s="678"/>
      <c r="V127" s="678"/>
      <c r="W127" s="679"/>
      <c r="X127" s="352"/>
      <c r="Y127" s="666" t="s">
        <v>998</v>
      </c>
      <c r="Z127" s="740" t="s">
        <v>999</v>
      </c>
    </row>
    <row r="128" ht="12.75" customHeight="1">
      <c r="A128" s="700" t="s">
        <v>4067</v>
      </c>
      <c r="B128" s="700">
        <v>125.0</v>
      </c>
      <c r="C128" s="700" t="s">
        <v>100</v>
      </c>
      <c r="D128" s="700" t="s">
        <v>4068</v>
      </c>
      <c r="E128" s="700" t="s">
        <v>4069</v>
      </c>
      <c r="F128" s="700" t="s">
        <v>4067</v>
      </c>
      <c r="G128" s="701" t="s">
        <v>4070</v>
      </c>
      <c r="H128" s="700" t="s">
        <v>151</v>
      </c>
      <c r="I128" s="700" t="s">
        <v>4071</v>
      </c>
      <c r="J128" s="701"/>
      <c r="K128" s="701"/>
      <c r="L128" s="701"/>
      <c r="M128" s="701"/>
      <c r="N128" s="702">
        <v>44898.0</v>
      </c>
      <c r="O128" s="702" t="s">
        <v>396</v>
      </c>
      <c r="P128" s="768"/>
      <c r="Q128" s="702"/>
      <c r="R128" s="702">
        <v>44702.0</v>
      </c>
      <c r="S128" s="702" t="s">
        <v>220</v>
      </c>
      <c r="T128" s="703"/>
      <c r="U128" s="704"/>
      <c r="V128" s="704">
        <v>44968.0</v>
      </c>
      <c r="W128" s="705"/>
      <c r="X128" s="701"/>
      <c r="Y128" s="700" t="s">
        <v>4067</v>
      </c>
      <c r="Z128" s="742" t="s">
        <v>4070</v>
      </c>
    </row>
    <row r="129" ht="12.75" customHeight="1">
      <c r="A129" s="666" t="s">
        <v>2972</v>
      </c>
      <c r="B129" s="666">
        <v>126.0</v>
      </c>
      <c r="C129" s="666" t="s">
        <v>100</v>
      </c>
      <c r="D129" s="666" t="s">
        <v>2970</v>
      </c>
      <c r="E129" s="666" t="s">
        <v>2971</v>
      </c>
      <c r="F129" s="666" t="s">
        <v>2972</v>
      </c>
      <c r="G129" s="352" t="s">
        <v>2973</v>
      </c>
      <c r="H129" s="352"/>
      <c r="I129" s="352"/>
      <c r="J129" s="352"/>
      <c r="K129" s="352"/>
      <c r="L129" s="352"/>
      <c r="M129" s="352"/>
      <c r="N129" s="707">
        <v>44842.0</v>
      </c>
      <c r="O129" s="677" t="s">
        <v>90</v>
      </c>
      <c r="P129" s="707"/>
      <c r="Q129" s="707"/>
      <c r="R129" s="707"/>
      <c r="S129" s="707"/>
      <c r="T129" s="708"/>
      <c r="U129" s="678"/>
      <c r="V129" s="678"/>
      <c r="W129" s="679"/>
      <c r="X129" s="352"/>
      <c r="Y129" s="666" t="s">
        <v>2972</v>
      </c>
      <c r="Z129" s="740" t="s">
        <v>2973</v>
      </c>
    </row>
    <row r="130" ht="12.75" customHeight="1">
      <c r="A130" s="700" t="s">
        <v>4072</v>
      </c>
      <c r="B130" s="700">
        <v>127.0</v>
      </c>
      <c r="C130" s="700" t="s">
        <v>100</v>
      </c>
      <c r="D130" s="747" t="s">
        <v>4073</v>
      </c>
      <c r="E130" s="700" t="s">
        <v>3905</v>
      </c>
      <c r="F130" s="700" t="s">
        <v>4072</v>
      </c>
      <c r="G130" s="700" t="s">
        <v>4074</v>
      </c>
      <c r="H130" s="700" t="s">
        <v>151</v>
      </c>
      <c r="I130" s="700" t="s">
        <v>4075</v>
      </c>
      <c r="J130" s="700"/>
      <c r="K130" s="700"/>
      <c r="L130" s="700"/>
      <c r="M130" s="700"/>
      <c r="N130" s="702"/>
      <c r="O130" s="702"/>
      <c r="P130" s="702"/>
      <c r="Q130" s="702"/>
      <c r="R130" s="702"/>
      <c r="S130" s="702"/>
      <c r="T130" s="762"/>
      <c r="U130" s="738"/>
      <c r="V130" s="738">
        <v>44709.0</v>
      </c>
      <c r="W130" s="705"/>
      <c r="X130" s="700"/>
      <c r="Y130" s="700" t="s">
        <v>4072</v>
      </c>
      <c r="Z130" s="745" t="s">
        <v>4074</v>
      </c>
    </row>
    <row r="131" ht="12.75" customHeight="1">
      <c r="A131" s="666" t="s">
        <v>519</v>
      </c>
      <c r="B131" s="666">
        <v>128.0</v>
      </c>
      <c r="C131" s="666" t="s">
        <v>40</v>
      </c>
      <c r="D131" s="666" t="s">
        <v>3624</v>
      </c>
      <c r="E131" s="666" t="s">
        <v>516</v>
      </c>
      <c r="F131" s="666" t="s">
        <v>519</v>
      </c>
      <c r="G131" s="352" t="s">
        <v>520</v>
      </c>
      <c r="H131" s="352"/>
      <c r="I131" s="352"/>
      <c r="J131" s="352"/>
      <c r="K131" s="352"/>
      <c r="L131" s="352"/>
      <c r="M131" s="352"/>
      <c r="N131" s="707">
        <v>44723.0</v>
      </c>
      <c r="O131" s="677" t="s">
        <v>396</v>
      </c>
      <c r="P131" s="707"/>
      <c r="Q131" s="707"/>
      <c r="R131" s="707">
        <v>44638.0</v>
      </c>
      <c r="S131" s="677" t="s">
        <v>220</v>
      </c>
      <c r="T131" s="708"/>
      <c r="U131" s="678"/>
      <c r="V131" s="678"/>
      <c r="W131" s="679"/>
      <c r="X131" s="352"/>
      <c r="Y131" s="666" t="s">
        <v>519</v>
      </c>
      <c r="Z131" s="666" t="s">
        <v>520</v>
      </c>
    </row>
    <row r="132" ht="12.75" customHeight="1">
      <c r="A132" s="700" t="s">
        <v>4076</v>
      </c>
      <c r="B132" s="700">
        <v>129.0</v>
      </c>
      <c r="C132" s="700" t="s">
        <v>40</v>
      </c>
      <c r="D132" s="747" t="s">
        <v>4077</v>
      </c>
      <c r="E132" s="700" t="s">
        <v>4078</v>
      </c>
      <c r="F132" s="700" t="s">
        <v>4076</v>
      </c>
      <c r="G132" s="701" t="s">
        <v>4079</v>
      </c>
      <c r="H132" s="700" t="s">
        <v>109</v>
      </c>
      <c r="I132" s="700" t="s">
        <v>4080</v>
      </c>
      <c r="J132" s="701"/>
      <c r="K132" s="701"/>
      <c r="L132" s="701"/>
      <c r="M132" s="701"/>
      <c r="N132" s="702"/>
      <c r="O132" s="702"/>
      <c r="P132" s="702"/>
      <c r="Q132" s="702"/>
      <c r="R132" s="764">
        <v>44793.0</v>
      </c>
      <c r="S132" s="764" t="s">
        <v>220</v>
      </c>
      <c r="T132" s="760" t="s">
        <v>4081</v>
      </c>
      <c r="U132" s="704"/>
      <c r="V132" s="704">
        <v>44702.0</v>
      </c>
      <c r="W132" s="705"/>
      <c r="X132" s="701"/>
      <c r="Y132" s="700" t="s">
        <v>4076</v>
      </c>
      <c r="Z132" s="666" t="s">
        <v>4079</v>
      </c>
    </row>
    <row r="133" ht="12.75" customHeight="1">
      <c r="A133" s="700" t="s">
        <v>4082</v>
      </c>
      <c r="B133" s="700">
        <v>130.0</v>
      </c>
      <c r="C133" s="700" t="s">
        <v>40</v>
      </c>
      <c r="D133" s="747" t="s">
        <v>4083</v>
      </c>
      <c r="E133" s="700" t="s">
        <v>4084</v>
      </c>
      <c r="F133" s="700" t="s">
        <v>4082</v>
      </c>
      <c r="G133" s="701" t="s">
        <v>4085</v>
      </c>
      <c r="H133" s="700" t="s">
        <v>139</v>
      </c>
      <c r="I133" s="700" t="s">
        <v>4086</v>
      </c>
      <c r="J133" s="700" t="s">
        <v>181</v>
      </c>
      <c r="K133" s="700" t="s">
        <v>4087</v>
      </c>
      <c r="L133" s="701"/>
      <c r="M133" s="701"/>
      <c r="N133" s="702"/>
      <c r="O133" s="702"/>
      <c r="P133" s="702"/>
      <c r="Q133" s="702"/>
      <c r="R133" s="702">
        <v>44800.0</v>
      </c>
      <c r="S133" s="716" t="s">
        <v>90</v>
      </c>
      <c r="T133" s="703"/>
      <c r="U133" s="704"/>
      <c r="V133" s="704">
        <v>44828.0</v>
      </c>
      <c r="W133" s="705"/>
      <c r="X133" s="701"/>
      <c r="Y133" s="700" t="s">
        <v>4082</v>
      </c>
      <c r="Z133" s="666" t="s">
        <v>4088</v>
      </c>
    </row>
    <row r="134" ht="12.75" customHeight="1">
      <c r="A134" s="691" t="s">
        <v>544</v>
      </c>
      <c r="B134" s="691">
        <v>131.0</v>
      </c>
      <c r="C134" s="691" t="s">
        <v>40</v>
      </c>
      <c r="D134" s="691" t="s">
        <v>3315</v>
      </c>
      <c r="E134" s="691" t="s">
        <v>543</v>
      </c>
      <c r="F134" s="691" t="s">
        <v>544</v>
      </c>
      <c r="G134" s="692" t="s">
        <v>545</v>
      </c>
      <c r="H134" s="691" t="s">
        <v>100</v>
      </c>
      <c r="I134" s="691" t="s">
        <v>3316</v>
      </c>
      <c r="J134" s="691"/>
      <c r="K134" s="691"/>
      <c r="L134" s="691"/>
      <c r="M134" s="691"/>
      <c r="N134" s="693" t="s">
        <v>4089</v>
      </c>
      <c r="O134" s="693" t="s">
        <v>4090</v>
      </c>
      <c r="P134" s="711"/>
      <c r="Q134" s="711"/>
      <c r="R134" s="695"/>
      <c r="S134" s="695"/>
      <c r="T134" s="696"/>
      <c r="U134" s="741"/>
      <c r="V134" s="741"/>
      <c r="W134" s="698" t="s">
        <v>136</v>
      </c>
      <c r="X134" s="691" t="s">
        <v>3620</v>
      </c>
      <c r="Y134" s="691" t="s">
        <v>544</v>
      </c>
      <c r="Z134" s="666" t="s">
        <v>545</v>
      </c>
    </row>
    <row r="135" ht="12.75" customHeight="1">
      <c r="A135" s="700" t="s">
        <v>3801</v>
      </c>
      <c r="B135" s="700">
        <v>132.0</v>
      </c>
      <c r="C135" s="700" t="s">
        <v>40</v>
      </c>
      <c r="D135" s="700" t="s">
        <v>4091</v>
      </c>
      <c r="E135" s="700" t="s">
        <v>3803</v>
      </c>
      <c r="F135" s="700" t="s">
        <v>3801</v>
      </c>
      <c r="G135" s="701" t="s">
        <v>4092</v>
      </c>
      <c r="H135" s="700"/>
      <c r="I135" s="700"/>
      <c r="J135" s="700"/>
      <c r="K135" s="700"/>
      <c r="L135" s="700"/>
      <c r="M135" s="700"/>
      <c r="N135" s="702"/>
      <c r="O135" s="702"/>
      <c r="P135" s="702"/>
      <c r="Q135" s="702"/>
      <c r="R135" s="702"/>
      <c r="S135" s="702"/>
      <c r="T135" s="703"/>
      <c r="U135" s="738"/>
      <c r="V135" s="738">
        <v>45003.0</v>
      </c>
      <c r="W135" s="705" t="s">
        <v>128</v>
      </c>
      <c r="X135" s="700" t="s">
        <v>4093</v>
      </c>
      <c r="Y135" s="700" t="s">
        <v>3801</v>
      </c>
      <c r="Z135" s="700" t="s">
        <v>4092</v>
      </c>
    </row>
    <row r="136" ht="12.75" customHeight="1">
      <c r="A136" s="666" t="s">
        <v>3025</v>
      </c>
      <c r="B136" s="666">
        <v>133.0</v>
      </c>
      <c r="C136" s="666" t="s">
        <v>40</v>
      </c>
      <c r="D136" s="666" t="s">
        <v>3024</v>
      </c>
      <c r="E136" s="666" t="s">
        <v>135</v>
      </c>
      <c r="F136" s="666" t="s">
        <v>3025</v>
      </c>
      <c r="G136" s="352" t="s">
        <v>3026</v>
      </c>
      <c r="H136" s="352"/>
      <c r="I136" s="352"/>
      <c r="J136" s="352"/>
      <c r="K136" s="352"/>
      <c r="L136" s="352"/>
      <c r="M136" s="352"/>
      <c r="N136" s="707">
        <v>44702.0</v>
      </c>
      <c r="O136" s="707" t="s">
        <v>396</v>
      </c>
      <c r="P136" s="707"/>
      <c r="Q136" s="707"/>
      <c r="R136" s="707">
        <v>44617.0</v>
      </c>
      <c r="S136" s="677" t="s">
        <v>90</v>
      </c>
      <c r="T136" s="708"/>
      <c r="U136" s="678"/>
      <c r="V136" s="678"/>
      <c r="W136" s="679"/>
      <c r="X136" s="352"/>
      <c r="Y136" s="666" t="s">
        <v>3025</v>
      </c>
      <c r="Z136" s="666" t="s">
        <v>3026</v>
      </c>
    </row>
    <row r="137" ht="12.75" customHeight="1">
      <c r="A137" s="700" t="s">
        <v>4094</v>
      </c>
      <c r="B137" s="700">
        <v>134.0</v>
      </c>
      <c r="C137" s="700" t="s">
        <v>40</v>
      </c>
      <c r="D137" s="747" t="s">
        <v>4095</v>
      </c>
      <c r="E137" s="700" t="s">
        <v>4096</v>
      </c>
      <c r="F137" s="700" t="s">
        <v>4094</v>
      </c>
      <c r="G137" s="701" t="s">
        <v>4097</v>
      </c>
      <c r="H137" s="700" t="s">
        <v>151</v>
      </c>
      <c r="I137" s="700" t="s">
        <v>4098</v>
      </c>
      <c r="J137" s="701"/>
      <c r="K137" s="701"/>
      <c r="L137" s="701"/>
      <c r="M137" s="701"/>
      <c r="N137" s="702"/>
      <c r="O137" s="702"/>
      <c r="P137" s="702"/>
      <c r="Q137" s="702"/>
      <c r="R137" s="702"/>
      <c r="S137" s="702"/>
      <c r="T137" s="703"/>
      <c r="U137" s="738"/>
      <c r="V137" s="738">
        <v>44702.0</v>
      </c>
      <c r="W137" s="705"/>
      <c r="X137" s="701"/>
      <c r="Y137" s="700" t="s">
        <v>4094</v>
      </c>
      <c r="Z137" s="666" t="s">
        <v>4097</v>
      </c>
    </row>
    <row r="138" ht="12.75" customHeight="1">
      <c r="A138" s="700" t="s">
        <v>4099</v>
      </c>
      <c r="B138" s="700">
        <v>135.0</v>
      </c>
      <c r="C138" s="700" t="s">
        <v>40</v>
      </c>
      <c r="D138" s="747" t="s">
        <v>4100</v>
      </c>
      <c r="E138" s="700" t="s">
        <v>371</v>
      </c>
      <c r="F138" s="700" t="s">
        <v>4099</v>
      </c>
      <c r="G138" s="701" t="s">
        <v>4101</v>
      </c>
      <c r="H138" s="700" t="s">
        <v>123</v>
      </c>
      <c r="I138" s="700" t="s">
        <v>4102</v>
      </c>
      <c r="J138" s="700" t="s">
        <v>151</v>
      </c>
      <c r="K138" s="700" t="s">
        <v>4103</v>
      </c>
      <c r="L138" s="700"/>
      <c r="M138" s="700"/>
      <c r="N138" s="702"/>
      <c r="O138" s="702"/>
      <c r="P138" s="702"/>
      <c r="Q138" s="702"/>
      <c r="R138" s="716" t="s">
        <v>4104</v>
      </c>
      <c r="S138" s="702" t="s">
        <v>176</v>
      </c>
      <c r="T138" s="703" t="s">
        <v>4105</v>
      </c>
      <c r="U138" s="769"/>
      <c r="V138" s="769">
        <v>44709.0</v>
      </c>
      <c r="W138" s="770" t="s">
        <v>177</v>
      </c>
      <c r="X138" s="700" t="s">
        <v>3661</v>
      </c>
      <c r="Y138" s="700" t="s">
        <v>4099</v>
      </c>
      <c r="Z138" s="666" t="s">
        <v>4101</v>
      </c>
    </row>
    <row r="139" ht="12.75" customHeight="1">
      <c r="A139" s="700" t="s">
        <v>3810</v>
      </c>
      <c r="B139" s="700">
        <v>136.0</v>
      </c>
      <c r="C139" s="700" t="s">
        <v>40</v>
      </c>
      <c r="D139" s="700" t="s">
        <v>4106</v>
      </c>
      <c r="E139" s="700" t="s">
        <v>3812</v>
      </c>
      <c r="F139" s="700" t="s">
        <v>3810</v>
      </c>
      <c r="G139" s="701" t="s">
        <v>4107</v>
      </c>
      <c r="H139" s="701"/>
      <c r="I139" s="701"/>
      <c r="J139" s="701"/>
      <c r="K139" s="701"/>
      <c r="L139" s="701"/>
      <c r="M139" s="701"/>
      <c r="N139" s="702">
        <v>44884.0</v>
      </c>
      <c r="O139" s="702" t="s">
        <v>90</v>
      </c>
      <c r="P139" s="702"/>
      <c r="Q139" s="702"/>
      <c r="R139" s="702">
        <v>44688.0</v>
      </c>
      <c r="S139" s="702" t="s">
        <v>220</v>
      </c>
      <c r="T139" s="703"/>
      <c r="U139" s="704"/>
      <c r="V139" s="704">
        <v>45003.0</v>
      </c>
      <c r="W139" s="705"/>
      <c r="X139" s="701"/>
      <c r="Y139" s="700" t="s">
        <v>3810</v>
      </c>
      <c r="Z139" s="666" t="s">
        <v>4107</v>
      </c>
    </row>
    <row r="140" ht="12.75" customHeight="1">
      <c r="A140" s="666" t="s">
        <v>1048</v>
      </c>
      <c r="B140" s="666">
        <v>137.0</v>
      </c>
      <c r="C140" s="666" t="s">
        <v>40</v>
      </c>
      <c r="D140" s="666" t="s">
        <v>3353</v>
      </c>
      <c r="E140" s="666" t="s">
        <v>1045</v>
      </c>
      <c r="F140" s="666" t="s">
        <v>1048</v>
      </c>
      <c r="G140" s="352" t="s">
        <v>1047</v>
      </c>
      <c r="H140" s="352"/>
      <c r="I140" s="352"/>
      <c r="J140" s="352"/>
      <c r="K140" s="352"/>
      <c r="L140" s="352"/>
      <c r="M140" s="352"/>
      <c r="N140" s="707">
        <v>44842.0</v>
      </c>
      <c r="O140" s="677" t="s">
        <v>396</v>
      </c>
      <c r="P140" s="707"/>
      <c r="Q140" s="707"/>
      <c r="R140" s="707"/>
      <c r="S140" s="707"/>
      <c r="T140" s="708"/>
      <c r="U140" s="678"/>
      <c r="V140" s="678"/>
      <c r="W140" s="679"/>
      <c r="X140" s="352"/>
      <c r="Y140" s="666" t="s">
        <v>1048</v>
      </c>
      <c r="Z140" s="666" t="s">
        <v>1047</v>
      </c>
    </row>
    <row r="141" ht="12.75" customHeight="1">
      <c r="A141" s="700" t="s">
        <v>3346</v>
      </c>
      <c r="B141" s="700">
        <v>138.0</v>
      </c>
      <c r="C141" s="700" t="s">
        <v>40</v>
      </c>
      <c r="D141" s="700" t="s">
        <v>3348</v>
      </c>
      <c r="E141" s="700" t="s">
        <v>3349</v>
      </c>
      <c r="F141" s="700" t="s">
        <v>3346</v>
      </c>
      <c r="G141" s="701" t="s">
        <v>3347</v>
      </c>
      <c r="H141" s="700" t="s">
        <v>100</v>
      </c>
      <c r="I141" s="700" t="s">
        <v>3350</v>
      </c>
      <c r="J141" s="700" t="s">
        <v>139</v>
      </c>
      <c r="K141" s="700" t="s">
        <v>3351</v>
      </c>
      <c r="L141" s="700"/>
      <c r="M141" s="700"/>
      <c r="N141" s="702"/>
      <c r="O141" s="702"/>
      <c r="P141" s="702"/>
      <c r="Q141" s="702"/>
      <c r="R141" s="702"/>
      <c r="S141" s="702"/>
      <c r="T141" s="703"/>
      <c r="U141" s="738"/>
      <c r="V141" s="738">
        <v>45073.0</v>
      </c>
      <c r="W141" s="705" t="s">
        <v>128</v>
      </c>
      <c r="X141" s="700" t="s">
        <v>3627</v>
      </c>
      <c r="Y141" s="700" t="s">
        <v>3346</v>
      </c>
      <c r="Z141" s="700" t="s">
        <v>3347</v>
      </c>
    </row>
    <row r="142" ht="12.75" customHeight="1">
      <c r="A142" s="666" t="s">
        <v>1082</v>
      </c>
      <c r="B142" s="666">
        <v>139.0</v>
      </c>
      <c r="C142" s="666" t="s">
        <v>40</v>
      </c>
      <c r="D142" s="666" t="s">
        <v>3344</v>
      </c>
      <c r="E142" s="666" t="s">
        <v>516</v>
      </c>
      <c r="F142" s="666" t="s">
        <v>1082</v>
      </c>
      <c r="G142" s="352" t="s">
        <v>1083</v>
      </c>
      <c r="H142" s="666" t="s">
        <v>65</v>
      </c>
      <c r="I142" s="666" t="s">
        <v>3345</v>
      </c>
      <c r="J142" s="352"/>
      <c r="K142" s="352"/>
      <c r="L142" s="352"/>
      <c r="M142" s="352"/>
      <c r="N142" s="707"/>
      <c r="O142" s="707"/>
      <c r="P142" s="707">
        <v>44856.0</v>
      </c>
      <c r="Q142" s="677" t="s">
        <v>176</v>
      </c>
      <c r="R142" s="707"/>
      <c r="S142" s="707"/>
      <c r="T142" s="708"/>
      <c r="U142" s="678"/>
      <c r="V142" s="678"/>
      <c r="W142" s="679"/>
      <c r="X142" s="352"/>
      <c r="Y142" s="666" t="s">
        <v>1082</v>
      </c>
      <c r="Z142" s="666" t="s">
        <v>1083</v>
      </c>
    </row>
    <row r="143" ht="12.75" customHeight="1">
      <c r="A143" s="700" t="s">
        <v>3804</v>
      </c>
      <c r="B143" s="700">
        <v>140.0</v>
      </c>
      <c r="C143" s="700" t="s">
        <v>40</v>
      </c>
      <c r="D143" s="700" t="s">
        <v>4108</v>
      </c>
      <c r="E143" s="700" t="s">
        <v>3806</v>
      </c>
      <c r="F143" s="700" t="s">
        <v>3804</v>
      </c>
      <c r="G143" s="701" t="s">
        <v>4109</v>
      </c>
      <c r="H143" s="700" t="s">
        <v>50</v>
      </c>
      <c r="I143" s="700" t="s">
        <v>4110</v>
      </c>
      <c r="J143" s="700"/>
      <c r="K143" s="700"/>
      <c r="L143" s="700"/>
      <c r="M143" s="700"/>
      <c r="N143" s="716" t="s">
        <v>4111</v>
      </c>
      <c r="O143" s="716" t="s">
        <v>4112</v>
      </c>
      <c r="P143" s="702"/>
      <c r="Q143" s="702"/>
      <c r="R143" s="702"/>
      <c r="S143" s="702"/>
      <c r="T143" s="703"/>
      <c r="U143" s="738"/>
      <c r="V143" s="738">
        <v>45003.0</v>
      </c>
      <c r="W143" s="705" t="s">
        <v>136</v>
      </c>
      <c r="X143" s="700" t="s">
        <v>4093</v>
      </c>
      <c r="Y143" s="700" t="s">
        <v>3804</v>
      </c>
      <c r="Z143" s="700" t="s">
        <v>4113</v>
      </c>
    </row>
    <row r="144" ht="12.75" customHeight="1">
      <c r="A144" s="700" t="s">
        <v>4114</v>
      </c>
      <c r="B144" s="700">
        <v>141.0</v>
      </c>
      <c r="C144" s="700" t="s">
        <v>40</v>
      </c>
      <c r="D144" s="700" t="s">
        <v>4115</v>
      </c>
      <c r="E144" s="700" t="s">
        <v>4116</v>
      </c>
      <c r="F144" s="700" t="s">
        <v>4114</v>
      </c>
      <c r="G144" s="701" t="s">
        <v>4117</v>
      </c>
      <c r="H144" s="700"/>
      <c r="I144" s="700"/>
      <c r="J144" s="700"/>
      <c r="K144" s="700"/>
      <c r="L144" s="700"/>
      <c r="M144" s="700"/>
      <c r="N144" s="702"/>
      <c r="O144" s="702"/>
      <c r="P144" s="702"/>
      <c r="Q144" s="702"/>
      <c r="R144" s="702"/>
      <c r="S144" s="702"/>
      <c r="T144" s="703"/>
      <c r="U144" s="738"/>
      <c r="V144" s="738">
        <v>45003.0</v>
      </c>
      <c r="W144" s="705" t="s">
        <v>76</v>
      </c>
      <c r="X144" s="700" t="s">
        <v>4093</v>
      </c>
      <c r="Y144" s="700" t="s">
        <v>4114</v>
      </c>
      <c r="Z144" s="700" t="s">
        <v>4117</v>
      </c>
    </row>
    <row r="145" ht="12.75" customHeight="1">
      <c r="A145" s="666" t="s">
        <v>983</v>
      </c>
      <c r="B145" s="666">
        <v>142.0</v>
      </c>
      <c r="C145" s="666" t="s">
        <v>40</v>
      </c>
      <c r="D145" s="666" t="s">
        <v>3628</v>
      </c>
      <c r="E145" s="666" t="s">
        <v>978</v>
      </c>
      <c r="F145" s="666" t="s">
        <v>983</v>
      </c>
      <c r="G145" s="352" t="s">
        <v>982</v>
      </c>
      <c r="H145" s="666" t="s">
        <v>151</v>
      </c>
      <c r="I145" s="666" t="s">
        <v>3302</v>
      </c>
      <c r="J145" s="666" t="s">
        <v>2731</v>
      </c>
      <c r="K145" s="751" t="s">
        <v>3303</v>
      </c>
      <c r="M145" s="352"/>
      <c r="N145" s="677"/>
      <c r="O145" s="677"/>
      <c r="P145" s="707">
        <v>44856.0</v>
      </c>
      <c r="Q145" s="677" t="s">
        <v>42</v>
      </c>
      <c r="R145" s="677"/>
      <c r="S145" s="677"/>
      <c r="T145" s="771"/>
      <c r="U145" s="678">
        <v>44674.0</v>
      </c>
      <c r="V145" s="678"/>
      <c r="W145" s="679"/>
      <c r="X145" s="352"/>
      <c r="Y145" s="666" t="s">
        <v>983</v>
      </c>
      <c r="Z145" s="666" t="s">
        <v>982</v>
      </c>
    </row>
    <row r="146" ht="12.75" customHeight="1">
      <c r="A146" s="666" t="s">
        <v>768</v>
      </c>
      <c r="B146" s="666">
        <v>143.0</v>
      </c>
      <c r="C146" s="666" t="s">
        <v>40</v>
      </c>
      <c r="D146" s="666" t="s">
        <v>3165</v>
      </c>
      <c r="E146" s="666" t="s">
        <v>766</v>
      </c>
      <c r="F146" s="666" t="s">
        <v>768</v>
      </c>
      <c r="G146" s="352" t="s">
        <v>3630</v>
      </c>
      <c r="H146" s="666"/>
      <c r="I146" s="666"/>
      <c r="J146" s="666"/>
      <c r="K146" s="751"/>
      <c r="L146" s="751"/>
      <c r="M146" s="352"/>
      <c r="N146" s="677"/>
      <c r="O146" s="677"/>
      <c r="P146" s="707">
        <v>44631.0</v>
      </c>
      <c r="Q146" s="677" t="s">
        <v>42</v>
      </c>
      <c r="R146" s="707">
        <v>44884.0</v>
      </c>
      <c r="S146" s="707" t="s">
        <v>42</v>
      </c>
      <c r="T146" s="771"/>
      <c r="U146" s="678">
        <v>44779.0</v>
      </c>
      <c r="V146" s="678"/>
      <c r="W146" s="679"/>
      <c r="X146" s="352"/>
      <c r="Y146" s="666" t="s">
        <v>768</v>
      </c>
      <c r="Z146" s="666"/>
    </row>
    <row r="147" ht="12.75" customHeight="1">
      <c r="A147" s="750" t="s">
        <v>1015</v>
      </c>
      <c r="B147" s="666">
        <v>144.0</v>
      </c>
      <c r="C147" s="666" t="s">
        <v>40</v>
      </c>
      <c r="D147" s="666" t="s">
        <v>3631</v>
      </c>
      <c r="E147" s="666" t="s">
        <v>1014</v>
      </c>
      <c r="F147" s="763" t="s">
        <v>1015</v>
      </c>
      <c r="G147" s="352" t="s">
        <v>1016</v>
      </c>
      <c r="H147" s="666" t="s">
        <v>151</v>
      </c>
      <c r="I147" s="666" t="s">
        <v>3338</v>
      </c>
      <c r="J147" s="666"/>
      <c r="K147" s="751"/>
      <c r="L147" s="751"/>
      <c r="M147" s="352"/>
      <c r="N147" s="753"/>
      <c r="O147" s="753"/>
      <c r="P147" s="752"/>
      <c r="Q147" s="753"/>
      <c r="R147" s="707">
        <v>44912.0</v>
      </c>
      <c r="S147" s="707" t="s">
        <v>90</v>
      </c>
      <c r="T147" s="771"/>
      <c r="U147" s="772">
        <v>44793.0</v>
      </c>
      <c r="V147" s="678"/>
      <c r="W147" s="679"/>
      <c r="X147" s="352"/>
      <c r="Y147" s="750" t="s">
        <v>1015</v>
      </c>
      <c r="Z147" s="666"/>
    </row>
    <row r="148" ht="12.75" customHeight="1">
      <c r="A148" s="691" t="s">
        <v>1154</v>
      </c>
      <c r="B148" s="691">
        <v>145.0</v>
      </c>
      <c r="C148" s="691" t="s">
        <v>109</v>
      </c>
      <c r="D148" s="691" t="s">
        <v>3358</v>
      </c>
      <c r="E148" s="691" t="s">
        <v>1151</v>
      </c>
      <c r="F148" s="691" t="s">
        <v>1154</v>
      </c>
      <c r="G148" s="692" t="s">
        <v>1155</v>
      </c>
      <c r="H148" s="691" t="s">
        <v>139</v>
      </c>
      <c r="I148" s="691" t="s">
        <v>1152</v>
      </c>
      <c r="J148" s="692"/>
      <c r="K148" s="692"/>
      <c r="L148" s="692"/>
      <c r="M148" s="692"/>
      <c r="N148" s="693" t="s">
        <v>4118</v>
      </c>
      <c r="O148" s="693" t="s">
        <v>4119</v>
      </c>
      <c r="P148" s="694"/>
      <c r="Q148" s="694"/>
      <c r="R148" s="695">
        <v>44709.0</v>
      </c>
      <c r="S148" s="695" t="s">
        <v>42</v>
      </c>
      <c r="T148" s="696" t="s">
        <v>3910</v>
      </c>
      <c r="U148" s="697"/>
      <c r="V148" s="697"/>
      <c r="W148" s="698" t="s">
        <v>136</v>
      </c>
      <c r="X148" s="692" t="s">
        <v>3633</v>
      </c>
      <c r="Y148" s="691" t="s">
        <v>1154</v>
      </c>
      <c r="Z148" s="742" t="s">
        <v>1155</v>
      </c>
    </row>
    <row r="149" ht="12.75" customHeight="1">
      <c r="A149" s="700" t="s">
        <v>4120</v>
      </c>
      <c r="B149" s="700">
        <v>146.0</v>
      </c>
      <c r="C149" s="700" t="s">
        <v>109</v>
      </c>
      <c r="D149" s="747" t="s">
        <v>4121</v>
      </c>
      <c r="E149" s="700" t="s">
        <v>423</v>
      </c>
      <c r="F149" s="700" t="s">
        <v>4120</v>
      </c>
      <c r="G149" s="701" t="s">
        <v>4122</v>
      </c>
      <c r="H149" s="700" t="s">
        <v>144</v>
      </c>
      <c r="I149" s="700" t="s">
        <v>4123</v>
      </c>
      <c r="J149" s="700"/>
      <c r="K149" s="700"/>
      <c r="L149" s="700"/>
      <c r="M149" s="700"/>
      <c r="N149" s="702"/>
      <c r="O149" s="702"/>
      <c r="P149" s="702"/>
      <c r="Q149" s="702"/>
      <c r="R149" s="702"/>
      <c r="S149" s="702"/>
      <c r="T149" s="703"/>
      <c r="U149" s="738"/>
      <c r="V149" s="738">
        <v>44702.0</v>
      </c>
      <c r="W149" s="705"/>
      <c r="X149" s="700"/>
      <c r="Y149" s="700" t="s">
        <v>4120</v>
      </c>
      <c r="Z149" s="740" t="s">
        <v>4122</v>
      </c>
    </row>
    <row r="150" ht="12.75" customHeight="1">
      <c r="A150" s="717" t="s">
        <v>1158</v>
      </c>
      <c r="B150" s="717">
        <v>147.0</v>
      </c>
      <c r="C150" s="717" t="s">
        <v>109</v>
      </c>
      <c r="D150" s="717" t="s">
        <v>3357</v>
      </c>
      <c r="E150" s="717" t="s">
        <v>1157</v>
      </c>
      <c r="F150" s="717" t="s">
        <v>1158</v>
      </c>
      <c r="G150" s="718" t="s">
        <v>1159</v>
      </c>
      <c r="H150" s="717"/>
      <c r="I150" s="717"/>
      <c r="J150" s="717"/>
      <c r="K150" s="717"/>
      <c r="L150" s="717"/>
      <c r="M150" s="717"/>
      <c r="N150" s="719"/>
      <c r="O150" s="719"/>
      <c r="P150" s="719"/>
      <c r="Q150" s="719"/>
      <c r="R150" s="719"/>
      <c r="S150" s="719"/>
      <c r="T150" s="720"/>
      <c r="U150" s="721"/>
      <c r="V150" s="721"/>
      <c r="W150" s="722" t="s">
        <v>68</v>
      </c>
      <c r="X150" s="717"/>
      <c r="Y150" s="717" t="s">
        <v>1158</v>
      </c>
      <c r="Z150" s="740" t="s">
        <v>1159</v>
      </c>
    </row>
    <row r="151" ht="12.75" customHeight="1">
      <c r="A151" s="666" t="s">
        <v>1102</v>
      </c>
      <c r="B151" s="666">
        <v>148.0</v>
      </c>
      <c r="C151" s="666" t="s">
        <v>109</v>
      </c>
      <c r="D151" s="666" t="s">
        <v>3378</v>
      </c>
      <c r="E151" s="666" t="s">
        <v>1101</v>
      </c>
      <c r="F151" s="666" t="s">
        <v>1102</v>
      </c>
      <c r="G151" s="754" t="s">
        <v>3634</v>
      </c>
      <c r="H151" s="352"/>
      <c r="I151" s="352"/>
      <c r="J151" s="352"/>
      <c r="K151" s="352"/>
      <c r="L151" s="352"/>
      <c r="M151" s="352"/>
      <c r="N151" s="707">
        <v>44730.0</v>
      </c>
      <c r="O151" s="707" t="s">
        <v>90</v>
      </c>
      <c r="P151" s="707"/>
      <c r="Q151" s="707"/>
      <c r="R151" s="707">
        <v>44638.0</v>
      </c>
      <c r="S151" s="677" t="s">
        <v>90</v>
      </c>
      <c r="T151" s="708"/>
      <c r="U151" s="678"/>
      <c r="V151" s="678"/>
      <c r="W151" s="679"/>
      <c r="X151" s="352"/>
      <c r="Y151" s="666" t="s">
        <v>1102</v>
      </c>
      <c r="Z151" s="740" t="s">
        <v>1103</v>
      </c>
    </row>
    <row r="152" ht="12.75" customHeight="1">
      <c r="A152" s="731" t="s">
        <v>1164</v>
      </c>
      <c r="B152" s="731">
        <v>149.0</v>
      </c>
      <c r="C152" s="731" t="s">
        <v>109</v>
      </c>
      <c r="D152" s="731" t="s">
        <v>3359</v>
      </c>
      <c r="E152" s="731" t="s">
        <v>1162</v>
      </c>
      <c r="F152" s="731" t="s">
        <v>1164</v>
      </c>
      <c r="G152" s="732" t="s">
        <v>1165</v>
      </c>
      <c r="H152" s="731" t="s">
        <v>2731</v>
      </c>
      <c r="I152" s="731" t="s">
        <v>3360</v>
      </c>
      <c r="J152" s="731"/>
      <c r="K152" s="731"/>
      <c r="L152" s="731"/>
      <c r="M152" s="731"/>
      <c r="N152" s="711"/>
      <c r="O152" s="711"/>
      <c r="P152" s="711"/>
      <c r="Q152" s="711"/>
      <c r="R152" s="733" t="s">
        <v>4124</v>
      </c>
      <c r="S152" s="734" t="s">
        <v>176</v>
      </c>
      <c r="T152" s="735" t="s">
        <v>3925</v>
      </c>
      <c r="U152" s="736"/>
      <c r="V152" s="736"/>
      <c r="W152" s="737" t="s">
        <v>177</v>
      </c>
      <c r="X152" s="731" t="s">
        <v>3567</v>
      </c>
      <c r="Y152" s="731" t="s">
        <v>1164</v>
      </c>
      <c r="Z152" s="740" t="s">
        <v>1165</v>
      </c>
    </row>
    <row r="153" ht="12.75" customHeight="1">
      <c r="A153" s="666" t="s">
        <v>411</v>
      </c>
      <c r="B153" s="666">
        <v>150.0</v>
      </c>
      <c r="C153" s="666" t="s">
        <v>109</v>
      </c>
      <c r="D153" s="666" t="s">
        <v>3635</v>
      </c>
      <c r="E153" s="666" t="s">
        <v>410</v>
      </c>
      <c r="F153" s="666" t="s">
        <v>411</v>
      </c>
      <c r="G153" s="754" t="s">
        <v>412</v>
      </c>
      <c r="H153" s="352"/>
      <c r="I153" s="352"/>
      <c r="J153" s="352"/>
      <c r="K153" s="352"/>
      <c r="L153" s="352"/>
      <c r="M153" s="352"/>
      <c r="N153" s="707">
        <v>44568.0</v>
      </c>
      <c r="O153" s="677" t="s">
        <v>90</v>
      </c>
      <c r="P153" s="707"/>
      <c r="Q153" s="707"/>
      <c r="R153" s="707">
        <v>44786.0</v>
      </c>
      <c r="S153" s="707" t="s">
        <v>42</v>
      </c>
      <c r="T153" s="708"/>
      <c r="U153" s="678"/>
      <c r="V153" s="678"/>
      <c r="W153" s="679"/>
      <c r="X153" s="352"/>
      <c r="Y153" s="666" t="s">
        <v>411</v>
      </c>
      <c r="Z153" s="740" t="s">
        <v>415</v>
      </c>
    </row>
    <row r="154" ht="12.75" customHeight="1">
      <c r="A154" s="666" t="s">
        <v>1168</v>
      </c>
      <c r="B154" s="666">
        <v>151.0</v>
      </c>
      <c r="C154" s="666" t="s">
        <v>109</v>
      </c>
      <c r="D154" s="666" t="s">
        <v>3365</v>
      </c>
      <c r="E154" s="666" t="s">
        <v>1167</v>
      </c>
      <c r="F154" s="666" t="s">
        <v>1168</v>
      </c>
      <c r="G154" s="352" t="s">
        <v>1169</v>
      </c>
      <c r="H154" s="352"/>
      <c r="I154" s="352"/>
      <c r="J154" s="352"/>
      <c r="K154" s="352"/>
      <c r="L154" s="352"/>
      <c r="M154" s="352"/>
      <c r="N154" s="707"/>
      <c r="O154" s="707"/>
      <c r="P154" s="707">
        <v>44575.0</v>
      </c>
      <c r="Q154" s="677" t="s">
        <v>176</v>
      </c>
      <c r="R154" s="707">
        <v>44793.0</v>
      </c>
      <c r="S154" s="707" t="s">
        <v>90</v>
      </c>
      <c r="T154" s="708"/>
      <c r="U154" s="678"/>
      <c r="V154" s="678"/>
      <c r="W154" s="679"/>
      <c r="X154" s="352"/>
      <c r="Y154" s="666" t="s">
        <v>1168</v>
      </c>
      <c r="Z154" s="740" t="s">
        <v>1169</v>
      </c>
    </row>
    <row r="155" ht="12.75" customHeight="1">
      <c r="A155" s="666" t="s">
        <v>1172</v>
      </c>
      <c r="B155" s="666">
        <v>152.0</v>
      </c>
      <c r="C155" s="666" t="s">
        <v>109</v>
      </c>
      <c r="D155" s="666" t="s">
        <v>3355</v>
      </c>
      <c r="E155" s="666" t="s">
        <v>1171</v>
      </c>
      <c r="F155" s="666" t="s">
        <v>1172</v>
      </c>
      <c r="G155" s="352" t="s">
        <v>1173</v>
      </c>
      <c r="H155" s="666" t="s">
        <v>139</v>
      </c>
      <c r="I155" s="666" t="s">
        <v>3356</v>
      </c>
      <c r="J155" s="352"/>
      <c r="K155" s="352"/>
      <c r="L155" s="352"/>
      <c r="M155" s="352"/>
      <c r="N155" s="707">
        <v>44835.0</v>
      </c>
      <c r="O155" s="677" t="s">
        <v>90</v>
      </c>
      <c r="P155" s="707"/>
      <c r="Q155" s="707"/>
      <c r="R155" s="707"/>
      <c r="S155" s="707"/>
      <c r="T155" s="708"/>
      <c r="U155" s="678"/>
      <c r="V155" s="678"/>
      <c r="W155" s="679"/>
      <c r="X155" s="352"/>
      <c r="Y155" s="666" t="s">
        <v>1172</v>
      </c>
      <c r="Z155" s="740" t="s">
        <v>1173</v>
      </c>
    </row>
    <row r="156" ht="12.75" customHeight="1">
      <c r="A156" s="666" t="s">
        <v>2720</v>
      </c>
      <c r="B156" s="666">
        <v>153.0</v>
      </c>
      <c r="C156" s="666" t="s">
        <v>109</v>
      </c>
      <c r="D156" s="666" t="s">
        <v>3637</v>
      </c>
      <c r="E156" s="666" t="s">
        <v>2719</v>
      </c>
      <c r="F156" s="666" t="s">
        <v>2720</v>
      </c>
      <c r="G156" s="352" t="s">
        <v>2721</v>
      </c>
      <c r="H156" s="666" t="s">
        <v>139</v>
      </c>
      <c r="I156" s="666" t="s">
        <v>3132</v>
      </c>
      <c r="J156" s="352"/>
      <c r="K156" s="352"/>
      <c r="L156" s="352"/>
      <c r="M156" s="352"/>
      <c r="N156" s="707">
        <v>44835.0</v>
      </c>
      <c r="O156" s="677" t="s">
        <v>396</v>
      </c>
      <c r="P156" s="707"/>
      <c r="Q156" s="707"/>
      <c r="R156" s="707"/>
      <c r="S156" s="707"/>
      <c r="T156" s="708"/>
      <c r="U156" s="678"/>
      <c r="V156" s="678"/>
      <c r="W156" s="679"/>
      <c r="X156" s="352"/>
      <c r="Y156" s="666" t="s">
        <v>2720</v>
      </c>
      <c r="Z156" s="740" t="s">
        <v>2721</v>
      </c>
    </row>
    <row r="157" ht="12.75" customHeight="1">
      <c r="A157" s="666" t="s">
        <v>1106</v>
      </c>
      <c r="B157" s="666">
        <v>154.0</v>
      </c>
      <c r="C157" s="666" t="s">
        <v>109</v>
      </c>
      <c r="D157" s="666" t="s">
        <v>3382</v>
      </c>
      <c r="E157" s="666" t="s">
        <v>1105</v>
      </c>
      <c r="F157" s="666" t="s">
        <v>1106</v>
      </c>
      <c r="G157" s="352" t="s">
        <v>1107</v>
      </c>
      <c r="H157" s="352"/>
      <c r="I157" s="352"/>
      <c r="J157" s="352"/>
      <c r="K157" s="352"/>
      <c r="L157" s="352"/>
      <c r="M157" s="352"/>
      <c r="N157" s="707">
        <v>44884.0</v>
      </c>
      <c r="O157" s="707" t="s">
        <v>396</v>
      </c>
      <c r="P157" s="707"/>
      <c r="Q157" s="707"/>
      <c r="R157" s="707">
        <v>44695.0</v>
      </c>
      <c r="S157" s="707" t="s">
        <v>90</v>
      </c>
      <c r="T157" s="708"/>
      <c r="U157" s="678"/>
      <c r="V157" s="678"/>
      <c r="W157" s="679"/>
      <c r="X157" s="352"/>
      <c r="Y157" s="666" t="s">
        <v>1106</v>
      </c>
      <c r="Z157" s="740" t="s">
        <v>1107</v>
      </c>
    </row>
    <row r="158" ht="12.75" customHeight="1">
      <c r="A158" s="709" t="s">
        <v>2802</v>
      </c>
      <c r="B158" s="709">
        <v>155.0</v>
      </c>
      <c r="C158" s="709" t="s">
        <v>109</v>
      </c>
      <c r="D158" s="709" t="s">
        <v>3384</v>
      </c>
      <c r="E158" s="709" t="s">
        <v>2801</v>
      </c>
      <c r="F158" s="709" t="s">
        <v>2802</v>
      </c>
      <c r="G158" s="710" t="s">
        <v>2803</v>
      </c>
      <c r="H158" s="709"/>
      <c r="I158" s="709"/>
      <c r="J158" s="709"/>
      <c r="K158" s="709"/>
      <c r="L158" s="709"/>
      <c r="M158" s="709"/>
      <c r="N158" s="711"/>
      <c r="O158" s="711"/>
      <c r="P158" s="711"/>
      <c r="Q158" s="711"/>
      <c r="R158" s="712"/>
      <c r="S158" s="712"/>
      <c r="T158" s="713"/>
      <c r="U158" s="714"/>
      <c r="V158" s="714"/>
      <c r="W158" s="715" t="s">
        <v>76</v>
      </c>
      <c r="X158" s="709" t="s">
        <v>3567</v>
      </c>
      <c r="Y158" s="709" t="s">
        <v>2802</v>
      </c>
      <c r="Z158" s="740" t="s">
        <v>2803</v>
      </c>
    </row>
    <row r="159" ht="12.75" customHeight="1">
      <c r="A159" s="666" t="s">
        <v>746</v>
      </c>
      <c r="B159" s="666">
        <v>156.0</v>
      </c>
      <c r="C159" s="666" t="s">
        <v>109</v>
      </c>
      <c r="D159" s="666" t="s">
        <v>3639</v>
      </c>
      <c r="E159" s="666" t="s">
        <v>745</v>
      </c>
      <c r="F159" s="666" t="s">
        <v>746</v>
      </c>
      <c r="G159" s="352" t="s">
        <v>747</v>
      </c>
      <c r="H159" s="352"/>
      <c r="I159" s="352"/>
      <c r="J159" s="352"/>
      <c r="K159" s="352"/>
      <c r="L159" s="352"/>
      <c r="M159" s="352"/>
      <c r="N159" s="707"/>
      <c r="O159" s="707"/>
      <c r="P159" s="707">
        <v>44870.0</v>
      </c>
      <c r="Q159" s="707" t="s">
        <v>176</v>
      </c>
      <c r="R159" s="707">
        <v>44667.0</v>
      </c>
      <c r="S159" s="707" t="s">
        <v>90</v>
      </c>
      <c r="T159" s="708"/>
      <c r="U159" s="678"/>
      <c r="V159" s="678"/>
      <c r="W159" s="679"/>
      <c r="X159" s="352"/>
      <c r="Y159" s="666" t="s">
        <v>746</v>
      </c>
      <c r="Z159" s="740" t="s">
        <v>747</v>
      </c>
    </row>
    <row r="160" ht="12.75" customHeight="1">
      <c r="A160" s="700" t="s">
        <v>3879</v>
      </c>
      <c r="B160" s="700">
        <v>157.0</v>
      </c>
      <c r="C160" s="700" t="s">
        <v>109</v>
      </c>
      <c r="D160" s="700" t="s">
        <v>4125</v>
      </c>
      <c r="E160" s="700" t="s">
        <v>3881</v>
      </c>
      <c r="F160" s="700" t="s">
        <v>3879</v>
      </c>
      <c r="G160" s="701" t="s">
        <v>4126</v>
      </c>
      <c r="H160" s="700" t="s">
        <v>3102</v>
      </c>
      <c r="I160" s="700" t="s">
        <v>4127</v>
      </c>
      <c r="J160" s="701"/>
      <c r="K160" s="701"/>
      <c r="L160" s="701"/>
      <c r="M160" s="701"/>
      <c r="N160" s="702">
        <v>44688.0</v>
      </c>
      <c r="O160" s="702" t="s">
        <v>90</v>
      </c>
      <c r="P160" s="702"/>
      <c r="Q160" s="702"/>
      <c r="R160" s="702">
        <v>44582.0</v>
      </c>
      <c r="S160" s="716" t="s">
        <v>90</v>
      </c>
      <c r="T160" s="703"/>
      <c r="U160" s="773"/>
      <c r="V160" s="738">
        <v>45003.0</v>
      </c>
      <c r="W160" s="705"/>
      <c r="X160" s="701"/>
      <c r="Y160" s="700" t="s">
        <v>3879</v>
      </c>
      <c r="Z160" s="740" t="s">
        <v>4126</v>
      </c>
    </row>
    <row r="161" ht="12.75" customHeight="1">
      <c r="A161" s="700" t="s">
        <v>3815</v>
      </c>
      <c r="B161" s="700">
        <v>158.0</v>
      </c>
      <c r="C161" s="700" t="s">
        <v>109</v>
      </c>
      <c r="D161" s="700" t="s">
        <v>4128</v>
      </c>
      <c r="E161" s="700" t="s">
        <v>920</v>
      </c>
      <c r="F161" s="700" t="s">
        <v>3815</v>
      </c>
      <c r="G161" s="701" t="s">
        <v>4129</v>
      </c>
      <c r="H161" s="701"/>
      <c r="I161" s="701"/>
      <c r="J161" s="701"/>
      <c r="K161" s="701"/>
      <c r="L161" s="701"/>
      <c r="M161" s="701"/>
      <c r="N161" s="702">
        <v>44624.0</v>
      </c>
      <c r="O161" s="716" t="s">
        <v>90</v>
      </c>
      <c r="P161" s="702"/>
      <c r="Q161" s="716"/>
      <c r="R161" s="702">
        <v>44863.0</v>
      </c>
      <c r="S161" s="716" t="s">
        <v>220</v>
      </c>
      <c r="T161" s="703"/>
      <c r="U161" s="704"/>
      <c r="V161" s="704">
        <v>45003.0</v>
      </c>
      <c r="W161" s="705"/>
      <c r="X161" s="701"/>
      <c r="Y161" s="700" t="s">
        <v>3815</v>
      </c>
      <c r="Z161" s="743" t="s">
        <v>4129</v>
      </c>
    </row>
    <row r="162" ht="12.75" customHeight="1">
      <c r="A162" s="691" t="s">
        <v>2727</v>
      </c>
      <c r="B162" s="691">
        <v>159.0</v>
      </c>
      <c r="C162" s="691" t="s">
        <v>109</v>
      </c>
      <c r="D162" s="691" t="s">
        <v>3640</v>
      </c>
      <c r="E162" s="691" t="s">
        <v>2726</v>
      </c>
      <c r="F162" s="691" t="s">
        <v>2727</v>
      </c>
      <c r="G162" s="692" t="s">
        <v>2728</v>
      </c>
      <c r="H162" s="691" t="s">
        <v>50</v>
      </c>
      <c r="I162" s="691" t="s">
        <v>2730</v>
      </c>
      <c r="J162" s="691" t="s">
        <v>3102</v>
      </c>
      <c r="K162" s="691" t="s">
        <v>2732</v>
      </c>
      <c r="L162" s="691"/>
      <c r="M162" s="691"/>
      <c r="N162" s="693" t="s">
        <v>4130</v>
      </c>
      <c r="O162" s="693" t="s">
        <v>4131</v>
      </c>
      <c r="P162" s="711"/>
      <c r="Q162" s="711"/>
      <c r="R162" s="695"/>
      <c r="S162" s="695"/>
      <c r="T162" s="696" t="s">
        <v>4132</v>
      </c>
      <c r="U162" s="741"/>
      <c r="V162" s="741"/>
      <c r="W162" s="698" t="s">
        <v>136</v>
      </c>
      <c r="X162" s="691" t="s">
        <v>3043</v>
      </c>
      <c r="Y162" s="691" t="s">
        <v>2727</v>
      </c>
      <c r="Z162" s="740" t="s">
        <v>2728</v>
      </c>
    </row>
    <row r="163" ht="12.75" customHeight="1">
      <c r="A163" s="700" t="s">
        <v>4133</v>
      </c>
      <c r="B163" s="700">
        <v>160.0</v>
      </c>
      <c r="C163" s="700" t="s">
        <v>109</v>
      </c>
      <c r="D163" s="747" t="s">
        <v>4134</v>
      </c>
      <c r="E163" s="700" t="s">
        <v>4135</v>
      </c>
      <c r="F163" s="700" t="s">
        <v>4136</v>
      </c>
      <c r="G163" s="701" t="s">
        <v>4137</v>
      </c>
      <c r="H163" s="701"/>
      <c r="I163" s="701"/>
      <c r="J163" s="701"/>
      <c r="K163" s="701"/>
      <c r="L163" s="701"/>
      <c r="M163" s="701"/>
      <c r="N163" s="702"/>
      <c r="O163" s="702"/>
      <c r="P163" s="702"/>
      <c r="Q163" s="716"/>
      <c r="R163" s="702">
        <v>44863.0</v>
      </c>
      <c r="S163" s="716" t="s">
        <v>90</v>
      </c>
      <c r="T163" s="703" t="s">
        <v>4138</v>
      </c>
      <c r="U163" s="704">
        <v>44660.0</v>
      </c>
      <c r="V163" s="704">
        <v>44821.0</v>
      </c>
      <c r="W163" s="705"/>
      <c r="X163" s="701"/>
      <c r="Y163" s="700" t="s">
        <v>4133</v>
      </c>
      <c r="Z163" s="740" t="s">
        <v>4139</v>
      </c>
    </row>
    <row r="164" ht="12.75" customHeight="1">
      <c r="A164" s="666" t="s">
        <v>278</v>
      </c>
      <c r="B164" s="666">
        <v>161.0</v>
      </c>
      <c r="C164" s="766" t="s">
        <v>109</v>
      </c>
      <c r="D164" s="666" t="s">
        <v>3093</v>
      </c>
      <c r="E164" s="666" t="s">
        <v>274</v>
      </c>
      <c r="F164" s="666" t="s">
        <v>278</v>
      </c>
      <c r="G164" s="352" t="s">
        <v>279</v>
      </c>
      <c r="H164" s="352"/>
      <c r="I164" s="352"/>
      <c r="J164" s="352"/>
      <c r="K164" s="352"/>
      <c r="L164" s="352"/>
      <c r="M164" s="352"/>
      <c r="N164" s="707"/>
      <c r="O164" s="707"/>
      <c r="P164" s="707">
        <v>44631.0</v>
      </c>
      <c r="Q164" s="677" t="s">
        <v>176</v>
      </c>
      <c r="R164" s="707">
        <v>44884.0</v>
      </c>
      <c r="S164" s="707" t="s">
        <v>90</v>
      </c>
      <c r="T164" s="708"/>
      <c r="U164" s="678">
        <v>44779.0</v>
      </c>
      <c r="V164" s="678"/>
      <c r="W164" s="679"/>
      <c r="X164" s="352"/>
      <c r="Y164" s="666" t="s">
        <v>278</v>
      </c>
      <c r="Z164" s="774"/>
    </row>
    <row r="165" ht="12.75" customHeight="1">
      <c r="A165" s="666" t="s">
        <v>709</v>
      </c>
      <c r="B165" s="666">
        <v>162.0</v>
      </c>
      <c r="C165" s="766" t="s">
        <v>109</v>
      </c>
      <c r="D165" s="666" t="s">
        <v>3220</v>
      </c>
      <c r="E165" s="666" t="s">
        <v>708</v>
      </c>
      <c r="F165" s="666" t="s">
        <v>709</v>
      </c>
      <c r="G165" s="352" t="s">
        <v>710</v>
      </c>
      <c r="H165" s="352"/>
      <c r="I165" s="352"/>
      <c r="J165" s="352"/>
      <c r="K165" s="352"/>
      <c r="L165" s="352"/>
      <c r="M165" s="352"/>
      <c r="N165" s="707"/>
      <c r="O165" s="707"/>
      <c r="P165" s="707">
        <v>44624.0</v>
      </c>
      <c r="Q165" s="677" t="s">
        <v>42</v>
      </c>
      <c r="R165" s="707">
        <v>44877.0</v>
      </c>
      <c r="S165" s="707" t="s">
        <v>220</v>
      </c>
      <c r="T165" s="708" t="s">
        <v>4140</v>
      </c>
      <c r="U165" s="678">
        <v>44779.0</v>
      </c>
      <c r="V165" s="678"/>
      <c r="W165" s="679"/>
      <c r="X165" s="352"/>
      <c r="Y165" s="666" t="s">
        <v>709</v>
      </c>
      <c r="Z165" s="774"/>
    </row>
    <row r="166" ht="12.75" customHeight="1">
      <c r="A166" s="700" t="s">
        <v>4141</v>
      </c>
      <c r="B166" s="700">
        <v>163.0</v>
      </c>
      <c r="C166" s="700" t="s">
        <v>65</v>
      </c>
      <c r="D166" s="700" t="s">
        <v>4142</v>
      </c>
      <c r="E166" s="700" t="s">
        <v>4143</v>
      </c>
      <c r="F166" s="700" t="s">
        <v>4141</v>
      </c>
      <c r="G166" s="701" t="s">
        <v>4144</v>
      </c>
      <c r="H166" s="700"/>
      <c r="I166" s="700"/>
      <c r="J166" s="700"/>
      <c r="K166" s="700"/>
      <c r="L166" s="700"/>
      <c r="M166" s="700"/>
      <c r="N166" s="716" t="s">
        <v>4145</v>
      </c>
      <c r="O166" s="716" t="s">
        <v>4146</v>
      </c>
      <c r="P166" s="702"/>
      <c r="Q166" s="702"/>
      <c r="R166" s="702"/>
      <c r="S166" s="702"/>
      <c r="T166" s="703" t="s">
        <v>4147</v>
      </c>
      <c r="U166" s="738"/>
      <c r="V166" s="738">
        <v>44912.0</v>
      </c>
      <c r="W166" s="705" t="s">
        <v>136</v>
      </c>
      <c r="X166" s="700" t="s">
        <v>3644</v>
      </c>
      <c r="Y166" s="700" t="s">
        <v>4141</v>
      </c>
      <c r="Z166" s="775" t="s">
        <v>4148</v>
      </c>
    </row>
    <row r="167" ht="12.75" customHeight="1">
      <c r="A167" s="700" t="s">
        <v>4149</v>
      </c>
      <c r="B167" s="700">
        <v>164.0</v>
      </c>
      <c r="C167" s="700" t="s">
        <v>65</v>
      </c>
      <c r="D167" s="700" t="s">
        <v>4150</v>
      </c>
      <c r="E167" s="700" t="s">
        <v>4151</v>
      </c>
      <c r="F167" s="700" t="s">
        <v>4149</v>
      </c>
      <c r="G167" s="701" t="s">
        <v>4152</v>
      </c>
      <c r="H167" s="701"/>
      <c r="I167" s="701"/>
      <c r="J167" s="701"/>
      <c r="K167" s="701"/>
      <c r="L167" s="701"/>
      <c r="M167" s="701"/>
      <c r="N167" s="702"/>
      <c r="O167" s="702"/>
      <c r="P167" s="702">
        <v>44688.0</v>
      </c>
      <c r="Q167" s="702" t="s">
        <v>42</v>
      </c>
      <c r="R167" s="702">
        <v>44589.0</v>
      </c>
      <c r="S167" s="716" t="s">
        <v>220</v>
      </c>
      <c r="T167" s="703"/>
      <c r="U167" s="704"/>
      <c r="V167" s="704">
        <v>44912.0</v>
      </c>
      <c r="W167" s="705"/>
      <c r="X167" s="701"/>
      <c r="Y167" s="700" t="s">
        <v>4149</v>
      </c>
      <c r="Z167" s="776" t="s">
        <v>4152</v>
      </c>
    </row>
    <row r="168" ht="12.75" customHeight="1">
      <c r="A168" s="666" t="s">
        <v>1093</v>
      </c>
      <c r="B168" s="666">
        <v>165.0</v>
      </c>
      <c r="C168" s="666" t="s">
        <v>65</v>
      </c>
      <c r="D168" s="666" t="s">
        <v>3366</v>
      </c>
      <c r="E168" s="666" t="s">
        <v>1090</v>
      </c>
      <c r="F168" s="666" t="s">
        <v>1093</v>
      </c>
      <c r="G168" s="352" t="s">
        <v>1092</v>
      </c>
      <c r="H168" s="352"/>
      <c r="I168" s="352"/>
      <c r="J168" s="352"/>
      <c r="K168" s="352"/>
      <c r="L168" s="352"/>
      <c r="M168" s="352"/>
      <c r="N168" s="707">
        <v>44730.0</v>
      </c>
      <c r="O168" s="707" t="s">
        <v>396</v>
      </c>
      <c r="P168" s="707"/>
      <c r="Q168" s="707"/>
      <c r="R168" s="707"/>
      <c r="S168" s="707"/>
      <c r="T168" s="708"/>
      <c r="U168" s="678"/>
      <c r="V168" s="678"/>
      <c r="W168" s="679"/>
      <c r="X168" s="352"/>
      <c r="Y168" s="666" t="s">
        <v>1093</v>
      </c>
      <c r="Z168" s="776" t="s">
        <v>1092</v>
      </c>
    </row>
    <row r="169" ht="12.75" customHeight="1">
      <c r="A169" s="666" t="s">
        <v>203</v>
      </c>
      <c r="B169" s="666">
        <v>166.0</v>
      </c>
      <c r="C169" s="666" t="s">
        <v>65</v>
      </c>
      <c r="D169" s="666" t="s">
        <v>1716</v>
      </c>
      <c r="E169" s="666" t="s">
        <v>202</v>
      </c>
      <c r="F169" s="666" t="s">
        <v>203</v>
      </c>
      <c r="G169" s="352" t="s">
        <v>204</v>
      </c>
      <c r="H169" s="352"/>
      <c r="I169" s="352"/>
      <c r="J169" s="352"/>
      <c r="K169" s="352"/>
      <c r="L169" s="352"/>
      <c r="M169" s="352"/>
      <c r="N169" s="707">
        <v>44660.0</v>
      </c>
      <c r="O169" s="707" t="s">
        <v>396</v>
      </c>
      <c r="P169" s="707"/>
      <c r="Q169" s="707"/>
      <c r="R169" s="707">
        <v>44863.0</v>
      </c>
      <c r="S169" s="677" t="s">
        <v>42</v>
      </c>
      <c r="T169" s="708"/>
      <c r="U169" s="678"/>
      <c r="V169" s="678"/>
      <c r="W169" s="679"/>
      <c r="X169" s="352"/>
      <c r="Y169" s="666" t="s">
        <v>203</v>
      </c>
      <c r="Z169" s="776" t="s">
        <v>204</v>
      </c>
    </row>
    <row r="170" ht="12.75" customHeight="1">
      <c r="A170" s="666" t="s">
        <v>1178</v>
      </c>
      <c r="B170" s="666">
        <v>167.0</v>
      </c>
      <c r="C170" s="666" t="s">
        <v>65</v>
      </c>
      <c r="D170" s="666" t="s">
        <v>3361</v>
      </c>
      <c r="E170" s="666" t="s">
        <v>1177</v>
      </c>
      <c r="F170" s="666" t="s">
        <v>1178</v>
      </c>
      <c r="G170" s="352" t="s">
        <v>1179</v>
      </c>
      <c r="H170" s="352"/>
      <c r="I170" s="352"/>
      <c r="J170" s="352"/>
      <c r="K170" s="352"/>
      <c r="L170" s="352"/>
      <c r="M170" s="352"/>
      <c r="N170" s="707"/>
      <c r="O170" s="707"/>
      <c r="P170" s="707">
        <v>44709.0</v>
      </c>
      <c r="Q170" s="707" t="s">
        <v>42</v>
      </c>
      <c r="R170" s="707">
        <v>44624.0</v>
      </c>
      <c r="S170" s="677" t="s">
        <v>90</v>
      </c>
      <c r="T170" s="708"/>
      <c r="U170" s="678"/>
      <c r="V170" s="678"/>
      <c r="W170" s="679"/>
      <c r="X170" s="352"/>
      <c r="Y170" s="666" t="s">
        <v>1178</v>
      </c>
      <c r="Z170" s="776" t="s">
        <v>1179</v>
      </c>
    </row>
    <row r="171" ht="12.75" customHeight="1">
      <c r="A171" s="700" t="s">
        <v>4153</v>
      </c>
      <c r="B171" s="700">
        <v>168.0</v>
      </c>
      <c r="C171" s="700" t="s">
        <v>65</v>
      </c>
      <c r="D171" s="747" t="s">
        <v>4154</v>
      </c>
      <c r="E171" s="700" t="s">
        <v>4155</v>
      </c>
      <c r="F171" s="700" t="s">
        <v>4153</v>
      </c>
      <c r="G171" s="701" t="s">
        <v>4156</v>
      </c>
      <c r="H171" s="701"/>
      <c r="I171" s="701"/>
      <c r="J171" s="701"/>
      <c r="K171" s="701"/>
      <c r="L171" s="701"/>
      <c r="M171" s="701"/>
      <c r="N171" s="702">
        <v>44667.0</v>
      </c>
      <c r="O171" s="702" t="s">
        <v>396</v>
      </c>
      <c r="P171" s="702"/>
      <c r="Q171" s="702"/>
      <c r="R171" s="702"/>
      <c r="S171" s="702"/>
      <c r="T171" s="703"/>
      <c r="U171" s="704"/>
      <c r="V171" s="704">
        <v>44730.0</v>
      </c>
      <c r="W171" s="705"/>
      <c r="X171" s="701"/>
      <c r="Y171" s="700" t="s">
        <v>4153</v>
      </c>
      <c r="Z171" s="763" t="s">
        <v>4156</v>
      </c>
    </row>
    <row r="172" ht="12.75" customHeight="1">
      <c r="A172" s="717" t="s">
        <v>4157</v>
      </c>
      <c r="B172" s="717">
        <v>169.0</v>
      </c>
      <c r="C172" s="717" t="s">
        <v>65</v>
      </c>
      <c r="D172" s="717" t="s">
        <v>4158</v>
      </c>
      <c r="E172" s="717" t="s">
        <v>4159</v>
      </c>
      <c r="F172" s="717" t="s">
        <v>4157</v>
      </c>
      <c r="G172" s="718" t="s">
        <v>4160</v>
      </c>
      <c r="H172" s="700"/>
      <c r="I172" s="700"/>
      <c r="J172" s="700"/>
      <c r="K172" s="700"/>
      <c r="L172" s="700"/>
      <c r="M172" s="700"/>
      <c r="N172" s="702"/>
      <c r="O172" s="702"/>
      <c r="P172" s="702">
        <v>44667.0</v>
      </c>
      <c r="Q172" s="702" t="s">
        <v>42</v>
      </c>
      <c r="R172" s="702"/>
      <c r="S172" s="777"/>
      <c r="T172" s="703" t="s">
        <v>4161</v>
      </c>
      <c r="U172" s="738"/>
      <c r="V172" s="738">
        <v>44884.0</v>
      </c>
      <c r="W172" s="705" t="s">
        <v>128</v>
      </c>
      <c r="X172" s="700" t="s">
        <v>3644</v>
      </c>
      <c r="Y172" s="700" t="s">
        <v>4157</v>
      </c>
      <c r="Z172" s="776" t="s">
        <v>4160</v>
      </c>
    </row>
    <row r="173" ht="12.75" customHeight="1">
      <c r="A173" s="717" t="s">
        <v>3373</v>
      </c>
      <c r="B173" s="717">
        <v>170.0</v>
      </c>
      <c r="C173" s="717" t="s">
        <v>65</v>
      </c>
      <c r="D173" s="717" t="s">
        <v>3375</v>
      </c>
      <c r="E173" s="717" t="s">
        <v>3376</v>
      </c>
      <c r="F173" s="717" t="s">
        <v>3373</v>
      </c>
      <c r="G173" s="718" t="s">
        <v>3374</v>
      </c>
      <c r="H173" s="717" t="s">
        <v>50</v>
      </c>
      <c r="I173" s="717" t="s">
        <v>3377</v>
      </c>
      <c r="J173" s="717"/>
      <c r="K173" s="717"/>
      <c r="L173" s="717"/>
      <c r="M173" s="717"/>
      <c r="N173" s="719"/>
      <c r="O173" s="719"/>
      <c r="P173" s="719"/>
      <c r="Q173" s="719"/>
      <c r="R173" s="719"/>
      <c r="S173" s="719"/>
      <c r="T173" s="720"/>
      <c r="U173" s="721"/>
      <c r="V173" s="721"/>
      <c r="W173" s="722" t="s">
        <v>68</v>
      </c>
      <c r="X173" s="717" t="s">
        <v>3643</v>
      </c>
      <c r="Y173" s="717" t="s">
        <v>3373</v>
      </c>
      <c r="Z173" s="776" t="s">
        <v>3374</v>
      </c>
    </row>
    <row r="174" ht="12.75" customHeight="1">
      <c r="A174" s="700" t="s">
        <v>4162</v>
      </c>
      <c r="B174" s="700">
        <v>171.0</v>
      </c>
      <c r="C174" s="700" t="s">
        <v>65</v>
      </c>
      <c r="D174" s="747" t="s">
        <v>4163</v>
      </c>
      <c r="E174" s="700" t="s">
        <v>4164</v>
      </c>
      <c r="F174" s="700" t="s">
        <v>4162</v>
      </c>
      <c r="G174" s="701" t="s">
        <v>4165</v>
      </c>
      <c r="H174" s="700" t="s">
        <v>144</v>
      </c>
      <c r="I174" s="700" t="s">
        <v>4166</v>
      </c>
      <c r="J174" s="701"/>
      <c r="K174" s="701"/>
      <c r="L174" s="701"/>
      <c r="M174" s="701"/>
      <c r="N174" s="702"/>
      <c r="O174" s="702"/>
      <c r="P174" s="702"/>
      <c r="Q174" s="702"/>
      <c r="R174" s="702">
        <v>44786.0</v>
      </c>
      <c r="S174" s="702" t="s">
        <v>220</v>
      </c>
      <c r="T174" s="703"/>
      <c r="U174" s="704"/>
      <c r="V174" s="704">
        <v>44835.0</v>
      </c>
      <c r="W174" s="705"/>
      <c r="X174" s="701"/>
      <c r="Y174" s="700" t="s">
        <v>4162</v>
      </c>
      <c r="Z174" s="776" t="s">
        <v>4165</v>
      </c>
    </row>
    <row r="175" ht="12.75" customHeight="1">
      <c r="A175" s="709" t="s">
        <v>1182</v>
      </c>
      <c r="B175" s="709">
        <v>172.0</v>
      </c>
      <c r="C175" s="709" t="s">
        <v>65</v>
      </c>
      <c r="D175" s="709" t="s">
        <v>3367</v>
      </c>
      <c r="E175" s="709" t="s">
        <v>1181</v>
      </c>
      <c r="F175" s="709" t="s">
        <v>1182</v>
      </c>
      <c r="G175" s="710" t="s">
        <v>1183</v>
      </c>
      <c r="H175" s="709"/>
      <c r="I175" s="709"/>
      <c r="J175" s="709"/>
      <c r="K175" s="709"/>
      <c r="L175" s="709"/>
      <c r="M175" s="709"/>
      <c r="N175" s="778">
        <v>44688.0</v>
      </c>
      <c r="O175" s="711" t="s">
        <v>90</v>
      </c>
      <c r="P175" s="711"/>
      <c r="Q175" s="711"/>
      <c r="R175" s="712"/>
      <c r="S175" s="712"/>
      <c r="T175" s="713"/>
      <c r="U175" s="779"/>
      <c r="V175" s="779"/>
      <c r="W175" s="715" t="s">
        <v>76</v>
      </c>
      <c r="X175" s="709" t="s">
        <v>3644</v>
      </c>
      <c r="Y175" s="709" t="s">
        <v>1182</v>
      </c>
      <c r="Z175" s="776" t="s">
        <v>1183</v>
      </c>
    </row>
    <row r="176" ht="12.75" customHeight="1">
      <c r="A176" s="700" t="s">
        <v>4167</v>
      </c>
      <c r="B176" s="700">
        <v>173.0</v>
      </c>
      <c r="C176" s="700" t="s">
        <v>65</v>
      </c>
      <c r="D176" s="700" t="s">
        <v>4168</v>
      </c>
      <c r="E176" s="700" t="s">
        <v>4169</v>
      </c>
      <c r="F176" s="700" t="s">
        <v>4167</v>
      </c>
      <c r="G176" s="701" t="s">
        <v>4170</v>
      </c>
      <c r="H176" s="700" t="s">
        <v>50</v>
      </c>
      <c r="I176" s="700" t="s">
        <v>4171</v>
      </c>
      <c r="J176" s="701"/>
      <c r="K176" s="701"/>
      <c r="L176" s="701"/>
      <c r="M176" s="701"/>
      <c r="N176" s="702"/>
      <c r="O176" s="702"/>
      <c r="P176" s="702">
        <v>44870.0</v>
      </c>
      <c r="Q176" s="702" t="s">
        <v>42</v>
      </c>
      <c r="R176" s="702">
        <v>44674.0</v>
      </c>
      <c r="S176" s="702" t="s">
        <v>90</v>
      </c>
      <c r="T176" s="703"/>
      <c r="U176" s="704"/>
      <c r="V176" s="704">
        <v>44961.0</v>
      </c>
      <c r="W176" s="705"/>
      <c r="X176" s="701"/>
      <c r="Y176" s="700" t="s">
        <v>4167</v>
      </c>
      <c r="Z176" s="776" t="s">
        <v>4170</v>
      </c>
    </row>
    <row r="177" ht="12.75" customHeight="1">
      <c r="A177" s="717" t="s">
        <v>1187</v>
      </c>
      <c r="B177" s="717">
        <v>174.0</v>
      </c>
      <c r="C177" s="717" t="s">
        <v>65</v>
      </c>
      <c r="D177" s="717" t="s">
        <v>3372</v>
      </c>
      <c r="E177" s="717" t="s">
        <v>612</v>
      </c>
      <c r="F177" s="717" t="s">
        <v>1187</v>
      </c>
      <c r="G177" s="718" t="s">
        <v>1188</v>
      </c>
      <c r="H177" s="717"/>
      <c r="I177" s="717"/>
      <c r="J177" s="717"/>
      <c r="K177" s="717"/>
      <c r="L177" s="717"/>
      <c r="M177" s="717"/>
      <c r="N177" s="719"/>
      <c r="O177" s="719"/>
      <c r="P177" s="719"/>
      <c r="Q177" s="719"/>
      <c r="R177" s="719"/>
      <c r="S177" s="719"/>
      <c r="T177" s="720"/>
      <c r="U177" s="721"/>
      <c r="V177" s="721"/>
      <c r="W177" s="722" t="s">
        <v>68</v>
      </c>
      <c r="X177" s="717" t="s">
        <v>3645</v>
      </c>
      <c r="Y177" s="717" t="s">
        <v>1187</v>
      </c>
      <c r="Z177" s="776" t="s">
        <v>1188</v>
      </c>
    </row>
    <row r="178" ht="12.75" customHeight="1">
      <c r="A178" s="666" t="s">
        <v>1114</v>
      </c>
      <c r="B178" s="666">
        <v>175.0</v>
      </c>
      <c r="C178" s="666" t="s">
        <v>65</v>
      </c>
      <c r="D178" s="666" t="s">
        <v>3388</v>
      </c>
      <c r="E178" s="666" t="s">
        <v>1109</v>
      </c>
      <c r="F178" s="666" t="s">
        <v>1114</v>
      </c>
      <c r="G178" s="352" t="s">
        <v>1113</v>
      </c>
      <c r="H178" s="666" t="s">
        <v>2731</v>
      </c>
      <c r="I178" s="666" t="s">
        <v>3389</v>
      </c>
      <c r="J178" s="352"/>
      <c r="K178" s="352"/>
      <c r="L178" s="352"/>
      <c r="M178" s="352"/>
      <c r="N178" s="707"/>
      <c r="O178" s="707"/>
      <c r="P178" s="707">
        <v>44793.0</v>
      </c>
      <c r="Q178" s="707" t="s">
        <v>176</v>
      </c>
      <c r="R178" s="707"/>
      <c r="S178" s="707"/>
      <c r="T178" s="708"/>
      <c r="U178" s="678"/>
      <c r="V178" s="678"/>
      <c r="W178" s="679"/>
      <c r="X178" s="352"/>
      <c r="Y178" s="666" t="s">
        <v>1114</v>
      </c>
      <c r="Z178" s="776" t="s">
        <v>1113</v>
      </c>
    </row>
    <row r="179" ht="12.75" customHeight="1">
      <c r="A179" s="666" t="s">
        <v>1118</v>
      </c>
      <c r="B179" s="666">
        <v>176.0</v>
      </c>
      <c r="C179" s="666" t="s">
        <v>65</v>
      </c>
      <c r="D179" s="666" t="s">
        <v>3383</v>
      </c>
      <c r="E179" s="666" t="s">
        <v>1117</v>
      </c>
      <c r="F179" s="666" t="s">
        <v>1118</v>
      </c>
      <c r="G179" s="352" t="s">
        <v>1119</v>
      </c>
      <c r="H179" s="352"/>
      <c r="I179" s="352"/>
      <c r="J179" s="352"/>
      <c r="K179" s="352"/>
      <c r="L179" s="352"/>
      <c r="M179" s="352"/>
      <c r="N179" s="707">
        <v>44674.0</v>
      </c>
      <c r="O179" s="707" t="s">
        <v>90</v>
      </c>
      <c r="P179" s="707"/>
      <c r="Q179" s="707"/>
      <c r="R179" s="707">
        <v>44575.0</v>
      </c>
      <c r="S179" s="677" t="s">
        <v>42</v>
      </c>
      <c r="T179" s="708"/>
      <c r="U179" s="678"/>
      <c r="V179" s="678"/>
      <c r="W179" s="679"/>
      <c r="X179" s="352"/>
      <c r="Y179" s="666" t="s">
        <v>1118</v>
      </c>
      <c r="Z179" s="776" t="s">
        <v>1119</v>
      </c>
    </row>
    <row r="180" ht="12.75" customHeight="1">
      <c r="A180" s="700" t="s">
        <v>4172</v>
      </c>
      <c r="B180" s="700">
        <v>177.0</v>
      </c>
      <c r="C180" s="700" t="s">
        <v>65</v>
      </c>
      <c r="D180" s="747" t="s">
        <v>4173</v>
      </c>
      <c r="E180" s="700" t="s">
        <v>4174</v>
      </c>
      <c r="F180" s="700" t="s">
        <v>4172</v>
      </c>
      <c r="G180" s="701" t="s">
        <v>4175</v>
      </c>
      <c r="H180" s="700" t="s">
        <v>3102</v>
      </c>
      <c r="I180" s="700" t="s">
        <v>4176</v>
      </c>
      <c r="J180" s="700"/>
      <c r="K180" s="700"/>
      <c r="L180" s="700"/>
      <c r="M180" s="700"/>
      <c r="N180" s="702"/>
      <c r="O180" s="702"/>
      <c r="P180" s="702"/>
      <c r="Q180" s="702"/>
      <c r="R180" s="702"/>
      <c r="S180" s="702"/>
      <c r="T180" s="780" t="s">
        <v>4177</v>
      </c>
      <c r="U180" s="738"/>
      <c r="V180" s="738">
        <v>44730.0</v>
      </c>
      <c r="W180" s="705" t="s">
        <v>128</v>
      </c>
      <c r="X180" s="700" t="s">
        <v>3664</v>
      </c>
      <c r="Y180" s="700" t="s">
        <v>4172</v>
      </c>
      <c r="Z180" s="776" t="s">
        <v>4175</v>
      </c>
    </row>
    <row r="181" ht="12.75" customHeight="1">
      <c r="A181" s="666" t="s">
        <v>670</v>
      </c>
      <c r="B181" s="666">
        <v>178.0</v>
      </c>
      <c r="C181" s="666" t="s">
        <v>65</v>
      </c>
      <c r="D181" s="666" t="s">
        <v>3646</v>
      </c>
      <c r="E181" s="666" t="s">
        <v>669</v>
      </c>
      <c r="F181" s="666" t="s">
        <v>670</v>
      </c>
      <c r="G181" s="352" t="s">
        <v>671</v>
      </c>
      <c r="H181" s="666" t="s">
        <v>144</v>
      </c>
      <c r="I181" s="666" t="s">
        <v>3168</v>
      </c>
      <c r="J181" s="352"/>
      <c r="K181" s="352"/>
      <c r="L181" s="352"/>
      <c r="M181" s="352"/>
      <c r="N181" s="707"/>
      <c r="O181" s="707"/>
      <c r="P181" s="707">
        <v>44695.0</v>
      </c>
      <c r="Q181" s="707" t="s">
        <v>176</v>
      </c>
      <c r="R181" s="707">
        <v>44596.0</v>
      </c>
      <c r="S181" s="677" t="s">
        <v>42</v>
      </c>
      <c r="T181" s="708"/>
      <c r="U181" s="678"/>
      <c r="V181" s="678"/>
      <c r="W181" s="679"/>
      <c r="X181" s="352"/>
      <c r="Y181" s="666" t="s">
        <v>670</v>
      </c>
      <c r="Z181" s="776" t="s">
        <v>671</v>
      </c>
    </row>
    <row r="182" ht="12.75" customHeight="1">
      <c r="A182" s="666" t="s">
        <v>3385</v>
      </c>
      <c r="B182" s="666">
        <v>179.0</v>
      </c>
      <c r="C182" s="666" t="s">
        <v>65</v>
      </c>
      <c r="D182" s="666" t="s">
        <v>3387</v>
      </c>
      <c r="E182" s="666" t="s">
        <v>3053</v>
      </c>
      <c r="F182" s="666" t="s">
        <v>3385</v>
      </c>
      <c r="G182" s="352" t="s">
        <v>3386</v>
      </c>
      <c r="H182" s="352"/>
      <c r="I182" s="352"/>
      <c r="J182" s="352"/>
      <c r="K182" s="352"/>
      <c r="L182" s="352"/>
      <c r="M182" s="352"/>
      <c r="N182" s="707"/>
      <c r="O182" s="707"/>
      <c r="P182" s="707">
        <v>44688.0</v>
      </c>
      <c r="Q182" s="707" t="s">
        <v>176</v>
      </c>
      <c r="R182" s="707">
        <v>44589.0</v>
      </c>
      <c r="S182" s="677" t="s">
        <v>90</v>
      </c>
      <c r="T182" s="708"/>
      <c r="U182" s="678"/>
      <c r="V182" s="678"/>
      <c r="W182" s="679"/>
      <c r="X182" s="352"/>
      <c r="Y182" s="666" t="s">
        <v>3385</v>
      </c>
      <c r="Z182" s="776" t="s">
        <v>3386</v>
      </c>
    </row>
    <row r="183" ht="15.75" customHeight="1">
      <c r="A183" s="666" t="s">
        <v>1123</v>
      </c>
      <c r="B183" s="666">
        <v>180.0</v>
      </c>
      <c r="C183" s="666" t="s">
        <v>65</v>
      </c>
      <c r="D183" s="666" t="s">
        <v>3647</v>
      </c>
      <c r="E183" s="666" t="s">
        <v>1121</v>
      </c>
      <c r="F183" s="666" t="s">
        <v>1123</v>
      </c>
      <c r="G183" s="352" t="s">
        <v>3648</v>
      </c>
      <c r="H183" s="666" t="s">
        <v>4178</v>
      </c>
      <c r="I183" s="761" t="s">
        <v>3381</v>
      </c>
      <c r="J183" s="352"/>
      <c r="K183" s="352"/>
      <c r="L183" s="352"/>
      <c r="M183" s="352"/>
      <c r="N183" s="753"/>
      <c r="O183" s="753"/>
      <c r="P183" s="753"/>
      <c r="Q183" s="753"/>
      <c r="R183" s="707">
        <v>44905.0</v>
      </c>
      <c r="S183" s="707" t="s">
        <v>42</v>
      </c>
      <c r="T183" s="352"/>
      <c r="U183" s="781">
        <v>44779.0</v>
      </c>
      <c r="V183" s="678"/>
      <c r="W183" s="352"/>
      <c r="X183" s="352"/>
      <c r="Y183" s="666" t="s">
        <v>1123</v>
      </c>
      <c r="Z183" s="352"/>
    </row>
    <row r="184" ht="15.75" customHeight="1">
      <c r="A184" s="666" t="s">
        <v>2911</v>
      </c>
      <c r="B184" s="666">
        <v>181.0</v>
      </c>
      <c r="C184" s="666" t="s">
        <v>65</v>
      </c>
      <c r="D184" s="666" t="s">
        <v>3649</v>
      </c>
      <c r="E184" s="666" t="s">
        <v>1101</v>
      </c>
      <c r="F184" s="666" t="s">
        <v>2911</v>
      </c>
      <c r="G184" s="352" t="s">
        <v>2447</v>
      </c>
      <c r="H184" s="666" t="s">
        <v>3102</v>
      </c>
      <c r="I184" s="761" t="s">
        <v>3370</v>
      </c>
      <c r="J184" s="352"/>
      <c r="K184" s="352"/>
      <c r="L184" s="352"/>
      <c r="M184" s="352"/>
      <c r="N184" s="677"/>
      <c r="O184" s="677"/>
      <c r="P184" s="707">
        <v>44638.0</v>
      </c>
      <c r="Q184" s="677" t="s">
        <v>42</v>
      </c>
      <c r="R184" s="707">
        <v>44898.0</v>
      </c>
      <c r="S184" s="707" t="s">
        <v>220</v>
      </c>
      <c r="T184" s="352"/>
      <c r="U184" s="781">
        <v>44779.0</v>
      </c>
      <c r="V184" s="678"/>
      <c r="W184" s="352"/>
      <c r="X184" s="352"/>
      <c r="Y184" s="666" t="s">
        <v>2911</v>
      </c>
      <c r="Z184" s="352"/>
    </row>
    <row r="185" ht="12.75" customHeight="1">
      <c r="A185" s="724" t="s">
        <v>1227</v>
      </c>
      <c r="B185" s="724">
        <v>182.0</v>
      </c>
      <c r="C185" s="724" t="s">
        <v>118</v>
      </c>
      <c r="D185" s="724" t="s">
        <v>3410</v>
      </c>
      <c r="E185" s="724" t="s">
        <v>1226</v>
      </c>
      <c r="F185" s="724" t="s">
        <v>1227</v>
      </c>
      <c r="G185" s="725" t="s">
        <v>1228</v>
      </c>
      <c r="H185" s="724" t="s">
        <v>2731</v>
      </c>
      <c r="I185" s="724" t="s">
        <v>3411</v>
      </c>
      <c r="J185" s="724"/>
      <c r="K185" s="724"/>
      <c r="L185" s="724"/>
      <c r="M185" s="724"/>
      <c r="N185" s="711"/>
      <c r="O185" s="711"/>
      <c r="P185" s="711"/>
      <c r="Q185" s="711"/>
      <c r="R185" s="726"/>
      <c r="S185" s="726"/>
      <c r="T185" s="744"/>
      <c r="U185" s="728"/>
      <c r="V185" s="728"/>
      <c r="W185" s="729" t="s">
        <v>128</v>
      </c>
      <c r="X185" s="724" t="s">
        <v>3544</v>
      </c>
      <c r="Y185" s="724" t="s">
        <v>1227</v>
      </c>
      <c r="Z185" s="776" t="s">
        <v>1228</v>
      </c>
    </row>
    <row r="186" ht="12.75" customHeight="1">
      <c r="A186" s="717" t="s">
        <v>1246</v>
      </c>
      <c r="B186" s="717">
        <v>183.0</v>
      </c>
      <c r="C186" s="717" t="s">
        <v>118</v>
      </c>
      <c r="D186" s="717" t="s">
        <v>3395</v>
      </c>
      <c r="E186" s="717" t="s">
        <v>1245</v>
      </c>
      <c r="F186" s="717" t="s">
        <v>1246</v>
      </c>
      <c r="G186" s="718" t="s">
        <v>1247</v>
      </c>
      <c r="H186" s="717" t="s">
        <v>144</v>
      </c>
      <c r="I186" s="700" t="s">
        <v>3396</v>
      </c>
      <c r="J186" s="700"/>
      <c r="K186" s="700"/>
      <c r="L186" s="700"/>
      <c r="M186" s="700"/>
      <c r="N186" s="702"/>
      <c r="O186" s="702"/>
      <c r="P186" s="702"/>
      <c r="Q186" s="702"/>
      <c r="R186" s="702"/>
      <c r="S186" s="702"/>
      <c r="T186" s="703"/>
      <c r="U186" s="738"/>
      <c r="V186" s="738"/>
      <c r="W186" s="705" t="s">
        <v>199</v>
      </c>
      <c r="X186" s="700" t="s">
        <v>3557</v>
      </c>
      <c r="Y186" s="700" t="s">
        <v>1246</v>
      </c>
      <c r="Z186" s="775" t="s">
        <v>1247</v>
      </c>
    </row>
    <row r="187" ht="12.75" customHeight="1">
      <c r="A187" s="666" t="s">
        <v>2982</v>
      </c>
      <c r="B187" s="666">
        <v>184.0</v>
      </c>
      <c r="C187" s="666" t="s">
        <v>118</v>
      </c>
      <c r="D187" s="666" t="s">
        <v>2980</v>
      </c>
      <c r="E187" s="666" t="s">
        <v>2981</v>
      </c>
      <c r="F187" s="666" t="s">
        <v>2982</v>
      </c>
      <c r="G187" s="763" t="s">
        <v>2983</v>
      </c>
      <c r="H187" s="666" t="s">
        <v>3102</v>
      </c>
      <c r="I187" s="666" t="s">
        <v>2984</v>
      </c>
      <c r="J187" s="352"/>
      <c r="K187" s="352"/>
      <c r="L187" s="352"/>
      <c r="M187" s="352"/>
      <c r="N187" s="707"/>
      <c r="O187" s="707"/>
      <c r="P187" s="707">
        <v>44730.0</v>
      </c>
      <c r="Q187" s="707" t="s">
        <v>42</v>
      </c>
      <c r="R187" s="707"/>
      <c r="S187" s="707"/>
      <c r="T187" s="708"/>
      <c r="U187" s="678"/>
      <c r="V187" s="678"/>
      <c r="W187" s="679"/>
      <c r="X187" s="352"/>
      <c r="Y187" s="666" t="s">
        <v>2982</v>
      </c>
      <c r="Z187" s="776" t="s">
        <v>3392</v>
      </c>
    </row>
    <row r="188" ht="12.75" customHeight="1">
      <c r="A188" s="700" t="s">
        <v>3820</v>
      </c>
      <c r="B188" s="700">
        <v>185.0</v>
      </c>
      <c r="C188" s="700" t="s">
        <v>118</v>
      </c>
      <c r="D188" s="700" t="s">
        <v>4179</v>
      </c>
      <c r="E188" s="700" t="s">
        <v>3822</v>
      </c>
      <c r="F188" s="700" t="s">
        <v>3820</v>
      </c>
      <c r="G188" s="701" t="s">
        <v>4180</v>
      </c>
      <c r="H188" s="700" t="s">
        <v>151</v>
      </c>
      <c r="I188" s="700" t="s">
        <v>4181</v>
      </c>
      <c r="J188" s="701"/>
      <c r="K188" s="701"/>
      <c r="L188" s="701"/>
      <c r="M188" s="701"/>
      <c r="N188" s="702">
        <v>44575.0</v>
      </c>
      <c r="O188" s="716" t="s">
        <v>396</v>
      </c>
      <c r="P188" s="702"/>
      <c r="Q188" s="702"/>
      <c r="R188" s="702">
        <v>44786.0</v>
      </c>
      <c r="S188" s="716" t="s">
        <v>90</v>
      </c>
      <c r="T188" s="703"/>
      <c r="U188" s="704"/>
      <c r="V188" s="704">
        <v>45003.0</v>
      </c>
      <c r="W188" s="705"/>
      <c r="X188" s="701"/>
      <c r="Y188" s="700" t="s">
        <v>3820</v>
      </c>
      <c r="Z188" s="782" t="s">
        <v>506</v>
      </c>
    </row>
    <row r="189" ht="12.75" customHeight="1">
      <c r="A189" s="700" t="s">
        <v>4182</v>
      </c>
      <c r="B189" s="700">
        <v>186.0</v>
      </c>
      <c r="C189" s="700" t="s">
        <v>118</v>
      </c>
      <c r="D189" s="747" t="s">
        <v>4183</v>
      </c>
      <c r="E189" s="700" t="s">
        <v>4184</v>
      </c>
      <c r="F189" s="700" t="s">
        <v>4182</v>
      </c>
      <c r="G189" s="701" t="s">
        <v>4185</v>
      </c>
      <c r="H189" s="701"/>
      <c r="I189" s="701"/>
      <c r="J189" s="701"/>
      <c r="K189" s="701"/>
      <c r="L189" s="701"/>
      <c r="M189" s="701"/>
      <c r="N189" s="702"/>
      <c r="O189" s="702"/>
      <c r="P189" s="702">
        <v>44674.0</v>
      </c>
      <c r="Q189" s="702" t="s">
        <v>176</v>
      </c>
      <c r="R189" s="702"/>
      <c r="S189" s="702"/>
      <c r="T189" s="703"/>
      <c r="U189" s="704"/>
      <c r="V189" s="704">
        <v>44730.0</v>
      </c>
      <c r="W189" s="705"/>
      <c r="X189" s="701"/>
      <c r="Y189" s="700" t="s">
        <v>4182</v>
      </c>
      <c r="Z189" s="776" t="s">
        <v>4185</v>
      </c>
    </row>
    <row r="190" ht="12.75" customHeight="1">
      <c r="A190" s="700" t="s">
        <v>3404</v>
      </c>
      <c r="B190" s="700">
        <v>187.0</v>
      </c>
      <c r="C190" s="700" t="s">
        <v>118</v>
      </c>
      <c r="D190" s="700" t="s">
        <v>3406</v>
      </c>
      <c r="E190" s="700" t="s">
        <v>3407</v>
      </c>
      <c r="F190" s="700" t="s">
        <v>3404</v>
      </c>
      <c r="G190" s="701" t="s">
        <v>3655</v>
      </c>
      <c r="H190" s="700" t="s">
        <v>2809</v>
      </c>
      <c r="I190" s="700" t="s">
        <v>3408</v>
      </c>
      <c r="J190" s="701"/>
      <c r="K190" s="701"/>
      <c r="L190" s="701"/>
      <c r="M190" s="701"/>
      <c r="N190" s="702"/>
      <c r="O190" s="702"/>
      <c r="P190" s="702">
        <v>44793.0</v>
      </c>
      <c r="Q190" s="702" t="s">
        <v>42</v>
      </c>
      <c r="R190" s="702"/>
      <c r="S190" s="702"/>
      <c r="T190" s="703" t="s">
        <v>4186</v>
      </c>
      <c r="U190" s="704"/>
      <c r="V190" s="704">
        <v>45073.0</v>
      </c>
      <c r="W190" s="705"/>
      <c r="X190" s="701"/>
      <c r="Y190" s="700" t="s">
        <v>3404</v>
      </c>
      <c r="Z190" s="782" t="s">
        <v>3405</v>
      </c>
    </row>
    <row r="191" ht="12.75" customHeight="1">
      <c r="A191" s="691" t="s">
        <v>1213</v>
      </c>
      <c r="B191" s="691">
        <v>188.0</v>
      </c>
      <c r="C191" s="691" t="s">
        <v>118</v>
      </c>
      <c r="D191" s="691" t="s">
        <v>3400</v>
      </c>
      <c r="E191" s="691" t="s">
        <v>1211</v>
      </c>
      <c r="F191" s="691" t="s">
        <v>1213</v>
      </c>
      <c r="G191" s="692" t="s">
        <v>1214</v>
      </c>
      <c r="H191" s="691" t="s">
        <v>151</v>
      </c>
      <c r="I191" s="691" t="s">
        <v>3401</v>
      </c>
      <c r="J191" s="692"/>
      <c r="K191" s="692"/>
      <c r="L191" s="692"/>
      <c r="M191" s="692"/>
      <c r="N191" s="693" t="s">
        <v>4187</v>
      </c>
      <c r="O191" s="693" t="s">
        <v>4188</v>
      </c>
      <c r="P191" s="711"/>
      <c r="Q191" s="711"/>
      <c r="R191" s="695">
        <v>44814.0</v>
      </c>
      <c r="S191" s="693" t="s">
        <v>42</v>
      </c>
      <c r="T191" s="696" t="s">
        <v>4189</v>
      </c>
      <c r="U191" s="697"/>
      <c r="V191" s="697"/>
      <c r="W191" s="698" t="s">
        <v>136</v>
      </c>
      <c r="X191" s="692" t="s">
        <v>3557</v>
      </c>
      <c r="Y191" s="691" t="s">
        <v>1213</v>
      </c>
      <c r="Z191" s="776" t="s">
        <v>1214</v>
      </c>
    </row>
    <row r="192" ht="12.75" customHeight="1">
      <c r="A192" s="700" t="s">
        <v>4190</v>
      </c>
      <c r="B192" s="700">
        <v>189.0</v>
      </c>
      <c r="C192" s="700" t="s">
        <v>118</v>
      </c>
      <c r="D192" s="747" t="s">
        <v>4191</v>
      </c>
      <c r="E192" s="700" t="s">
        <v>4192</v>
      </c>
      <c r="F192" s="700" t="s">
        <v>4190</v>
      </c>
      <c r="G192" s="701" t="s">
        <v>4193</v>
      </c>
      <c r="H192" s="700"/>
      <c r="I192" s="700"/>
      <c r="J192" s="700"/>
      <c r="K192" s="700"/>
      <c r="L192" s="700"/>
      <c r="M192" s="700"/>
      <c r="N192" s="716" t="s">
        <v>4194</v>
      </c>
      <c r="O192" s="716" t="s">
        <v>4195</v>
      </c>
      <c r="P192" s="702"/>
      <c r="Q192" s="702"/>
      <c r="R192" s="702"/>
      <c r="S192" s="702"/>
      <c r="T192" s="703" t="s">
        <v>4196</v>
      </c>
      <c r="U192" s="738"/>
      <c r="V192" s="783">
        <v>44800.0</v>
      </c>
      <c r="W192" s="705" t="s">
        <v>136</v>
      </c>
      <c r="X192" s="700" t="s">
        <v>3557</v>
      </c>
      <c r="Y192" s="700" t="s">
        <v>4190</v>
      </c>
      <c r="Z192" s="776" t="s">
        <v>4193</v>
      </c>
    </row>
    <row r="193" ht="12.75" customHeight="1">
      <c r="A193" s="709" t="s">
        <v>1232</v>
      </c>
      <c r="B193" s="709">
        <v>190.0</v>
      </c>
      <c r="C193" s="709" t="s">
        <v>118</v>
      </c>
      <c r="D193" s="709" t="s">
        <v>3413</v>
      </c>
      <c r="E193" s="709" t="s">
        <v>1230</v>
      </c>
      <c r="F193" s="709" t="s">
        <v>1232</v>
      </c>
      <c r="G193" s="710" t="s">
        <v>1233</v>
      </c>
      <c r="H193" s="709" t="s">
        <v>2731</v>
      </c>
      <c r="I193" s="709" t="s">
        <v>3414</v>
      </c>
      <c r="J193" s="709"/>
      <c r="K193" s="709"/>
      <c r="L193" s="709"/>
      <c r="M193" s="709"/>
      <c r="N193" s="711"/>
      <c r="O193" s="711"/>
      <c r="P193" s="711"/>
      <c r="Q193" s="711"/>
      <c r="R193" s="712"/>
      <c r="S193" s="712"/>
      <c r="T193" s="713"/>
      <c r="U193" s="714"/>
      <c r="V193" s="714"/>
      <c r="W193" s="715" t="s">
        <v>76</v>
      </c>
      <c r="X193" s="709" t="s">
        <v>3544</v>
      </c>
      <c r="Y193" s="709" t="s">
        <v>1232</v>
      </c>
      <c r="Z193" s="776" t="s">
        <v>1233</v>
      </c>
    </row>
    <row r="194" ht="12.75" customHeight="1">
      <c r="A194" s="731" t="s">
        <v>1252</v>
      </c>
      <c r="B194" s="731">
        <v>191.0</v>
      </c>
      <c r="C194" s="731" t="s">
        <v>118</v>
      </c>
      <c r="D194" s="731" t="s">
        <v>3402</v>
      </c>
      <c r="E194" s="731" t="s">
        <v>1250</v>
      </c>
      <c r="F194" s="731" t="s">
        <v>1252</v>
      </c>
      <c r="G194" s="732" t="s">
        <v>1253</v>
      </c>
      <c r="H194" s="731" t="s">
        <v>144</v>
      </c>
      <c r="I194" s="731" t="s">
        <v>3403</v>
      </c>
      <c r="J194" s="731"/>
      <c r="K194" s="731"/>
      <c r="L194" s="731"/>
      <c r="M194" s="731"/>
      <c r="N194" s="784"/>
      <c r="O194" s="784"/>
      <c r="P194" s="784"/>
      <c r="Q194" s="784"/>
      <c r="R194" s="733" t="s">
        <v>4197</v>
      </c>
      <c r="S194" s="733" t="s">
        <v>176</v>
      </c>
      <c r="T194" s="785" t="s">
        <v>4198</v>
      </c>
      <c r="U194" s="736"/>
      <c r="V194" s="736"/>
      <c r="W194" s="737" t="s">
        <v>177</v>
      </c>
      <c r="X194" s="731" t="s">
        <v>3657</v>
      </c>
      <c r="Y194" s="731" t="s">
        <v>1252</v>
      </c>
      <c r="Z194" s="776" t="s">
        <v>1253</v>
      </c>
    </row>
    <row r="195" ht="12.75" customHeight="1">
      <c r="A195" s="666" t="s">
        <v>1276</v>
      </c>
      <c r="B195" s="666">
        <v>192.0</v>
      </c>
      <c r="C195" s="666" t="s">
        <v>118</v>
      </c>
      <c r="D195" s="666" t="s">
        <v>3415</v>
      </c>
      <c r="E195" s="666" t="s">
        <v>1272</v>
      </c>
      <c r="F195" s="666" t="s">
        <v>1276</v>
      </c>
      <c r="G195" s="352" t="s">
        <v>1278</v>
      </c>
      <c r="H195" s="666" t="s">
        <v>144</v>
      </c>
      <c r="I195" s="666" t="s">
        <v>3416</v>
      </c>
      <c r="J195" s="666" t="s">
        <v>2809</v>
      </c>
      <c r="K195" s="666" t="s">
        <v>3417</v>
      </c>
      <c r="L195" s="352"/>
      <c r="M195" s="352"/>
      <c r="N195" s="707"/>
      <c r="O195" s="707"/>
      <c r="P195" s="707">
        <v>44589.0</v>
      </c>
      <c r="Q195" s="677" t="s">
        <v>176</v>
      </c>
      <c r="R195" s="707">
        <v>44814.0</v>
      </c>
      <c r="S195" s="677" t="s">
        <v>220</v>
      </c>
      <c r="T195" s="708"/>
      <c r="U195" s="678"/>
      <c r="V195" s="678"/>
      <c r="W195" s="679"/>
      <c r="X195" s="352"/>
      <c r="Y195" s="666" t="s">
        <v>1276</v>
      </c>
      <c r="Z195" s="776" t="s">
        <v>1278</v>
      </c>
    </row>
    <row r="196" ht="12.75" customHeight="1">
      <c r="A196" s="750" t="s">
        <v>703</v>
      </c>
      <c r="B196" s="666">
        <v>193.0</v>
      </c>
      <c r="C196" s="666" t="s">
        <v>118</v>
      </c>
      <c r="D196" s="666" t="s">
        <v>3658</v>
      </c>
      <c r="E196" s="666" t="s">
        <v>702</v>
      </c>
      <c r="F196" s="666" t="s">
        <v>3659</v>
      </c>
      <c r="G196" s="352" t="s">
        <v>704</v>
      </c>
      <c r="H196" s="666"/>
      <c r="I196" s="666"/>
      <c r="J196" s="666"/>
      <c r="K196" s="666"/>
      <c r="L196" s="352"/>
      <c r="M196" s="352"/>
      <c r="N196" s="752"/>
      <c r="O196" s="752"/>
      <c r="P196" s="752"/>
      <c r="Q196" s="752"/>
      <c r="R196" s="707">
        <v>44898.0</v>
      </c>
      <c r="S196" s="707" t="s">
        <v>90</v>
      </c>
      <c r="T196" s="708"/>
      <c r="U196" s="678">
        <v>44793.0</v>
      </c>
      <c r="V196" s="678"/>
      <c r="W196" s="679"/>
      <c r="X196" s="352"/>
      <c r="Y196" s="750" t="s">
        <v>703</v>
      </c>
      <c r="Z196" s="776"/>
    </row>
    <row r="197" ht="12.75" customHeight="1">
      <c r="A197" s="700" t="s">
        <v>3826</v>
      </c>
      <c r="B197" s="700">
        <v>194.0</v>
      </c>
      <c r="C197" s="700" t="s">
        <v>123</v>
      </c>
      <c r="D197" s="700" t="s">
        <v>4199</v>
      </c>
      <c r="E197" s="700" t="s">
        <v>3828</v>
      </c>
      <c r="F197" s="700" t="s">
        <v>3826</v>
      </c>
      <c r="G197" s="701" t="s">
        <v>4200</v>
      </c>
      <c r="H197" s="701"/>
      <c r="I197" s="701"/>
      <c r="J197" s="701"/>
      <c r="K197" s="701"/>
      <c r="L197" s="701"/>
      <c r="M197" s="701"/>
      <c r="N197" s="702">
        <v>44779.0</v>
      </c>
      <c r="O197" s="702" t="s">
        <v>396</v>
      </c>
      <c r="P197" s="702"/>
      <c r="Q197" s="702"/>
      <c r="R197" s="702"/>
      <c r="S197" s="702"/>
      <c r="T197" s="703"/>
      <c r="U197" s="704"/>
      <c r="V197" s="704">
        <v>45003.0</v>
      </c>
      <c r="W197" s="705"/>
      <c r="X197" s="701"/>
      <c r="Y197" s="700" t="s">
        <v>3826</v>
      </c>
      <c r="Z197" s="782" t="s">
        <v>4200</v>
      </c>
    </row>
    <row r="198" ht="12.75" customHeight="1">
      <c r="A198" s="666" t="s">
        <v>3499</v>
      </c>
      <c r="B198" s="666">
        <v>195.0</v>
      </c>
      <c r="C198" s="666" t="s">
        <v>2809</v>
      </c>
      <c r="D198" s="666" t="s">
        <v>3711</v>
      </c>
      <c r="E198" s="666" t="s">
        <v>3502</v>
      </c>
      <c r="F198" s="666" t="s">
        <v>3499</v>
      </c>
      <c r="G198" s="352" t="s">
        <v>3712</v>
      </c>
      <c r="H198" s="666"/>
      <c r="I198" s="666"/>
      <c r="J198" s="352"/>
      <c r="K198" s="666"/>
      <c r="L198" s="352"/>
      <c r="M198" s="352"/>
      <c r="N198" s="707"/>
      <c r="O198" s="707"/>
      <c r="P198" s="707">
        <v>44589.0</v>
      </c>
      <c r="Q198" s="677" t="s">
        <v>42</v>
      </c>
      <c r="R198" s="707">
        <v>44814.0</v>
      </c>
      <c r="S198" s="677" t="s">
        <v>90</v>
      </c>
      <c r="T198" s="708"/>
      <c r="U198" s="678"/>
      <c r="V198" s="678"/>
      <c r="W198" s="679"/>
      <c r="X198" s="352"/>
      <c r="Y198" s="666" t="s">
        <v>3499</v>
      </c>
      <c r="Z198" s="775" t="s">
        <v>3712</v>
      </c>
    </row>
    <row r="199" ht="12.75" customHeight="1">
      <c r="A199" s="717" t="s">
        <v>4201</v>
      </c>
      <c r="B199" s="717">
        <v>196.0</v>
      </c>
      <c r="C199" s="717" t="s">
        <v>123</v>
      </c>
      <c r="D199" s="717" t="s">
        <v>4202</v>
      </c>
      <c r="E199" s="717" t="s">
        <v>4203</v>
      </c>
      <c r="F199" s="717" t="s">
        <v>4201</v>
      </c>
      <c r="G199" s="718" t="s">
        <v>4204</v>
      </c>
      <c r="H199" s="717"/>
      <c r="I199" s="717"/>
      <c r="J199" s="717"/>
      <c r="K199" s="717"/>
      <c r="L199" s="717"/>
      <c r="M199" s="717"/>
      <c r="N199" s="719"/>
      <c r="O199" s="719"/>
      <c r="P199" s="719"/>
      <c r="Q199" s="719"/>
      <c r="R199" s="719"/>
      <c r="S199" s="719"/>
      <c r="T199" s="720"/>
      <c r="U199" s="721"/>
      <c r="V199" s="721">
        <v>44940.0</v>
      </c>
      <c r="W199" s="722" t="s">
        <v>68</v>
      </c>
      <c r="X199" s="717" t="s">
        <v>3966</v>
      </c>
      <c r="Y199" s="717" t="s">
        <v>4201</v>
      </c>
      <c r="Z199" s="776" t="s">
        <v>4204</v>
      </c>
    </row>
    <row r="200" ht="12.75" customHeight="1">
      <c r="A200" s="700" t="s">
        <v>4205</v>
      </c>
      <c r="B200" s="700">
        <v>197.0</v>
      </c>
      <c r="C200" s="700" t="s">
        <v>123</v>
      </c>
      <c r="D200" s="747" t="s">
        <v>4206</v>
      </c>
      <c r="E200" s="700" t="s">
        <v>2758</v>
      </c>
      <c r="F200" s="700" t="s">
        <v>4205</v>
      </c>
      <c r="G200" s="701" t="s">
        <v>4207</v>
      </c>
      <c r="H200" s="701"/>
      <c r="I200" s="701"/>
      <c r="J200" s="701"/>
      <c r="K200" s="701"/>
      <c r="L200" s="701"/>
      <c r="M200" s="701"/>
      <c r="N200" s="702"/>
      <c r="O200" s="702"/>
      <c r="P200" s="702">
        <v>44842.0</v>
      </c>
      <c r="Q200" s="716" t="s">
        <v>176</v>
      </c>
      <c r="R200" s="702"/>
      <c r="S200" s="702"/>
      <c r="T200" s="703"/>
      <c r="U200" s="704"/>
      <c r="V200" s="704">
        <v>44779.0</v>
      </c>
      <c r="W200" s="705"/>
      <c r="X200" s="701"/>
      <c r="Y200" s="700" t="s">
        <v>4205</v>
      </c>
      <c r="Z200" s="776" t="s">
        <v>4207</v>
      </c>
    </row>
    <row r="201" ht="12.75" customHeight="1">
      <c r="A201" s="700" t="s">
        <v>3829</v>
      </c>
      <c r="B201" s="700">
        <v>198.0</v>
      </c>
      <c r="C201" s="700" t="s">
        <v>123</v>
      </c>
      <c r="D201" s="700" t="s">
        <v>4208</v>
      </c>
      <c r="E201" s="700" t="s">
        <v>3831</v>
      </c>
      <c r="F201" s="700" t="s">
        <v>3829</v>
      </c>
      <c r="G201" s="701" t="s">
        <v>4209</v>
      </c>
      <c r="H201" s="700"/>
      <c r="I201" s="700"/>
      <c r="J201" s="700"/>
      <c r="K201" s="700"/>
      <c r="L201" s="700"/>
      <c r="M201" s="700"/>
      <c r="N201" s="702"/>
      <c r="O201" s="702"/>
      <c r="P201" s="702"/>
      <c r="Q201" s="702"/>
      <c r="R201" s="702"/>
      <c r="S201" s="702"/>
      <c r="T201" s="703"/>
      <c r="U201" s="738"/>
      <c r="V201" s="738">
        <v>45003.0</v>
      </c>
      <c r="W201" s="705" t="s">
        <v>128</v>
      </c>
      <c r="X201" s="700" t="s">
        <v>3661</v>
      </c>
      <c r="Y201" s="700" t="s">
        <v>3829</v>
      </c>
      <c r="Z201" s="776" t="s">
        <v>4209</v>
      </c>
    </row>
    <row r="202" ht="12.75" customHeight="1">
      <c r="A202" s="709" t="s">
        <v>3660</v>
      </c>
      <c r="B202" s="709">
        <v>199.0</v>
      </c>
      <c r="C202" s="709" t="s">
        <v>123</v>
      </c>
      <c r="D202" s="709" t="s">
        <v>3391</v>
      </c>
      <c r="E202" s="709" t="s">
        <v>1255</v>
      </c>
      <c r="F202" s="709" t="s">
        <v>3660</v>
      </c>
      <c r="G202" s="710" t="s">
        <v>1257</v>
      </c>
      <c r="H202" s="710"/>
      <c r="I202" s="710"/>
      <c r="J202" s="710"/>
      <c r="K202" s="710"/>
      <c r="L202" s="710"/>
      <c r="M202" s="710"/>
      <c r="N202" s="711"/>
      <c r="O202" s="711"/>
      <c r="P202" s="711"/>
      <c r="Q202" s="674"/>
      <c r="R202" s="712"/>
      <c r="S202" s="712"/>
      <c r="T202" s="713" t="s">
        <v>4210</v>
      </c>
      <c r="U202" s="786"/>
      <c r="V202" s="786"/>
      <c r="W202" s="715" t="s">
        <v>76</v>
      </c>
      <c r="X202" s="710" t="s">
        <v>3661</v>
      </c>
      <c r="Y202" s="709" t="s">
        <v>3660</v>
      </c>
      <c r="Z202" s="776" t="s">
        <v>1257</v>
      </c>
    </row>
    <row r="203" ht="12.75" customHeight="1">
      <c r="A203" s="666" t="s">
        <v>3662</v>
      </c>
      <c r="B203" s="666">
        <v>200.0</v>
      </c>
      <c r="C203" s="666" t="s">
        <v>123</v>
      </c>
      <c r="D203" s="666" t="s">
        <v>3028</v>
      </c>
      <c r="E203" s="666" t="s">
        <v>3029</v>
      </c>
      <c r="F203" s="666" t="s">
        <v>3662</v>
      </c>
      <c r="G203" s="352" t="s">
        <v>3031</v>
      </c>
      <c r="H203" s="666"/>
      <c r="I203" s="666"/>
      <c r="J203" s="352"/>
      <c r="K203" s="352"/>
      <c r="L203" s="352"/>
      <c r="M203" s="352"/>
      <c r="N203" s="707"/>
      <c r="O203" s="707"/>
      <c r="P203" s="707">
        <v>44842.0</v>
      </c>
      <c r="Q203" s="707" t="s">
        <v>42</v>
      </c>
      <c r="R203" s="707">
        <v>44681.0</v>
      </c>
      <c r="S203" s="707" t="s">
        <v>220</v>
      </c>
      <c r="T203" s="708"/>
      <c r="U203" s="678"/>
      <c r="V203" s="678"/>
      <c r="W203" s="679"/>
      <c r="X203" s="352"/>
      <c r="Y203" s="666" t="s">
        <v>3662</v>
      </c>
      <c r="Z203" s="776" t="s">
        <v>3031</v>
      </c>
    </row>
    <row r="204" ht="12.75" customHeight="1">
      <c r="A204" s="700" t="s">
        <v>4211</v>
      </c>
      <c r="B204" s="700">
        <v>201.0</v>
      </c>
      <c r="C204" s="700" t="s">
        <v>123</v>
      </c>
      <c r="D204" s="747" t="s">
        <v>4212</v>
      </c>
      <c r="E204" s="700" t="s">
        <v>4213</v>
      </c>
      <c r="F204" s="700" t="s">
        <v>4211</v>
      </c>
      <c r="G204" s="701" t="s">
        <v>4214</v>
      </c>
      <c r="H204" s="700"/>
      <c r="I204" s="700"/>
      <c r="J204" s="700"/>
      <c r="K204" s="700"/>
      <c r="L204" s="700"/>
      <c r="M204" s="700"/>
      <c r="N204" s="702"/>
      <c r="O204" s="716"/>
      <c r="P204" s="702"/>
      <c r="Q204" s="716"/>
      <c r="R204" s="702"/>
      <c r="S204" s="716"/>
      <c r="T204" s="703"/>
      <c r="U204" s="738"/>
      <c r="V204" s="738">
        <v>44730.0</v>
      </c>
      <c r="W204" s="705"/>
      <c r="X204" s="700" t="s">
        <v>4215</v>
      </c>
      <c r="Y204" s="700" t="s">
        <v>4211</v>
      </c>
      <c r="Z204" s="776" t="s">
        <v>4214</v>
      </c>
    </row>
    <row r="205" ht="12.75" customHeight="1">
      <c r="A205" s="691" t="s">
        <v>2933</v>
      </c>
      <c r="B205" s="691">
        <v>202.0</v>
      </c>
      <c r="C205" s="691" t="s">
        <v>123</v>
      </c>
      <c r="D205" s="691" t="s">
        <v>2931</v>
      </c>
      <c r="E205" s="691" t="s">
        <v>2932</v>
      </c>
      <c r="F205" s="691" t="s">
        <v>2933</v>
      </c>
      <c r="G205" s="692" t="s">
        <v>2934</v>
      </c>
      <c r="H205" s="691" t="s">
        <v>2731</v>
      </c>
      <c r="I205" s="691" t="s">
        <v>2935</v>
      </c>
      <c r="J205" s="691"/>
      <c r="K205" s="691"/>
      <c r="L205" s="691"/>
      <c r="M205" s="691"/>
      <c r="N205" s="693" t="s">
        <v>4216</v>
      </c>
      <c r="O205" s="693" t="s">
        <v>4217</v>
      </c>
      <c r="P205" s="711"/>
      <c r="Q205" s="711"/>
      <c r="R205" s="695"/>
      <c r="S205" s="695"/>
      <c r="T205" s="696" t="s">
        <v>4218</v>
      </c>
      <c r="U205" s="741"/>
      <c r="V205" s="741"/>
      <c r="W205" s="698" t="s">
        <v>136</v>
      </c>
      <c r="X205" s="691" t="s">
        <v>3661</v>
      </c>
      <c r="Y205" s="691" t="s">
        <v>2933</v>
      </c>
      <c r="Z205" s="776" t="s">
        <v>2934</v>
      </c>
    </row>
    <row r="206" ht="15.75" customHeight="1">
      <c r="A206" s="709" t="s">
        <v>1217</v>
      </c>
      <c r="B206" s="709">
        <v>203.0</v>
      </c>
      <c r="C206" s="709" t="s">
        <v>123</v>
      </c>
      <c r="D206" s="709" t="s">
        <v>3398</v>
      </c>
      <c r="E206" s="709" t="s">
        <v>1216</v>
      </c>
      <c r="F206" s="709" t="s">
        <v>1217</v>
      </c>
      <c r="G206" s="710" t="s">
        <v>1218</v>
      </c>
      <c r="H206" s="709" t="s">
        <v>3102</v>
      </c>
      <c r="I206" s="709" t="s">
        <v>3399</v>
      </c>
      <c r="J206" s="709"/>
      <c r="K206" s="709"/>
      <c r="L206" s="709"/>
      <c r="M206" s="709"/>
      <c r="N206" s="711"/>
      <c r="O206" s="711"/>
      <c r="P206" s="711"/>
      <c r="Q206" s="711"/>
      <c r="R206" s="712">
        <v>44667.0</v>
      </c>
      <c r="S206" s="712" t="s">
        <v>176</v>
      </c>
      <c r="T206" s="787" t="s">
        <v>4219</v>
      </c>
      <c r="U206" s="714"/>
      <c r="V206" s="714"/>
      <c r="W206" s="715" t="s">
        <v>76</v>
      </c>
      <c r="X206" s="709" t="s">
        <v>3664</v>
      </c>
      <c r="Y206" s="709" t="s">
        <v>1217</v>
      </c>
      <c r="Z206" s="776" t="s">
        <v>1218</v>
      </c>
    </row>
    <row r="207" ht="12.75" customHeight="1">
      <c r="A207" s="700" t="s">
        <v>3422</v>
      </c>
      <c r="B207" s="700">
        <v>204.0</v>
      </c>
      <c r="C207" s="700" t="s">
        <v>123</v>
      </c>
      <c r="D207" s="700" t="s">
        <v>3424</v>
      </c>
      <c r="E207" s="700" t="s">
        <v>3425</v>
      </c>
      <c r="F207" s="700" t="s">
        <v>3665</v>
      </c>
      <c r="G207" s="701" t="s">
        <v>3423</v>
      </c>
      <c r="H207" s="700" t="s">
        <v>3102</v>
      </c>
      <c r="I207" s="700" t="s">
        <v>4220</v>
      </c>
      <c r="J207" s="747" t="s">
        <v>181</v>
      </c>
      <c r="K207" s="747" t="s">
        <v>4221</v>
      </c>
      <c r="L207" s="701"/>
      <c r="M207" s="701"/>
      <c r="N207" s="702"/>
      <c r="O207" s="702"/>
      <c r="P207" s="702">
        <v>44877.0</v>
      </c>
      <c r="Q207" s="702" t="s">
        <v>176</v>
      </c>
      <c r="R207" s="702">
        <v>44681.0</v>
      </c>
      <c r="S207" s="702" t="s">
        <v>90</v>
      </c>
      <c r="T207" s="703" t="s">
        <v>4222</v>
      </c>
      <c r="U207" s="704"/>
      <c r="V207" s="704">
        <v>45073.0</v>
      </c>
      <c r="W207" s="705"/>
      <c r="X207" s="701"/>
      <c r="Y207" s="700" t="s">
        <v>3422</v>
      </c>
      <c r="Z207" s="782" t="s">
        <v>3423</v>
      </c>
    </row>
    <row r="208" ht="12.75" customHeight="1">
      <c r="A208" s="666" t="s">
        <v>1282</v>
      </c>
      <c r="B208" s="666">
        <v>205.0</v>
      </c>
      <c r="C208" s="666" t="s">
        <v>123</v>
      </c>
      <c r="D208" s="666" t="s">
        <v>3666</v>
      </c>
      <c r="E208" s="666" t="s">
        <v>1281</v>
      </c>
      <c r="F208" s="666" t="s">
        <v>1282</v>
      </c>
      <c r="G208" s="352" t="s">
        <v>1283</v>
      </c>
      <c r="H208" s="666"/>
      <c r="I208" s="666"/>
      <c r="J208" s="788"/>
      <c r="K208" s="788"/>
      <c r="L208" s="352"/>
      <c r="M208" s="352"/>
      <c r="N208" s="707">
        <v>44631.0</v>
      </c>
      <c r="O208" s="677" t="s">
        <v>90</v>
      </c>
      <c r="P208" s="707"/>
      <c r="Q208" s="707"/>
      <c r="R208" s="707">
        <v>44877.0</v>
      </c>
      <c r="S208" s="789" t="s">
        <v>42</v>
      </c>
      <c r="T208" s="708"/>
      <c r="U208" s="678">
        <v>44779.0</v>
      </c>
      <c r="V208" s="678"/>
      <c r="W208" s="679"/>
      <c r="X208" s="352"/>
      <c r="Y208" s="666" t="s">
        <v>1282</v>
      </c>
      <c r="Z208" s="776"/>
    </row>
    <row r="209" ht="12.75" customHeight="1">
      <c r="A209" s="666" t="s">
        <v>3009</v>
      </c>
      <c r="B209" s="666">
        <v>206.0</v>
      </c>
      <c r="C209" s="666" t="s">
        <v>123</v>
      </c>
      <c r="D209" s="666" t="s">
        <v>3667</v>
      </c>
      <c r="E209" s="666" t="s">
        <v>3008</v>
      </c>
      <c r="F209" s="666" t="s">
        <v>3009</v>
      </c>
      <c r="G209" s="352" t="s">
        <v>3010</v>
      </c>
      <c r="H209" s="666"/>
      <c r="I209" s="666"/>
      <c r="J209" s="788"/>
      <c r="K209" s="788"/>
      <c r="L209" s="352"/>
      <c r="M209" s="352"/>
      <c r="N209" s="707"/>
      <c r="O209" s="707"/>
      <c r="P209" s="707">
        <v>44638.0</v>
      </c>
      <c r="Q209" s="677" t="s">
        <v>176</v>
      </c>
      <c r="R209" s="707">
        <v>44884.0</v>
      </c>
      <c r="S209" s="707" t="s">
        <v>220</v>
      </c>
      <c r="T209" s="708"/>
      <c r="U209" s="678">
        <v>44779.0</v>
      </c>
      <c r="V209" s="678"/>
      <c r="W209" s="679"/>
      <c r="X209" s="352"/>
      <c r="Y209" s="666" t="s">
        <v>3009</v>
      </c>
      <c r="Z209" s="776"/>
    </row>
    <row r="210" ht="12.75" customHeight="1">
      <c r="A210" s="790" t="s">
        <v>1286</v>
      </c>
      <c r="B210" s="731">
        <v>207.0</v>
      </c>
      <c r="C210" s="731" t="s">
        <v>3668</v>
      </c>
      <c r="D210" s="731" t="s">
        <v>3669</v>
      </c>
      <c r="E210" s="731" t="s">
        <v>1285</v>
      </c>
      <c r="F210" s="731" t="s">
        <v>1286</v>
      </c>
      <c r="G210" s="732" t="s">
        <v>1287</v>
      </c>
      <c r="H210" s="731" t="s">
        <v>3702</v>
      </c>
      <c r="I210" s="731" t="s">
        <v>4223</v>
      </c>
      <c r="J210" s="791"/>
      <c r="K210" s="791"/>
      <c r="L210" s="732"/>
      <c r="M210" s="732"/>
      <c r="N210" s="711"/>
      <c r="O210" s="711"/>
      <c r="P210" s="711"/>
      <c r="Q210" s="711"/>
      <c r="R210" s="733" t="s">
        <v>4224</v>
      </c>
      <c r="S210" s="734" t="s">
        <v>176</v>
      </c>
      <c r="T210" s="735" t="s">
        <v>4225</v>
      </c>
      <c r="U210" s="736"/>
      <c r="V210" s="736"/>
      <c r="W210" s="737" t="s">
        <v>177</v>
      </c>
      <c r="X210" s="731" t="s">
        <v>3664</v>
      </c>
      <c r="Y210" s="790" t="s">
        <v>1286</v>
      </c>
      <c r="Z210" s="776"/>
    </row>
    <row r="211" ht="12.75" customHeight="1">
      <c r="A211" s="700" t="s">
        <v>3839</v>
      </c>
      <c r="B211" s="700">
        <v>208.0</v>
      </c>
      <c r="C211" s="700" t="s">
        <v>50</v>
      </c>
      <c r="D211" s="700" t="s">
        <v>4226</v>
      </c>
      <c r="E211" s="700" t="s">
        <v>3841</v>
      </c>
      <c r="F211" s="700" t="s">
        <v>3839</v>
      </c>
      <c r="G211" s="701" t="s">
        <v>4227</v>
      </c>
      <c r="H211" s="701"/>
      <c r="I211" s="701"/>
      <c r="J211" s="701"/>
      <c r="K211" s="701"/>
      <c r="L211" s="701"/>
      <c r="M211" s="701"/>
      <c r="N211" s="702"/>
      <c r="O211" s="702"/>
      <c r="P211" s="702">
        <v>44681.0</v>
      </c>
      <c r="Q211" s="702" t="s">
        <v>176</v>
      </c>
      <c r="R211" s="702">
        <v>44575.0</v>
      </c>
      <c r="S211" s="716" t="s">
        <v>220</v>
      </c>
      <c r="T211" s="703" t="s">
        <v>4228</v>
      </c>
      <c r="U211" s="704"/>
      <c r="V211" s="704">
        <v>45003.0</v>
      </c>
      <c r="W211" s="705"/>
      <c r="X211" s="701"/>
      <c r="Y211" s="700" t="s">
        <v>3839</v>
      </c>
      <c r="Z211" s="792" t="s">
        <v>4227</v>
      </c>
    </row>
    <row r="212" ht="12.75" customHeight="1">
      <c r="A212" s="717" t="s">
        <v>1339</v>
      </c>
      <c r="B212" s="717">
        <v>209.0</v>
      </c>
      <c r="C212" s="717" t="s">
        <v>50</v>
      </c>
      <c r="D212" s="717" t="s">
        <v>3446</v>
      </c>
      <c r="E212" s="717" t="s">
        <v>1338</v>
      </c>
      <c r="F212" s="717" t="s">
        <v>1339</v>
      </c>
      <c r="G212" s="718" t="s">
        <v>1340</v>
      </c>
      <c r="H212" s="717" t="s">
        <v>50</v>
      </c>
      <c r="I212" s="717" t="s">
        <v>3447</v>
      </c>
      <c r="J212" s="717"/>
      <c r="K212" s="717"/>
      <c r="L212" s="717"/>
      <c r="M212" s="717"/>
      <c r="N212" s="719"/>
      <c r="O212" s="719"/>
      <c r="P212" s="719"/>
      <c r="Q212" s="719"/>
      <c r="R212" s="719"/>
      <c r="S212" s="719"/>
      <c r="T212" s="720"/>
      <c r="U212" s="721"/>
      <c r="V212" s="721"/>
      <c r="W212" s="722" t="s">
        <v>68</v>
      </c>
      <c r="X212" s="717" t="s">
        <v>3673</v>
      </c>
      <c r="Y212" s="717" t="s">
        <v>1339</v>
      </c>
      <c r="Z212" s="776" t="s">
        <v>1340</v>
      </c>
    </row>
    <row r="213" ht="12.75" customHeight="1">
      <c r="A213" s="709" t="s">
        <v>2814</v>
      </c>
      <c r="B213" s="709">
        <v>210.0</v>
      </c>
      <c r="C213" s="709" t="s">
        <v>50</v>
      </c>
      <c r="D213" s="709" t="s">
        <v>3443</v>
      </c>
      <c r="E213" s="709" t="s">
        <v>2813</v>
      </c>
      <c r="F213" s="709" t="s">
        <v>2814</v>
      </c>
      <c r="G213" s="710" t="s">
        <v>2815</v>
      </c>
      <c r="H213" s="709"/>
      <c r="I213" s="709"/>
      <c r="J213" s="709"/>
      <c r="K213" s="709"/>
      <c r="L213" s="709"/>
      <c r="M213" s="709"/>
      <c r="N213" s="711"/>
      <c r="O213" s="711"/>
      <c r="P213" s="711"/>
      <c r="Q213" s="711"/>
      <c r="R213" s="712"/>
      <c r="S213" s="712"/>
      <c r="T213" s="713"/>
      <c r="U213" s="714"/>
      <c r="V213" s="714"/>
      <c r="W213" s="715" t="s">
        <v>76</v>
      </c>
      <c r="X213" s="709" t="s">
        <v>3043</v>
      </c>
      <c r="Y213" s="709" t="s">
        <v>2814</v>
      </c>
      <c r="Z213" s="776" t="s">
        <v>2815</v>
      </c>
    </row>
    <row r="214" ht="12.75" customHeight="1">
      <c r="A214" s="724" t="s">
        <v>2807</v>
      </c>
      <c r="B214" s="724">
        <v>211.0</v>
      </c>
      <c r="C214" s="724" t="s">
        <v>50</v>
      </c>
      <c r="D214" s="724" t="s">
        <v>3431</v>
      </c>
      <c r="E214" s="724" t="s">
        <v>2806</v>
      </c>
      <c r="F214" s="724" t="s">
        <v>2807</v>
      </c>
      <c r="G214" s="725" t="s">
        <v>2808</v>
      </c>
      <c r="H214" s="724" t="s">
        <v>2731</v>
      </c>
      <c r="I214" s="724" t="s">
        <v>3432</v>
      </c>
      <c r="J214" s="724"/>
      <c r="K214" s="724"/>
      <c r="L214" s="724"/>
      <c r="M214" s="724"/>
      <c r="N214" s="711"/>
      <c r="O214" s="711"/>
      <c r="P214" s="711"/>
      <c r="Q214" s="711"/>
      <c r="R214" s="726"/>
      <c r="S214" s="726"/>
      <c r="T214" s="744"/>
      <c r="U214" s="728"/>
      <c r="V214" s="728"/>
      <c r="W214" s="729" t="s">
        <v>128</v>
      </c>
      <c r="X214" s="724" t="s">
        <v>3043</v>
      </c>
      <c r="Y214" s="724" t="s">
        <v>2807</v>
      </c>
      <c r="Z214" s="776" t="s">
        <v>2808</v>
      </c>
    </row>
    <row r="215" ht="12.75" customHeight="1">
      <c r="A215" s="666" t="s">
        <v>1318</v>
      </c>
      <c r="B215" s="666">
        <v>212.0</v>
      </c>
      <c r="C215" s="666" t="s">
        <v>50</v>
      </c>
      <c r="D215" s="666" t="s">
        <v>3434</v>
      </c>
      <c r="E215" s="666" t="s">
        <v>1314</v>
      </c>
      <c r="F215" s="666" t="s">
        <v>1318</v>
      </c>
      <c r="G215" s="352" t="s">
        <v>3675</v>
      </c>
      <c r="H215" s="666" t="s">
        <v>2809</v>
      </c>
      <c r="I215" s="666" t="s">
        <v>3435</v>
      </c>
      <c r="J215" s="352"/>
      <c r="K215" s="352"/>
      <c r="L215" s="352"/>
      <c r="M215" s="352"/>
      <c r="N215" s="707"/>
      <c r="O215" s="707"/>
      <c r="P215" s="707">
        <v>44779.0</v>
      </c>
      <c r="Q215" s="707" t="s">
        <v>176</v>
      </c>
      <c r="R215" s="707"/>
      <c r="S215" s="707"/>
      <c r="T215" s="708"/>
      <c r="U215" s="678"/>
      <c r="V215" s="678"/>
      <c r="W215" s="679"/>
      <c r="X215" s="352"/>
      <c r="Y215" s="666" t="s">
        <v>1318</v>
      </c>
      <c r="Z215" s="776" t="s">
        <v>1319</v>
      </c>
    </row>
    <row r="216" ht="12.75" customHeight="1">
      <c r="A216" s="790" t="s">
        <v>1346</v>
      </c>
      <c r="B216" s="731">
        <v>213.0</v>
      </c>
      <c r="C216" s="731" t="s">
        <v>50</v>
      </c>
      <c r="D216" s="731" t="s">
        <v>3448</v>
      </c>
      <c r="E216" s="731" t="s">
        <v>1345</v>
      </c>
      <c r="F216" s="731" t="s">
        <v>3676</v>
      </c>
      <c r="G216" s="732" t="s">
        <v>1347</v>
      </c>
      <c r="H216" s="731" t="s">
        <v>2731</v>
      </c>
      <c r="I216" s="731" t="s">
        <v>3449</v>
      </c>
      <c r="J216" s="731"/>
      <c r="K216" s="731"/>
      <c r="L216" s="731"/>
      <c r="M216" s="731"/>
      <c r="N216" s="711"/>
      <c r="O216" s="711"/>
      <c r="P216" s="711"/>
      <c r="Q216" s="711"/>
      <c r="R216" s="733" t="s">
        <v>4229</v>
      </c>
      <c r="S216" s="734" t="s">
        <v>176</v>
      </c>
      <c r="T216" s="735"/>
      <c r="U216" s="736"/>
      <c r="V216" s="736"/>
      <c r="W216" s="737" t="s">
        <v>177</v>
      </c>
      <c r="X216" s="731" t="s">
        <v>3544</v>
      </c>
      <c r="Y216" s="790" t="s">
        <v>1346</v>
      </c>
      <c r="Z216" s="776" t="s">
        <v>1347</v>
      </c>
    </row>
    <row r="217" ht="12.75" customHeight="1">
      <c r="A217" s="700" t="s">
        <v>3426</v>
      </c>
      <c r="B217" s="700">
        <v>214.0</v>
      </c>
      <c r="C217" s="700" t="s">
        <v>139</v>
      </c>
      <c r="D217" s="700" t="s">
        <v>3428</v>
      </c>
      <c r="E217" s="700" t="s">
        <v>3429</v>
      </c>
      <c r="F217" s="700" t="s">
        <v>3426</v>
      </c>
      <c r="G217" s="701" t="s">
        <v>3427</v>
      </c>
      <c r="H217" s="700" t="s">
        <v>3102</v>
      </c>
      <c r="I217" s="700" t="s">
        <v>3430</v>
      </c>
      <c r="J217" s="700"/>
      <c r="K217" s="700"/>
      <c r="L217" s="700"/>
      <c r="M217" s="700"/>
      <c r="N217" s="702"/>
      <c r="O217" s="702"/>
      <c r="P217" s="702"/>
      <c r="Q217" s="702"/>
      <c r="R217" s="716" t="s">
        <v>4230</v>
      </c>
      <c r="S217" s="702" t="s">
        <v>176</v>
      </c>
      <c r="T217" s="703"/>
      <c r="U217" s="738"/>
      <c r="V217" s="738">
        <v>45094.0</v>
      </c>
      <c r="W217" s="705" t="s">
        <v>177</v>
      </c>
      <c r="X217" s="700" t="s">
        <v>3043</v>
      </c>
      <c r="Y217" s="700" t="s">
        <v>3426</v>
      </c>
      <c r="Z217" s="782" t="s">
        <v>3427</v>
      </c>
    </row>
    <row r="218" ht="12.75" customHeight="1">
      <c r="A218" s="691" t="s">
        <v>1353</v>
      </c>
      <c r="B218" s="691">
        <v>215.0</v>
      </c>
      <c r="C218" s="691" t="s">
        <v>139</v>
      </c>
      <c r="D218" s="691" t="s">
        <v>3444</v>
      </c>
      <c r="E218" s="691" t="s">
        <v>1351</v>
      </c>
      <c r="F218" s="691" t="s">
        <v>1353</v>
      </c>
      <c r="G218" s="692" t="s">
        <v>1354</v>
      </c>
      <c r="H218" s="691" t="s">
        <v>2809</v>
      </c>
      <c r="I218" s="691" t="s">
        <v>3445</v>
      </c>
      <c r="J218" s="691"/>
      <c r="K218" s="691"/>
      <c r="L218" s="691"/>
      <c r="M218" s="691"/>
      <c r="N218" s="693" t="s">
        <v>4231</v>
      </c>
      <c r="O218" s="693" t="s">
        <v>4232</v>
      </c>
      <c r="P218" s="711"/>
      <c r="Q218" s="711"/>
      <c r="R218" s="693" t="s">
        <v>4233</v>
      </c>
      <c r="S218" s="695"/>
      <c r="T218" s="696" t="s">
        <v>4234</v>
      </c>
      <c r="U218" s="741"/>
      <c r="V218" s="741"/>
      <c r="W218" s="698" t="s">
        <v>136</v>
      </c>
      <c r="X218" s="691" t="s">
        <v>3045</v>
      </c>
      <c r="Y218" s="691" t="s">
        <v>1353</v>
      </c>
      <c r="Z218" s="776" t="s">
        <v>1354</v>
      </c>
    </row>
    <row r="219" ht="12.75" customHeight="1">
      <c r="A219" s="700" t="s">
        <v>1501</v>
      </c>
      <c r="B219" s="700">
        <v>216.0</v>
      </c>
      <c r="C219" s="700" t="s">
        <v>139</v>
      </c>
      <c r="D219" s="747" t="s">
        <v>4235</v>
      </c>
      <c r="E219" s="700" t="s">
        <v>1500</v>
      </c>
      <c r="F219" s="700" t="s">
        <v>1501</v>
      </c>
      <c r="G219" s="701" t="s">
        <v>1502</v>
      </c>
      <c r="H219" s="700" t="s">
        <v>2809</v>
      </c>
      <c r="I219" s="700" t="s">
        <v>3509</v>
      </c>
      <c r="J219" s="701"/>
      <c r="K219" s="701"/>
      <c r="L219" s="701"/>
      <c r="M219" s="701"/>
      <c r="N219" s="702"/>
      <c r="O219" s="702"/>
      <c r="P219" s="702">
        <v>44681.0</v>
      </c>
      <c r="Q219" s="702" t="s">
        <v>42</v>
      </c>
      <c r="R219" s="702"/>
      <c r="S219" s="702"/>
      <c r="T219" s="703" t="s">
        <v>4236</v>
      </c>
      <c r="U219" s="704"/>
      <c r="V219" s="704">
        <v>44793.0</v>
      </c>
      <c r="W219" s="705"/>
      <c r="X219" s="701"/>
      <c r="Y219" s="700" t="s">
        <v>1501</v>
      </c>
      <c r="Z219" s="776" t="s">
        <v>1502</v>
      </c>
    </row>
    <row r="220" ht="12.75" customHeight="1">
      <c r="A220" s="700" t="s">
        <v>1364</v>
      </c>
      <c r="B220" s="700">
        <v>217.0</v>
      </c>
      <c r="C220" s="700" t="s">
        <v>139</v>
      </c>
      <c r="D220" s="700" t="s">
        <v>3441</v>
      </c>
      <c r="E220" s="700" t="s">
        <v>3442</v>
      </c>
      <c r="F220" s="700" t="s">
        <v>1364</v>
      </c>
      <c r="G220" s="701" t="s">
        <v>4237</v>
      </c>
      <c r="H220" s="700" t="s">
        <v>2809</v>
      </c>
      <c r="I220" s="700" t="s">
        <v>4238</v>
      </c>
      <c r="J220" s="701"/>
      <c r="K220" s="701"/>
      <c r="L220" s="701"/>
      <c r="M220" s="701"/>
      <c r="N220" s="702">
        <v>44779.0</v>
      </c>
      <c r="O220" s="702" t="s">
        <v>90</v>
      </c>
      <c r="P220" s="702"/>
      <c r="Q220" s="702"/>
      <c r="R220" s="702"/>
      <c r="S220" s="702"/>
      <c r="T220" s="703"/>
      <c r="U220" s="704"/>
      <c r="V220" s="704">
        <v>45003.0</v>
      </c>
      <c r="W220" s="705"/>
      <c r="X220" s="701"/>
      <c r="Y220" s="700" t="s">
        <v>1364</v>
      </c>
      <c r="Z220" s="776" t="s">
        <v>4239</v>
      </c>
    </row>
    <row r="221" ht="12.75" customHeight="1">
      <c r="A221" s="666" t="s">
        <v>282</v>
      </c>
      <c r="B221" s="666">
        <v>218.0</v>
      </c>
      <c r="C221" s="666" t="s">
        <v>139</v>
      </c>
      <c r="D221" s="666" t="s">
        <v>3678</v>
      </c>
      <c r="E221" s="666" t="s">
        <v>281</v>
      </c>
      <c r="F221" s="666" t="s">
        <v>282</v>
      </c>
      <c r="G221" s="754" t="s">
        <v>283</v>
      </c>
      <c r="H221" s="352"/>
      <c r="I221" s="352"/>
      <c r="J221" s="352"/>
      <c r="K221" s="352"/>
      <c r="L221" s="352"/>
      <c r="M221" s="352"/>
      <c r="N221" s="707">
        <v>44568.0</v>
      </c>
      <c r="O221" s="677" t="s">
        <v>396</v>
      </c>
      <c r="P221" s="707"/>
      <c r="Q221" s="707"/>
      <c r="R221" s="707">
        <v>44779.0</v>
      </c>
      <c r="S221" s="707" t="s">
        <v>42</v>
      </c>
      <c r="T221" s="708"/>
      <c r="U221" s="678"/>
      <c r="V221" s="678"/>
      <c r="W221" s="679"/>
      <c r="X221" s="352"/>
      <c r="Y221" s="666" t="s">
        <v>282</v>
      </c>
      <c r="Z221" s="776" t="s">
        <v>285</v>
      </c>
    </row>
    <row r="222" ht="12.75" customHeight="1">
      <c r="A222" s="666" t="s">
        <v>2958</v>
      </c>
      <c r="B222" s="666">
        <v>219.0</v>
      </c>
      <c r="C222" s="666" t="s">
        <v>139</v>
      </c>
      <c r="D222" s="666" t="s">
        <v>2956</v>
      </c>
      <c r="E222" s="666" t="s">
        <v>2957</v>
      </c>
      <c r="F222" s="666" t="s">
        <v>2958</v>
      </c>
      <c r="G222" s="352" t="s">
        <v>2959</v>
      </c>
      <c r="H222" s="666" t="s">
        <v>2731</v>
      </c>
      <c r="I222" s="666" t="s">
        <v>2960</v>
      </c>
      <c r="J222" s="352"/>
      <c r="K222" s="352"/>
      <c r="L222" s="352"/>
      <c r="M222" s="352"/>
      <c r="N222" s="707">
        <v>44863.0</v>
      </c>
      <c r="O222" s="677" t="s">
        <v>396</v>
      </c>
      <c r="P222" s="707"/>
      <c r="Q222" s="707"/>
      <c r="R222" s="707">
        <v>44660.0</v>
      </c>
      <c r="S222" s="707" t="s">
        <v>220</v>
      </c>
      <c r="T222" s="708" t="s">
        <v>4240</v>
      </c>
      <c r="U222" s="678"/>
      <c r="V222" s="678"/>
      <c r="W222" s="679" t="s">
        <v>4241</v>
      </c>
      <c r="X222" s="352"/>
      <c r="Y222" s="666" t="s">
        <v>2958</v>
      </c>
      <c r="Z222" s="776" t="s">
        <v>2959</v>
      </c>
    </row>
    <row r="223" ht="12.75" customHeight="1">
      <c r="A223" s="717" t="s">
        <v>3848</v>
      </c>
      <c r="B223" s="717">
        <v>220.0</v>
      </c>
      <c r="C223" s="717" t="s">
        <v>139</v>
      </c>
      <c r="D223" s="717" t="s">
        <v>4242</v>
      </c>
      <c r="E223" s="717" t="s">
        <v>3850</v>
      </c>
      <c r="F223" s="717" t="s">
        <v>3848</v>
      </c>
      <c r="G223" s="718" t="s">
        <v>4243</v>
      </c>
      <c r="H223" s="717" t="s">
        <v>187</v>
      </c>
      <c r="I223" s="717" t="s">
        <v>4244</v>
      </c>
      <c r="J223" s="717"/>
      <c r="K223" s="717"/>
      <c r="L223" s="717"/>
      <c r="M223" s="717"/>
      <c r="N223" s="719"/>
      <c r="O223" s="719"/>
      <c r="P223" s="719"/>
      <c r="Q223" s="719"/>
      <c r="R223" s="719"/>
      <c r="S223" s="719"/>
      <c r="T223" s="720"/>
      <c r="U223" s="721"/>
      <c r="V223" s="721">
        <v>45003.0</v>
      </c>
      <c r="W223" s="722" t="s">
        <v>68</v>
      </c>
      <c r="X223" s="717" t="s">
        <v>4245</v>
      </c>
      <c r="Y223" s="717" t="s">
        <v>3848</v>
      </c>
      <c r="Z223" s="776" t="s">
        <v>4243</v>
      </c>
    </row>
    <row r="224" ht="12.75" customHeight="1">
      <c r="A224" s="700" t="s">
        <v>4246</v>
      </c>
      <c r="B224" s="700">
        <v>221.0</v>
      </c>
      <c r="C224" s="700" t="s">
        <v>139</v>
      </c>
      <c r="D224" s="700" t="s">
        <v>4247</v>
      </c>
      <c r="E224" s="700" t="s">
        <v>4248</v>
      </c>
      <c r="F224" s="700" t="s">
        <v>4246</v>
      </c>
      <c r="G224" s="701" t="s">
        <v>4249</v>
      </c>
      <c r="H224" s="700"/>
      <c r="I224" s="700"/>
      <c r="J224" s="700"/>
      <c r="K224" s="700"/>
      <c r="L224" s="700"/>
      <c r="M224" s="700"/>
      <c r="N224" s="702"/>
      <c r="O224" s="702"/>
      <c r="P224" s="702"/>
      <c r="Q224" s="702"/>
      <c r="R224" s="702"/>
      <c r="S224" s="702"/>
      <c r="T224" s="793" t="s">
        <v>4250</v>
      </c>
      <c r="U224" s="738"/>
      <c r="V224" s="738">
        <v>44884.0</v>
      </c>
      <c r="W224" s="705" t="s">
        <v>76</v>
      </c>
      <c r="X224" s="700" t="s">
        <v>3627</v>
      </c>
      <c r="Y224" s="700" t="s">
        <v>4246</v>
      </c>
      <c r="Z224" s="776" t="s">
        <v>4249</v>
      </c>
    </row>
    <row r="225" ht="12.75" customHeight="1">
      <c r="A225" s="691" t="s">
        <v>1356</v>
      </c>
      <c r="B225" s="691">
        <v>222.0</v>
      </c>
      <c r="C225" s="691" t="s">
        <v>139</v>
      </c>
      <c r="D225" s="691" t="s">
        <v>3450</v>
      </c>
      <c r="E225" s="691" t="s">
        <v>457</v>
      </c>
      <c r="F225" s="691" t="s">
        <v>1356</v>
      </c>
      <c r="G225" s="692" t="s">
        <v>1357</v>
      </c>
      <c r="H225" s="691" t="s">
        <v>181</v>
      </c>
      <c r="I225" s="691" t="s">
        <v>3451</v>
      </c>
      <c r="J225" s="691"/>
      <c r="K225" s="691"/>
      <c r="L225" s="691"/>
      <c r="M225" s="691"/>
      <c r="N225" s="693" t="s">
        <v>4251</v>
      </c>
      <c r="O225" s="693" t="s">
        <v>4252</v>
      </c>
      <c r="P225" s="711"/>
      <c r="Q225" s="711"/>
      <c r="R225" s="695"/>
      <c r="S225" s="695"/>
      <c r="T225" s="696" t="s">
        <v>4253</v>
      </c>
      <c r="U225" s="741"/>
      <c r="V225" s="741"/>
      <c r="W225" s="698" t="s">
        <v>136</v>
      </c>
      <c r="X225" s="691" t="s">
        <v>3627</v>
      </c>
      <c r="Y225" s="691" t="s">
        <v>1356</v>
      </c>
      <c r="Z225" s="776" t="s">
        <v>1357</v>
      </c>
    </row>
    <row r="226" ht="12.75" customHeight="1">
      <c r="A226" s="666" t="s">
        <v>1322</v>
      </c>
      <c r="B226" s="666">
        <v>223.0</v>
      </c>
      <c r="C226" s="666" t="s">
        <v>139</v>
      </c>
      <c r="D226" s="666" t="s">
        <v>3433</v>
      </c>
      <c r="E226" s="666" t="s">
        <v>1321</v>
      </c>
      <c r="F226" s="666" t="s">
        <v>1322</v>
      </c>
      <c r="G226" s="352" t="s">
        <v>3681</v>
      </c>
      <c r="H226" s="352"/>
      <c r="I226" s="352"/>
      <c r="J226" s="352"/>
      <c r="K226" s="352"/>
      <c r="L226" s="352"/>
      <c r="M226" s="352"/>
      <c r="N226" s="707"/>
      <c r="O226" s="707"/>
      <c r="P226" s="707">
        <v>44828.0</v>
      </c>
      <c r="Q226" s="677" t="s">
        <v>42</v>
      </c>
      <c r="R226" s="707">
        <v>44667.0</v>
      </c>
      <c r="S226" s="707" t="s">
        <v>42</v>
      </c>
      <c r="T226" s="708"/>
      <c r="U226" s="678"/>
      <c r="V226" s="678"/>
      <c r="W226" s="679"/>
      <c r="X226" s="352"/>
      <c r="Y226" s="666" t="s">
        <v>1322</v>
      </c>
      <c r="Z226" s="776" t="s">
        <v>3681</v>
      </c>
    </row>
    <row r="227" ht="12.75" customHeight="1">
      <c r="A227" s="700" t="s">
        <v>3852</v>
      </c>
      <c r="B227" s="700">
        <v>224.0</v>
      </c>
      <c r="C227" s="700" t="s">
        <v>144</v>
      </c>
      <c r="D227" s="700" t="s">
        <v>4254</v>
      </c>
      <c r="E227" s="700" t="s">
        <v>3854</v>
      </c>
      <c r="F227" s="700" t="s">
        <v>3852</v>
      </c>
      <c r="G227" s="701" t="s">
        <v>4255</v>
      </c>
      <c r="H227" s="700"/>
      <c r="I227" s="700"/>
      <c r="J227" s="700"/>
      <c r="K227" s="700"/>
      <c r="L227" s="700"/>
      <c r="M227" s="700"/>
      <c r="N227" s="702"/>
      <c r="O227" s="702"/>
      <c r="P227" s="702"/>
      <c r="Q227" s="702"/>
      <c r="R227" s="702"/>
      <c r="S227" s="702"/>
      <c r="T227" s="703"/>
      <c r="U227" s="738"/>
      <c r="V227" s="738">
        <v>45003.0</v>
      </c>
      <c r="W227" s="705" t="s">
        <v>128</v>
      </c>
      <c r="X227" s="700" t="s">
        <v>3687</v>
      </c>
      <c r="Y227" s="700" t="s">
        <v>3852</v>
      </c>
      <c r="Z227" s="782" t="s">
        <v>4255</v>
      </c>
    </row>
    <row r="228" ht="12.75" customHeight="1">
      <c r="A228" s="666" t="s">
        <v>1373</v>
      </c>
      <c r="B228" s="666">
        <v>225.0</v>
      </c>
      <c r="C228" s="666" t="s">
        <v>144</v>
      </c>
      <c r="D228" s="666" t="s">
        <v>3455</v>
      </c>
      <c r="E228" s="666" t="s">
        <v>1372</v>
      </c>
      <c r="F228" s="666" t="s">
        <v>1373</v>
      </c>
      <c r="G228" s="352" t="s">
        <v>1374</v>
      </c>
      <c r="H228" s="666" t="s">
        <v>2731</v>
      </c>
      <c r="I228" s="666" t="s">
        <v>3456</v>
      </c>
      <c r="J228" s="352"/>
      <c r="K228" s="352"/>
      <c r="L228" s="352"/>
      <c r="M228" s="352"/>
      <c r="N228" s="707"/>
      <c r="O228" s="707"/>
      <c r="P228" s="707">
        <v>44779.0</v>
      </c>
      <c r="Q228" s="707" t="s">
        <v>42</v>
      </c>
      <c r="R228" s="707"/>
      <c r="S228" s="707"/>
      <c r="T228" s="708"/>
      <c r="U228" s="678"/>
      <c r="V228" s="678"/>
      <c r="W228" s="679"/>
      <c r="X228" s="352"/>
      <c r="Y228" s="666" t="s">
        <v>1373</v>
      </c>
      <c r="Z228" s="776" t="s">
        <v>1374</v>
      </c>
    </row>
    <row r="229" ht="12.75" customHeight="1">
      <c r="A229" s="691" t="s">
        <v>1407</v>
      </c>
      <c r="B229" s="691">
        <v>226.0</v>
      </c>
      <c r="C229" s="691" t="s">
        <v>144</v>
      </c>
      <c r="D229" s="691" t="s">
        <v>3464</v>
      </c>
      <c r="E229" s="691" t="s">
        <v>1403</v>
      </c>
      <c r="F229" s="691" t="s">
        <v>1407</v>
      </c>
      <c r="G229" s="692" t="s">
        <v>3686</v>
      </c>
      <c r="H229" s="691"/>
      <c r="I229" s="691"/>
      <c r="J229" s="691"/>
      <c r="K229" s="691"/>
      <c r="L229" s="691"/>
      <c r="M229" s="691"/>
      <c r="N229" s="693" t="s">
        <v>4256</v>
      </c>
      <c r="O229" s="693" t="s">
        <v>4257</v>
      </c>
      <c r="P229" s="711"/>
      <c r="Q229" s="711"/>
      <c r="R229" s="695"/>
      <c r="S229" s="695"/>
      <c r="T229" s="696" t="s">
        <v>4258</v>
      </c>
      <c r="U229" s="741"/>
      <c r="V229" s="741"/>
      <c r="W229" s="698" t="s">
        <v>136</v>
      </c>
      <c r="X229" s="691" t="s">
        <v>3687</v>
      </c>
      <c r="Y229" s="691" t="s">
        <v>1407</v>
      </c>
      <c r="Z229" s="776" t="s">
        <v>1406</v>
      </c>
    </row>
    <row r="230" ht="12.75" customHeight="1">
      <c r="A230" s="666" t="s">
        <v>3452</v>
      </c>
      <c r="B230" s="666">
        <v>227.0</v>
      </c>
      <c r="C230" s="666" t="s">
        <v>144</v>
      </c>
      <c r="D230" s="666" t="s">
        <v>3453</v>
      </c>
      <c r="E230" s="666" t="s">
        <v>1378</v>
      </c>
      <c r="F230" s="666" t="s">
        <v>3452</v>
      </c>
      <c r="G230" s="352" t="s">
        <v>1381</v>
      </c>
      <c r="H230" s="666" t="s">
        <v>2731</v>
      </c>
      <c r="I230" s="666" t="s">
        <v>3454</v>
      </c>
      <c r="J230" s="352"/>
      <c r="K230" s="352"/>
      <c r="L230" s="352"/>
      <c r="M230" s="352"/>
      <c r="N230" s="707">
        <v>44793.0</v>
      </c>
      <c r="O230" s="707" t="s">
        <v>90</v>
      </c>
      <c r="P230" s="707"/>
      <c r="Q230" s="707"/>
      <c r="R230" s="707"/>
      <c r="S230" s="707"/>
      <c r="T230" s="708"/>
      <c r="U230" s="678"/>
      <c r="V230" s="678"/>
      <c r="W230" s="679"/>
      <c r="X230" s="352"/>
      <c r="Y230" s="666" t="s">
        <v>3452</v>
      </c>
      <c r="Z230" s="776" t="s">
        <v>1381</v>
      </c>
    </row>
    <row r="231" ht="12.75" customHeight="1">
      <c r="A231" s="700" t="s">
        <v>3458</v>
      </c>
      <c r="B231" s="700">
        <v>228.0</v>
      </c>
      <c r="C231" s="700" t="s">
        <v>144</v>
      </c>
      <c r="D231" s="700" t="s">
        <v>3460</v>
      </c>
      <c r="E231" s="700" t="s">
        <v>3461</v>
      </c>
      <c r="F231" s="700" t="s">
        <v>3458</v>
      </c>
      <c r="G231" s="701" t="s">
        <v>3459</v>
      </c>
      <c r="H231" s="747" t="s">
        <v>181</v>
      </c>
      <c r="I231" s="747" t="s">
        <v>4259</v>
      </c>
      <c r="J231" s="701"/>
      <c r="K231" s="701"/>
      <c r="L231" s="701"/>
      <c r="M231" s="701"/>
      <c r="N231" s="702"/>
      <c r="O231" s="702"/>
      <c r="P231" s="702">
        <v>44814.0</v>
      </c>
      <c r="Q231" s="716" t="s">
        <v>176</v>
      </c>
      <c r="R231" s="702"/>
      <c r="S231" s="702"/>
      <c r="T231" s="703" t="s">
        <v>4260</v>
      </c>
      <c r="U231" s="704"/>
      <c r="V231" s="704">
        <v>45094.0</v>
      </c>
      <c r="W231" s="705"/>
      <c r="X231" s="701"/>
      <c r="Y231" s="700" t="s">
        <v>3458</v>
      </c>
      <c r="Z231" s="782" t="s">
        <v>3459</v>
      </c>
    </row>
    <row r="232" ht="12.75" customHeight="1">
      <c r="A232" s="666" t="s">
        <v>2825</v>
      </c>
      <c r="B232" s="666">
        <v>229.0</v>
      </c>
      <c r="C232" s="666" t="s">
        <v>144</v>
      </c>
      <c r="D232" s="666" t="s">
        <v>3466</v>
      </c>
      <c r="E232" s="666" t="s">
        <v>2824</v>
      </c>
      <c r="F232" s="666" t="s">
        <v>2825</v>
      </c>
      <c r="G232" s="352" t="s">
        <v>2826</v>
      </c>
      <c r="H232" s="352"/>
      <c r="I232" s="352"/>
      <c r="J232" s="352"/>
      <c r="K232" s="352"/>
      <c r="L232" s="352"/>
      <c r="M232" s="352"/>
      <c r="N232" s="707"/>
      <c r="O232" s="707"/>
      <c r="P232" s="707">
        <v>44814.0</v>
      </c>
      <c r="Q232" s="677" t="s">
        <v>42</v>
      </c>
      <c r="R232" s="707"/>
      <c r="S232" s="707"/>
      <c r="T232" s="708"/>
      <c r="U232" s="678"/>
      <c r="V232" s="678"/>
      <c r="W232" s="679"/>
      <c r="X232" s="352"/>
      <c r="Y232" s="666" t="s">
        <v>2825</v>
      </c>
      <c r="Z232" s="776" t="s">
        <v>2826</v>
      </c>
    </row>
    <row r="233" ht="12.75" customHeight="1">
      <c r="A233" s="709" t="s">
        <v>3467</v>
      </c>
      <c r="B233" s="709">
        <v>230.0</v>
      </c>
      <c r="C233" s="709" t="s">
        <v>144</v>
      </c>
      <c r="D233" s="709" t="s">
        <v>3469</v>
      </c>
      <c r="E233" s="709" t="s">
        <v>3470</v>
      </c>
      <c r="F233" s="709" t="s">
        <v>3467</v>
      </c>
      <c r="G233" s="710" t="s">
        <v>3468</v>
      </c>
      <c r="H233" s="709" t="s">
        <v>3102</v>
      </c>
      <c r="I233" s="709" t="s">
        <v>3471</v>
      </c>
      <c r="J233" s="709"/>
      <c r="K233" s="709"/>
      <c r="L233" s="709"/>
      <c r="M233" s="709"/>
      <c r="N233" s="711"/>
      <c r="O233" s="711"/>
      <c r="P233" s="711"/>
      <c r="Q233" s="711"/>
      <c r="R233" s="712"/>
      <c r="S233" s="712"/>
      <c r="T233" s="713"/>
      <c r="U233" s="714"/>
      <c r="V233" s="714"/>
      <c r="W233" s="715" t="s">
        <v>76</v>
      </c>
      <c r="X233" s="709" t="s">
        <v>3687</v>
      </c>
      <c r="Y233" s="709" t="s">
        <v>3467</v>
      </c>
      <c r="Z233" s="776" t="s">
        <v>3468</v>
      </c>
    </row>
    <row r="234" ht="12.75" customHeight="1">
      <c r="A234" s="666" t="s">
        <v>1387</v>
      </c>
      <c r="B234" s="666">
        <v>231.0</v>
      </c>
      <c r="C234" s="666" t="s">
        <v>144</v>
      </c>
      <c r="D234" s="666" t="s">
        <v>3462</v>
      </c>
      <c r="E234" s="666" t="s">
        <v>1384</v>
      </c>
      <c r="F234" s="666" t="s">
        <v>1387</v>
      </c>
      <c r="G234" s="352" t="s">
        <v>1386</v>
      </c>
      <c r="H234" s="352"/>
      <c r="I234" s="352"/>
      <c r="J234" s="352"/>
      <c r="K234" s="352"/>
      <c r="L234" s="352"/>
      <c r="M234" s="352"/>
      <c r="N234" s="707">
        <v>44807.0</v>
      </c>
      <c r="O234" s="677" t="s">
        <v>90</v>
      </c>
      <c r="P234" s="707"/>
      <c r="Q234" s="707"/>
      <c r="R234" s="707"/>
      <c r="S234" s="707"/>
      <c r="T234" s="708"/>
      <c r="U234" s="678"/>
      <c r="V234" s="678"/>
      <c r="W234" s="679"/>
      <c r="X234" s="352"/>
      <c r="Y234" s="666" t="s">
        <v>1387</v>
      </c>
      <c r="Z234" s="776" t="s">
        <v>1386</v>
      </c>
    </row>
    <row r="235" ht="12.75" customHeight="1">
      <c r="A235" s="731" t="s">
        <v>1390</v>
      </c>
      <c r="B235" s="731">
        <v>232.0</v>
      </c>
      <c r="C235" s="731" t="s">
        <v>144</v>
      </c>
      <c r="D235" s="731" t="s">
        <v>3457</v>
      </c>
      <c r="E235" s="731" t="s">
        <v>1389</v>
      </c>
      <c r="F235" s="731" t="s">
        <v>1390</v>
      </c>
      <c r="G235" s="732" t="s">
        <v>1392</v>
      </c>
      <c r="H235" s="731"/>
      <c r="I235" s="731"/>
      <c r="J235" s="731"/>
      <c r="K235" s="731"/>
      <c r="L235" s="731"/>
      <c r="M235" s="731"/>
      <c r="N235" s="711"/>
      <c r="O235" s="711"/>
      <c r="P235" s="711"/>
      <c r="Q235" s="711"/>
      <c r="R235" s="733" t="s">
        <v>4261</v>
      </c>
      <c r="S235" s="734" t="s">
        <v>176</v>
      </c>
      <c r="T235" s="735"/>
      <c r="U235" s="736"/>
      <c r="V235" s="736"/>
      <c r="W235" s="737" t="s">
        <v>177</v>
      </c>
      <c r="X235" s="731" t="s">
        <v>3689</v>
      </c>
      <c r="Y235" s="731" t="s">
        <v>1390</v>
      </c>
      <c r="Z235" s="776" t="s">
        <v>1392</v>
      </c>
    </row>
    <row r="236" ht="12.75" customHeight="1">
      <c r="A236" s="666" t="s">
        <v>3856</v>
      </c>
      <c r="B236" s="666">
        <v>233.0</v>
      </c>
      <c r="C236" s="666" t="s">
        <v>144</v>
      </c>
      <c r="D236" s="666" t="s">
        <v>4262</v>
      </c>
      <c r="E236" s="666" t="s">
        <v>3858</v>
      </c>
      <c r="F236" s="666" t="s">
        <v>3856</v>
      </c>
      <c r="G236" s="352" t="s">
        <v>4263</v>
      </c>
      <c r="H236" s="352"/>
      <c r="I236" s="352"/>
      <c r="J236" s="352"/>
      <c r="K236" s="352"/>
      <c r="L236" s="352"/>
      <c r="M236" s="352"/>
      <c r="N236" s="707">
        <v>44807.0</v>
      </c>
      <c r="O236" s="677" t="s">
        <v>396</v>
      </c>
      <c r="P236" s="707"/>
      <c r="Q236" s="707"/>
      <c r="R236" s="707"/>
      <c r="S236" s="707"/>
      <c r="T236" s="708"/>
      <c r="U236" s="678"/>
      <c r="V236" s="678"/>
      <c r="W236" s="679"/>
      <c r="X236" s="352"/>
      <c r="Y236" s="666" t="s">
        <v>3856</v>
      </c>
      <c r="Z236" s="776" t="s">
        <v>4263</v>
      </c>
    </row>
    <row r="237" ht="12.75" customHeight="1">
      <c r="A237" s="700" t="s">
        <v>4264</v>
      </c>
      <c r="B237" s="700">
        <v>234.0</v>
      </c>
      <c r="C237" s="700" t="s">
        <v>144</v>
      </c>
      <c r="D237" s="747" t="s">
        <v>4265</v>
      </c>
      <c r="E237" s="700" t="s">
        <v>4266</v>
      </c>
      <c r="F237" s="700" t="s">
        <v>4264</v>
      </c>
      <c r="G237" s="701" t="s">
        <v>4267</v>
      </c>
      <c r="H237" s="701"/>
      <c r="I237" s="701"/>
      <c r="J237" s="701"/>
      <c r="K237" s="701"/>
      <c r="L237" s="701"/>
      <c r="M237" s="701"/>
      <c r="N237" s="702"/>
      <c r="O237" s="716"/>
      <c r="P237" s="702"/>
      <c r="Q237" s="702"/>
      <c r="R237" s="768">
        <v>44870.0</v>
      </c>
      <c r="S237" s="702" t="s">
        <v>42</v>
      </c>
      <c r="T237" s="703" t="s">
        <v>4268</v>
      </c>
      <c r="U237" s="704">
        <v>44779.0</v>
      </c>
      <c r="V237" s="704">
        <v>44856.0</v>
      </c>
      <c r="W237" s="705"/>
      <c r="X237" s="701"/>
      <c r="Y237" s="700" t="s">
        <v>4264</v>
      </c>
      <c r="Z237" s="776"/>
    </row>
    <row r="238" ht="12.75" customHeight="1">
      <c r="A238" s="666" t="s">
        <v>418</v>
      </c>
      <c r="B238" s="666">
        <v>235.0</v>
      </c>
      <c r="C238" s="666" t="s">
        <v>151</v>
      </c>
      <c r="D238" s="666" t="s">
        <v>3690</v>
      </c>
      <c r="E238" s="666" t="s">
        <v>417</v>
      </c>
      <c r="F238" s="666" t="s">
        <v>418</v>
      </c>
      <c r="G238" s="352" t="s">
        <v>419</v>
      </c>
      <c r="H238" s="666" t="s">
        <v>2809</v>
      </c>
      <c r="I238" s="666" t="s">
        <v>421</v>
      </c>
      <c r="J238" s="352"/>
      <c r="K238" s="352"/>
      <c r="L238" s="352"/>
      <c r="M238" s="352"/>
      <c r="N238" s="707"/>
      <c r="O238" s="707"/>
      <c r="P238" s="707">
        <v>44568.0</v>
      </c>
      <c r="Q238" s="677" t="s">
        <v>176</v>
      </c>
      <c r="R238" s="707">
        <v>44779.0</v>
      </c>
      <c r="S238" s="707" t="s">
        <v>220</v>
      </c>
      <c r="T238" s="708"/>
      <c r="U238" s="678"/>
      <c r="V238" s="678"/>
      <c r="W238" s="679"/>
      <c r="X238" s="352"/>
      <c r="Y238" s="666" t="s">
        <v>418</v>
      </c>
      <c r="Z238" s="742" t="s">
        <v>419</v>
      </c>
    </row>
    <row r="239" ht="12.75" customHeight="1">
      <c r="A239" s="666" t="s">
        <v>426</v>
      </c>
      <c r="B239" s="666">
        <v>236.0</v>
      </c>
      <c r="C239" s="666" t="s">
        <v>151</v>
      </c>
      <c r="D239" s="666" t="s">
        <v>3691</v>
      </c>
      <c r="E239" s="666" t="s">
        <v>423</v>
      </c>
      <c r="F239" s="666" t="s">
        <v>426</v>
      </c>
      <c r="G239" s="352" t="s">
        <v>427</v>
      </c>
      <c r="H239" s="352"/>
      <c r="I239" s="352"/>
      <c r="J239" s="352"/>
      <c r="K239" s="352"/>
      <c r="L239" s="352"/>
      <c r="M239" s="352"/>
      <c r="N239" s="707"/>
      <c r="O239" s="707"/>
      <c r="P239" s="707">
        <v>44695.0</v>
      </c>
      <c r="Q239" s="707" t="s">
        <v>42</v>
      </c>
      <c r="R239" s="707">
        <v>44603.0</v>
      </c>
      <c r="S239" s="677" t="s">
        <v>42</v>
      </c>
      <c r="T239" s="708"/>
      <c r="U239" s="678"/>
      <c r="V239" s="678"/>
      <c r="W239" s="679"/>
      <c r="X239" s="352"/>
      <c r="Y239" s="666" t="s">
        <v>426</v>
      </c>
      <c r="Z239" s="742" t="s">
        <v>427</v>
      </c>
    </row>
    <row r="240" ht="12.75" customHeight="1">
      <c r="A240" s="717" t="s">
        <v>1410</v>
      </c>
      <c r="B240" s="717">
        <v>237.0</v>
      </c>
      <c r="C240" s="717" t="s">
        <v>151</v>
      </c>
      <c r="D240" s="717" t="s">
        <v>3465</v>
      </c>
      <c r="E240" s="717" t="s">
        <v>1409</v>
      </c>
      <c r="F240" s="717" t="s">
        <v>1410</v>
      </c>
      <c r="G240" s="718" t="s">
        <v>1411</v>
      </c>
      <c r="H240" s="717"/>
      <c r="I240" s="717"/>
      <c r="J240" s="717"/>
      <c r="K240" s="717"/>
      <c r="L240" s="717"/>
      <c r="M240" s="717"/>
      <c r="N240" s="719"/>
      <c r="O240" s="719"/>
      <c r="P240" s="719"/>
      <c r="Q240" s="719"/>
      <c r="R240" s="719"/>
      <c r="S240" s="719"/>
      <c r="T240" s="720"/>
      <c r="U240" s="721"/>
      <c r="V240" s="721"/>
      <c r="W240" s="722" t="s">
        <v>68</v>
      </c>
      <c r="X240" s="717" t="s">
        <v>3692</v>
      </c>
      <c r="Y240" s="717" t="s">
        <v>1410</v>
      </c>
      <c r="Z240" s="740" t="s">
        <v>1411</v>
      </c>
    </row>
    <row r="241" ht="12.75" customHeight="1">
      <c r="A241" s="700" t="s">
        <v>3863</v>
      </c>
      <c r="B241" s="700">
        <v>238.0</v>
      </c>
      <c r="C241" s="700" t="s">
        <v>151</v>
      </c>
      <c r="D241" s="700" t="s">
        <v>4269</v>
      </c>
      <c r="E241" s="700" t="s">
        <v>560</v>
      </c>
      <c r="F241" s="700" t="s">
        <v>4270</v>
      </c>
      <c r="G241" s="701" t="s">
        <v>4271</v>
      </c>
      <c r="H241" s="701"/>
      <c r="I241" s="701"/>
      <c r="J241" s="701"/>
      <c r="K241" s="701"/>
      <c r="L241" s="701"/>
      <c r="M241" s="701"/>
      <c r="N241" s="702">
        <v>44674.0</v>
      </c>
      <c r="O241" s="702" t="s">
        <v>396</v>
      </c>
      <c r="P241" s="702"/>
      <c r="Q241" s="702"/>
      <c r="R241" s="702">
        <v>44575.0</v>
      </c>
      <c r="S241" s="716" t="s">
        <v>90</v>
      </c>
      <c r="T241" s="703"/>
      <c r="U241" s="704"/>
      <c r="V241" s="704">
        <v>45003.0</v>
      </c>
      <c r="W241" s="705"/>
      <c r="X241" s="701"/>
      <c r="Y241" s="700" t="s">
        <v>3863</v>
      </c>
      <c r="Z241" s="743" t="s">
        <v>4271</v>
      </c>
    </row>
    <row r="242" ht="12.75" customHeight="1">
      <c r="A242" s="700" t="s">
        <v>4272</v>
      </c>
      <c r="B242" s="700">
        <v>239.0</v>
      </c>
      <c r="C242" s="700" t="s">
        <v>151</v>
      </c>
      <c r="D242" s="747" t="s">
        <v>4273</v>
      </c>
      <c r="E242" s="700" t="s">
        <v>4274</v>
      </c>
      <c r="F242" s="700" t="s">
        <v>4272</v>
      </c>
      <c r="G242" s="701" t="s">
        <v>4275</v>
      </c>
      <c r="H242" s="700" t="s">
        <v>2809</v>
      </c>
      <c r="I242" s="700" t="s">
        <v>4276</v>
      </c>
      <c r="J242" s="701"/>
      <c r="K242" s="701"/>
      <c r="L242" s="701"/>
      <c r="M242" s="701"/>
      <c r="N242" s="702"/>
      <c r="O242" s="702"/>
      <c r="P242" s="702"/>
      <c r="Q242" s="702"/>
      <c r="R242" s="702">
        <v>44835.0</v>
      </c>
      <c r="S242" s="716" t="s">
        <v>42</v>
      </c>
      <c r="T242" s="703" t="s">
        <v>4277</v>
      </c>
      <c r="U242" s="704"/>
      <c r="V242" s="704">
        <v>44821.0</v>
      </c>
      <c r="W242" s="705"/>
      <c r="X242" s="701"/>
      <c r="Y242" s="700" t="s">
        <v>4272</v>
      </c>
      <c r="Z242" s="745" t="s">
        <v>4275</v>
      </c>
    </row>
    <row r="243" ht="12.75" customHeight="1">
      <c r="A243" s="666" t="s">
        <v>551</v>
      </c>
      <c r="B243" s="666">
        <v>240.0</v>
      </c>
      <c r="C243" s="666" t="s">
        <v>151</v>
      </c>
      <c r="D243" s="666" t="s">
        <v>3463</v>
      </c>
      <c r="E243" s="666" t="s">
        <v>550</v>
      </c>
      <c r="F243" s="666" t="s">
        <v>551</v>
      </c>
      <c r="G243" s="352" t="s">
        <v>552</v>
      </c>
      <c r="H243" s="352"/>
      <c r="I243" s="352"/>
      <c r="J243" s="352"/>
      <c r="K243" s="352"/>
      <c r="L243" s="352"/>
      <c r="M243" s="352"/>
      <c r="N243" s="707"/>
      <c r="O243" s="707"/>
      <c r="P243" s="707">
        <v>44884.0</v>
      </c>
      <c r="Q243" s="707" t="s">
        <v>176</v>
      </c>
      <c r="R243" s="707">
        <v>44702.0</v>
      </c>
      <c r="S243" s="707" t="s">
        <v>42</v>
      </c>
      <c r="T243" s="708"/>
      <c r="U243" s="678"/>
      <c r="V243" s="678"/>
      <c r="W243" s="679"/>
      <c r="X243" s="352"/>
      <c r="Y243" s="666" t="s">
        <v>551</v>
      </c>
      <c r="Z243" s="740" t="s">
        <v>552</v>
      </c>
    </row>
    <row r="244" ht="12.75" customHeight="1">
      <c r="A244" s="700" t="s">
        <v>4278</v>
      </c>
      <c r="B244" s="700">
        <v>241.0</v>
      </c>
      <c r="C244" s="700" t="s">
        <v>151</v>
      </c>
      <c r="D244" s="747" t="s">
        <v>4279</v>
      </c>
      <c r="E244" s="700" t="s">
        <v>4280</v>
      </c>
      <c r="F244" s="700" t="s">
        <v>4278</v>
      </c>
      <c r="G244" s="701" t="s">
        <v>4281</v>
      </c>
      <c r="H244" s="700" t="s">
        <v>2809</v>
      </c>
      <c r="I244" s="700" t="s">
        <v>4282</v>
      </c>
      <c r="J244" s="700"/>
      <c r="K244" s="700"/>
      <c r="L244" s="700"/>
      <c r="M244" s="700"/>
      <c r="N244" s="702"/>
      <c r="O244" s="702"/>
      <c r="P244" s="702"/>
      <c r="Q244" s="702"/>
      <c r="R244" s="702"/>
      <c r="S244" s="702"/>
      <c r="T244" s="703"/>
      <c r="U244" s="738"/>
      <c r="V244" s="738">
        <v>44730.0</v>
      </c>
      <c r="W244" s="705"/>
      <c r="X244" s="700"/>
      <c r="Y244" s="700" t="s">
        <v>4278</v>
      </c>
      <c r="Z244" s="740" t="s">
        <v>4281</v>
      </c>
    </row>
    <row r="245" ht="12.75" customHeight="1">
      <c r="A245" s="691" t="s">
        <v>1395</v>
      </c>
      <c r="B245" s="691">
        <v>242.0</v>
      </c>
      <c r="C245" s="691" t="s">
        <v>151</v>
      </c>
      <c r="D245" s="691" t="s">
        <v>2609</v>
      </c>
      <c r="E245" s="691" t="s">
        <v>1394</v>
      </c>
      <c r="F245" s="691" t="s">
        <v>1395</v>
      </c>
      <c r="G245" s="692" t="s">
        <v>1396</v>
      </c>
      <c r="H245" s="691"/>
      <c r="I245" s="691"/>
      <c r="J245" s="691"/>
      <c r="K245" s="691"/>
      <c r="L245" s="691"/>
      <c r="M245" s="691"/>
      <c r="N245" s="693" t="s">
        <v>4283</v>
      </c>
      <c r="O245" s="693" t="s">
        <v>4284</v>
      </c>
      <c r="P245" s="711"/>
      <c r="Q245" s="711"/>
      <c r="R245" s="695"/>
      <c r="S245" s="695"/>
      <c r="T245" s="696"/>
      <c r="U245" s="741"/>
      <c r="V245" s="741"/>
      <c r="W245" s="698" t="s">
        <v>136</v>
      </c>
      <c r="X245" s="691" t="s">
        <v>3585</v>
      </c>
      <c r="Y245" s="691" t="s">
        <v>1395</v>
      </c>
      <c r="Z245" s="740" t="s">
        <v>1396</v>
      </c>
    </row>
    <row r="246" ht="12.75" customHeight="1">
      <c r="A246" s="700" t="s">
        <v>3472</v>
      </c>
      <c r="B246" s="700">
        <v>243.0</v>
      </c>
      <c r="C246" s="700" t="s">
        <v>151</v>
      </c>
      <c r="D246" s="700" t="s">
        <v>3474</v>
      </c>
      <c r="E246" s="700" t="s">
        <v>3475</v>
      </c>
      <c r="F246" s="700" t="s">
        <v>3472</v>
      </c>
      <c r="G246" s="701" t="s">
        <v>3473</v>
      </c>
      <c r="H246" s="700"/>
      <c r="I246" s="700"/>
      <c r="J246" s="700"/>
      <c r="K246" s="700"/>
      <c r="L246" s="700"/>
      <c r="M246" s="700"/>
      <c r="N246" s="702"/>
      <c r="O246" s="702"/>
      <c r="P246" s="702"/>
      <c r="Q246" s="702"/>
      <c r="R246" s="702"/>
      <c r="S246" s="702"/>
      <c r="T246" s="703"/>
      <c r="U246" s="738"/>
      <c r="V246" s="738">
        <v>45073.0</v>
      </c>
      <c r="W246" s="705" t="s">
        <v>128</v>
      </c>
      <c r="X246" s="700" t="s">
        <v>3585</v>
      </c>
      <c r="Y246" s="700" t="s">
        <v>3472</v>
      </c>
      <c r="Z246" s="743" t="s">
        <v>3473</v>
      </c>
    </row>
    <row r="247" ht="12.75" customHeight="1">
      <c r="A247" s="717" t="s">
        <v>3063</v>
      </c>
      <c r="B247" s="717">
        <v>244.0</v>
      </c>
      <c r="C247" s="717" t="s">
        <v>3102</v>
      </c>
      <c r="D247" s="717" t="s">
        <v>3477</v>
      </c>
      <c r="E247" s="717" t="s">
        <v>3062</v>
      </c>
      <c r="F247" s="717" t="s">
        <v>3063</v>
      </c>
      <c r="G247" s="718" t="s">
        <v>3064</v>
      </c>
      <c r="H247" s="717"/>
      <c r="I247" s="717"/>
      <c r="J247" s="717"/>
      <c r="K247" s="717"/>
      <c r="L247" s="717"/>
      <c r="M247" s="717"/>
      <c r="N247" s="719"/>
      <c r="O247" s="719"/>
      <c r="P247" s="719"/>
      <c r="Q247" s="719"/>
      <c r="R247" s="719"/>
      <c r="S247" s="719"/>
      <c r="T247" s="720"/>
      <c r="U247" s="721"/>
      <c r="V247" s="721"/>
      <c r="W247" s="722" t="s">
        <v>199</v>
      </c>
      <c r="X247" s="717" t="s">
        <v>3664</v>
      </c>
      <c r="Y247" s="717" t="s">
        <v>3063</v>
      </c>
      <c r="Z247" s="740" t="s">
        <v>3064</v>
      </c>
    </row>
    <row r="248" ht="12.75" customHeight="1">
      <c r="A248" s="794" t="s">
        <v>4285</v>
      </c>
      <c r="B248" s="794">
        <v>245.0</v>
      </c>
      <c r="C248" s="794" t="s">
        <v>3102</v>
      </c>
      <c r="D248" s="794" t="s">
        <v>4286</v>
      </c>
      <c r="E248" s="794" t="s">
        <v>4287</v>
      </c>
      <c r="F248" s="794" t="s">
        <v>4285</v>
      </c>
      <c r="G248" s="795" t="s">
        <v>4288</v>
      </c>
      <c r="H248" s="794" t="s">
        <v>187</v>
      </c>
      <c r="I248" s="794" t="s">
        <v>4289</v>
      </c>
      <c r="J248" s="796"/>
      <c r="K248" s="796"/>
      <c r="L248" s="796"/>
      <c r="M248" s="796"/>
      <c r="N248" s="797">
        <v>44786.0</v>
      </c>
      <c r="O248" s="797" t="s">
        <v>396</v>
      </c>
      <c r="P248" s="797"/>
      <c r="Q248" s="797"/>
      <c r="R248" s="797"/>
      <c r="S248" s="797"/>
      <c r="T248" s="798" t="s">
        <v>4290</v>
      </c>
      <c r="U248" s="799"/>
      <c r="V248" s="799">
        <v>44877.0</v>
      </c>
      <c r="W248" s="800"/>
      <c r="X248" s="796"/>
      <c r="Y248" s="794" t="s">
        <v>4285</v>
      </c>
      <c r="Z248" s="801" t="s">
        <v>4291</v>
      </c>
    </row>
    <row r="249" ht="12.75" customHeight="1">
      <c r="A249" s="717" t="s">
        <v>3867</v>
      </c>
      <c r="B249" s="717">
        <v>246.0</v>
      </c>
      <c r="C249" s="717" t="s">
        <v>3102</v>
      </c>
      <c r="D249" s="717" t="s">
        <v>4292</v>
      </c>
      <c r="E249" s="717" t="s">
        <v>3869</v>
      </c>
      <c r="F249" s="717" t="s">
        <v>3867</v>
      </c>
      <c r="G249" s="718" t="s">
        <v>4293</v>
      </c>
      <c r="H249" s="717"/>
      <c r="I249" s="717"/>
      <c r="J249" s="717"/>
      <c r="K249" s="717"/>
      <c r="L249" s="717"/>
      <c r="M249" s="717"/>
      <c r="N249" s="719"/>
      <c r="O249" s="719"/>
      <c r="P249" s="719"/>
      <c r="Q249" s="719"/>
      <c r="R249" s="719"/>
      <c r="S249" s="719"/>
      <c r="T249" s="720"/>
      <c r="U249" s="721"/>
      <c r="V249" s="721">
        <v>44996.0</v>
      </c>
      <c r="W249" s="722" t="s">
        <v>68</v>
      </c>
      <c r="X249" s="717" t="s">
        <v>3664</v>
      </c>
      <c r="Y249" s="717" t="s">
        <v>3867</v>
      </c>
      <c r="Z249" s="740" t="s">
        <v>4293</v>
      </c>
    </row>
    <row r="250" ht="12.75" customHeight="1">
      <c r="A250" s="666" t="s">
        <v>1421</v>
      </c>
      <c r="B250" s="666">
        <v>247.0</v>
      </c>
      <c r="C250" s="666" t="s">
        <v>3102</v>
      </c>
      <c r="D250" s="666" t="s">
        <v>3476</v>
      </c>
      <c r="E250" s="666" t="s">
        <v>1420</v>
      </c>
      <c r="F250" s="666" t="s">
        <v>1421</v>
      </c>
      <c r="G250" s="754" t="s">
        <v>3693</v>
      </c>
      <c r="H250" s="352"/>
      <c r="I250" s="352"/>
      <c r="J250" s="352"/>
      <c r="K250" s="352"/>
      <c r="L250" s="352"/>
      <c r="M250" s="352"/>
      <c r="N250" s="707"/>
      <c r="O250" s="707"/>
      <c r="P250" s="707">
        <v>44568.0</v>
      </c>
      <c r="Q250" s="677" t="s">
        <v>42</v>
      </c>
      <c r="R250" s="707">
        <v>44779.0</v>
      </c>
      <c r="S250" s="707" t="s">
        <v>90</v>
      </c>
      <c r="T250" s="708"/>
      <c r="U250" s="678"/>
      <c r="V250" s="678"/>
      <c r="W250" s="679"/>
      <c r="X250" s="352"/>
      <c r="Y250" s="666" t="s">
        <v>1421</v>
      </c>
      <c r="Z250" s="740" t="s">
        <v>1422</v>
      </c>
    </row>
    <row r="251" ht="12.75" customHeight="1">
      <c r="A251" s="717" t="s">
        <v>3870</v>
      </c>
      <c r="B251" s="717">
        <v>248.0</v>
      </c>
      <c r="C251" s="717" t="s">
        <v>3102</v>
      </c>
      <c r="D251" s="717" t="s">
        <v>4294</v>
      </c>
      <c r="E251" s="717" t="s">
        <v>872</v>
      </c>
      <c r="F251" s="717" t="s">
        <v>3870</v>
      </c>
      <c r="G251" s="718" t="s">
        <v>4295</v>
      </c>
      <c r="H251" s="717" t="s">
        <v>2809</v>
      </c>
      <c r="I251" s="717" t="s">
        <v>4296</v>
      </c>
      <c r="J251" s="717"/>
      <c r="K251" s="717"/>
      <c r="L251" s="717"/>
      <c r="M251" s="717"/>
      <c r="N251" s="719"/>
      <c r="O251" s="719"/>
      <c r="P251" s="719"/>
      <c r="Q251" s="719"/>
      <c r="R251" s="719"/>
      <c r="S251" s="719"/>
      <c r="T251" s="720" t="s">
        <v>4297</v>
      </c>
      <c r="U251" s="721"/>
      <c r="V251" s="721">
        <v>45003.0</v>
      </c>
      <c r="W251" s="722" t="s">
        <v>4298</v>
      </c>
      <c r="X251" s="717" t="s">
        <v>4056</v>
      </c>
      <c r="Y251" s="717" t="s">
        <v>3870</v>
      </c>
      <c r="Z251" s="740" t="s">
        <v>4295</v>
      </c>
    </row>
    <row r="252" ht="12.75" customHeight="1">
      <c r="A252" s="700" t="s">
        <v>3873</v>
      </c>
      <c r="B252" s="700">
        <v>249.0</v>
      </c>
      <c r="C252" s="700" t="s">
        <v>3102</v>
      </c>
      <c r="D252" s="700" t="s">
        <v>4299</v>
      </c>
      <c r="E252" s="700" t="s">
        <v>3875</v>
      </c>
      <c r="F252" s="700" t="s">
        <v>3873</v>
      </c>
      <c r="G252" s="701" t="s">
        <v>4300</v>
      </c>
      <c r="H252" s="700"/>
      <c r="I252" s="700"/>
      <c r="J252" s="700"/>
      <c r="K252" s="700"/>
      <c r="L252" s="700"/>
      <c r="M252" s="700"/>
      <c r="N252" s="716" t="s">
        <v>4301</v>
      </c>
      <c r="O252" s="716" t="s">
        <v>4302</v>
      </c>
      <c r="P252" s="702"/>
      <c r="Q252" s="702"/>
      <c r="R252" s="702"/>
      <c r="S252" s="702"/>
      <c r="T252" s="703"/>
      <c r="U252" s="738"/>
      <c r="V252" s="738">
        <v>45003.0</v>
      </c>
      <c r="W252" s="705" t="s">
        <v>136</v>
      </c>
      <c r="X252" s="700" t="s">
        <v>3664</v>
      </c>
      <c r="Y252" s="700" t="s">
        <v>3873</v>
      </c>
      <c r="Z252" s="743" t="s">
        <v>4300</v>
      </c>
    </row>
    <row r="253" ht="12.75" customHeight="1">
      <c r="A253" s="724" t="s">
        <v>3694</v>
      </c>
      <c r="B253" s="724">
        <v>250.0</v>
      </c>
      <c r="C253" s="724" t="s">
        <v>3102</v>
      </c>
      <c r="D253" s="724" t="s">
        <v>3478</v>
      </c>
      <c r="E253" s="724" t="s">
        <v>1424</v>
      </c>
      <c r="F253" s="724" t="s">
        <v>3694</v>
      </c>
      <c r="G253" s="725" t="s">
        <v>1426</v>
      </c>
      <c r="H253" s="724" t="s">
        <v>181</v>
      </c>
      <c r="I253" s="724" t="s">
        <v>3479</v>
      </c>
      <c r="J253" s="724"/>
      <c r="K253" s="724"/>
      <c r="L253" s="724"/>
      <c r="M253" s="724"/>
      <c r="N253" s="711"/>
      <c r="O253" s="711"/>
      <c r="P253" s="711"/>
      <c r="Q253" s="711"/>
      <c r="R253" s="726">
        <v>44674.0</v>
      </c>
      <c r="S253" s="726" t="s">
        <v>42</v>
      </c>
      <c r="T253" s="744"/>
      <c r="U253" s="728"/>
      <c r="V253" s="728"/>
      <c r="W253" s="729" t="s">
        <v>128</v>
      </c>
      <c r="X253" s="724" t="s">
        <v>3696</v>
      </c>
      <c r="Y253" s="724" t="s">
        <v>3694</v>
      </c>
      <c r="Z253" s="740" t="s">
        <v>1426</v>
      </c>
    </row>
    <row r="254" ht="12.75" customHeight="1">
      <c r="A254" s="700" t="s">
        <v>4303</v>
      </c>
      <c r="B254" s="700">
        <v>251.0</v>
      </c>
      <c r="C254" s="700" t="s">
        <v>3102</v>
      </c>
      <c r="D254" s="747" t="s">
        <v>4304</v>
      </c>
      <c r="E254" s="700" t="s">
        <v>690</v>
      </c>
      <c r="F254" s="700" t="s">
        <v>4303</v>
      </c>
      <c r="G254" s="701" t="s">
        <v>4305</v>
      </c>
      <c r="H254" s="700" t="s">
        <v>2809</v>
      </c>
      <c r="I254" s="700" t="s">
        <v>4306</v>
      </c>
      <c r="J254" s="701"/>
      <c r="K254" s="701"/>
      <c r="L254" s="701"/>
      <c r="M254" s="701"/>
      <c r="N254" s="702"/>
      <c r="O254" s="702"/>
      <c r="P254" s="702"/>
      <c r="Q254" s="702"/>
      <c r="R254" s="702"/>
      <c r="S254" s="702"/>
      <c r="T254" s="703"/>
      <c r="U254" s="704"/>
      <c r="V254" s="704">
        <v>44723.0</v>
      </c>
      <c r="W254" s="705"/>
      <c r="X254" s="701"/>
      <c r="Y254" s="700" t="s">
        <v>4303</v>
      </c>
      <c r="Z254" s="740" t="s">
        <v>4305</v>
      </c>
    </row>
    <row r="255" ht="12.75" customHeight="1">
      <c r="A255" s="666" t="s">
        <v>1429</v>
      </c>
      <c r="B255" s="666">
        <v>252.0</v>
      </c>
      <c r="C255" s="666" t="s">
        <v>3102</v>
      </c>
      <c r="D255" s="666" t="s">
        <v>3481</v>
      </c>
      <c r="E255" s="666" t="s">
        <v>1428</v>
      </c>
      <c r="F255" s="666" t="s">
        <v>1429</v>
      </c>
      <c r="G255" s="352" t="s">
        <v>1430</v>
      </c>
      <c r="H255" s="352"/>
      <c r="I255" s="352"/>
      <c r="J255" s="352"/>
      <c r="K255" s="352"/>
      <c r="L255" s="352"/>
      <c r="M255" s="352"/>
      <c r="N255" s="707">
        <v>44695.0</v>
      </c>
      <c r="O255" s="707" t="s">
        <v>396</v>
      </c>
      <c r="P255" s="707"/>
      <c r="Q255" s="707"/>
      <c r="R255" s="707">
        <v>44610.0</v>
      </c>
      <c r="S255" s="677" t="s">
        <v>90</v>
      </c>
      <c r="T255" s="708"/>
      <c r="U255" s="678"/>
      <c r="V255" s="678"/>
      <c r="W255" s="679"/>
      <c r="X255" s="352"/>
      <c r="Y255" s="666" t="s">
        <v>1429</v>
      </c>
      <c r="Z255" s="740" t="s">
        <v>1430</v>
      </c>
    </row>
    <row r="256" ht="12.75" customHeight="1">
      <c r="A256" s="700" t="s">
        <v>4307</v>
      </c>
      <c r="B256" s="700">
        <v>253.0</v>
      </c>
      <c r="C256" s="700" t="s">
        <v>3102</v>
      </c>
      <c r="D256" s="747" t="s">
        <v>4308</v>
      </c>
      <c r="E256" s="700" t="s">
        <v>4309</v>
      </c>
      <c r="F256" s="700" t="s">
        <v>4307</v>
      </c>
      <c r="G256" s="701" t="s">
        <v>4310</v>
      </c>
      <c r="H256" s="700"/>
      <c r="I256" s="700"/>
      <c r="J256" s="700"/>
      <c r="K256" s="700"/>
      <c r="L256" s="700"/>
      <c r="M256" s="700"/>
      <c r="N256" s="702"/>
      <c r="O256" s="702"/>
      <c r="P256" s="702"/>
      <c r="Q256" s="702"/>
      <c r="R256" s="702"/>
      <c r="S256" s="702"/>
      <c r="T256" s="762" t="s">
        <v>4311</v>
      </c>
      <c r="U256" s="738"/>
      <c r="V256" s="738">
        <v>44652.0</v>
      </c>
      <c r="W256" s="705"/>
      <c r="X256" s="700"/>
      <c r="Y256" s="700" t="s">
        <v>4307</v>
      </c>
      <c r="Z256" s="666"/>
    </row>
    <row r="257" ht="12.75" customHeight="1">
      <c r="A257" s="666" t="s">
        <v>3697</v>
      </c>
      <c r="B257" s="666">
        <v>254.0</v>
      </c>
      <c r="C257" s="666" t="s">
        <v>3102</v>
      </c>
      <c r="D257" s="666" t="s">
        <v>3698</v>
      </c>
      <c r="E257" s="666" t="s">
        <v>3699</v>
      </c>
      <c r="F257" s="666" t="s">
        <v>3697</v>
      </c>
      <c r="G257" s="352" t="s">
        <v>3700</v>
      </c>
      <c r="H257" s="352"/>
      <c r="I257" s="352"/>
      <c r="J257" s="352"/>
      <c r="K257" s="352"/>
      <c r="L257" s="352"/>
      <c r="M257" s="352"/>
      <c r="N257" s="707"/>
      <c r="O257" s="707"/>
      <c r="P257" s="707">
        <v>44610.0</v>
      </c>
      <c r="Q257" s="677" t="s">
        <v>42</v>
      </c>
      <c r="R257" s="707">
        <v>44849.0</v>
      </c>
      <c r="S257" s="677" t="s">
        <v>42</v>
      </c>
      <c r="T257" s="708"/>
      <c r="U257" s="678"/>
      <c r="V257" s="678"/>
      <c r="W257" s="679"/>
      <c r="X257" s="352"/>
      <c r="Y257" s="666" t="s">
        <v>3697</v>
      </c>
      <c r="Z257" s="740" t="s">
        <v>3701</v>
      </c>
    </row>
    <row r="258" ht="12.75" customHeight="1">
      <c r="A258" s="666" t="s">
        <v>1435</v>
      </c>
      <c r="B258" s="666">
        <v>255.0</v>
      </c>
      <c r="C258" s="666" t="s">
        <v>3102</v>
      </c>
      <c r="D258" s="666" t="s">
        <v>3480</v>
      </c>
      <c r="E258" s="666" t="s">
        <v>1432</v>
      </c>
      <c r="F258" s="666" t="s">
        <v>1435</v>
      </c>
      <c r="G258" s="352" t="s">
        <v>1434</v>
      </c>
      <c r="H258" s="352"/>
      <c r="I258" s="352"/>
      <c r="J258" s="352"/>
      <c r="K258" s="352"/>
      <c r="L258" s="352"/>
      <c r="M258" s="352"/>
      <c r="N258" s="707"/>
      <c r="O258" s="707"/>
      <c r="P258" s="707">
        <v>44877.0</v>
      </c>
      <c r="Q258" s="707" t="s">
        <v>42</v>
      </c>
      <c r="R258" s="707">
        <v>44681.0</v>
      </c>
      <c r="S258" s="707" t="s">
        <v>42</v>
      </c>
      <c r="T258" s="708"/>
      <c r="U258" s="678"/>
      <c r="V258" s="678"/>
      <c r="W258" s="679"/>
      <c r="X258" s="352"/>
      <c r="Y258" s="666" t="s">
        <v>1435</v>
      </c>
      <c r="Z258" s="740" t="s">
        <v>1434</v>
      </c>
    </row>
    <row r="259" ht="12.75" customHeight="1">
      <c r="A259" s="666" t="s">
        <v>2918</v>
      </c>
      <c r="B259" s="666">
        <v>256.0</v>
      </c>
      <c r="C259" s="666" t="s">
        <v>3702</v>
      </c>
      <c r="D259" s="666" t="s">
        <v>3703</v>
      </c>
      <c r="E259" s="666" t="s">
        <v>1067</v>
      </c>
      <c r="F259" s="666" t="s">
        <v>2918</v>
      </c>
      <c r="G259" s="352" t="s">
        <v>2644</v>
      </c>
      <c r="H259" s="666"/>
      <c r="I259" s="666"/>
      <c r="J259" s="352"/>
      <c r="K259" s="352"/>
      <c r="L259" s="352"/>
      <c r="M259" s="352"/>
      <c r="N259" s="707">
        <v>44617.0</v>
      </c>
      <c r="O259" s="677" t="s">
        <v>90</v>
      </c>
      <c r="P259" s="707"/>
      <c r="Q259" s="707"/>
      <c r="R259" s="707">
        <v>44849.0</v>
      </c>
      <c r="S259" s="677" t="s">
        <v>220</v>
      </c>
      <c r="T259" s="708"/>
      <c r="U259" s="678">
        <v>44681.0</v>
      </c>
      <c r="V259" s="678"/>
      <c r="W259" s="679"/>
      <c r="X259" s="352"/>
      <c r="Y259" s="666" t="s">
        <v>2918</v>
      </c>
      <c r="Z259" s="802" t="s">
        <v>2644</v>
      </c>
    </row>
    <row r="260" ht="12.75" customHeight="1">
      <c r="A260" s="700" t="s">
        <v>2921</v>
      </c>
      <c r="B260" s="700">
        <v>257.0</v>
      </c>
      <c r="C260" s="700" t="s">
        <v>3702</v>
      </c>
      <c r="D260" s="700" t="s">
        <v>4312</v>
      </c>
      <c r="E260" s="700" t="s">
        <v>2920</v>
      </c>
      <c r="F260" s="700" t="s">
        <v>2921</v>
      </c>
      <c r="G260" s="701" t="s">
        <v>2922</v>
      </c>
      <c r="H260" s="700" t="s">
        <v>181</v>
      </c>
      <c r="I260" s="700" t="s">
        <v>4313</v>
      </c>
      <c r="J260" s="701"/>
      <c r="K260" s="701"/>
      <c r="L260" s="701"/>
      <c r="M260" s="701"/>
      <c r="N260" s="702">
        <v>44631.0</v>
      </c>
      <c r="O260" s="716" t="s">
        <v>396</v>
      </c>
      <c r="P260" s="702"/>
      <c r="Q260" s="702"/>
      <c r="R260" s="702">
        <v>44877.0</v>
      </c>
      <c r="S260" s="702" t="s">
        <v>90</v>
      </c>
      <c r="T260" s="703"/>
      <c r="U260" s="704">
        <v>44779.0</v>
      </c>
      <c r="V260" s="704">
        <v>44912.0</v>
      </c>
      <c r="W260" s="705"/>
      <c r="X260" s="701"/>
      <c r="Y260" s="700" t="s">
        <v>2921</v>
      </c>
      <c r="Z260" s="740"/>
    </row>
    <row r="261" ht="12.75" customHeight="1">
      <c r="A261" s="803" t="s">
        <v>4314</v>
      </c>
      <c r="B261" s="700">
        <v>258.0</v>
      </c>
      <c r="C261" s="700" t="s">
        <v>3702</v>
      </c>
      <c r="D261" s="700" t="s">
        <v>4315</v>
      </c>
      <c r="E261" s="700" t="s">
        <v>4316</v>
      </c>
      <c r="F261" s="700" t="s">
        <v>4314</v>
      </c>
      <c r="G261" s="701" t="s">
        <v>4317</v>
      </c>
      <c r="H261" s="700"/>
      <c r="I261" s="700"/>
      <c r="J261" s="701"/>
      <c r="K261" s="701"/>
      <c r="L261" s="701"/>
      <c r="M261" s="701"/>
      <c r="N261" s="702"/>
      <c r="O261" s="702"/>
      <c r="P261" s="702"/>
      <c r="Q261" s="702"/>
      <c r="R261" s="702">
        <v>44912.0</v>
      </c>
      <c r="S261" s="702" t="s">
        <v>42</v>
      </c>
      <c r="T261" s="703"/>
      <c r="U261" s="704">
        <v>44793.0</v>
      </c>
      <c r="V261" s="704">
        <v>44954.0</v>
      </c>
      <c r="W261" s="705"/>
      <c r="X261" s="701"/>
      <c r="Y261" s="803" t="s">
        <v>4314</v>
      </c>
      <c r="Z261" s="743"/>
    </row>
    <row r="262" ht="12.75" customHeight="1">
      <c r="A262" s="666" t="s">
        <v>1443</v>
      </c>
      <c r="B262" s="666">
        <v>259.0</v>
      </c>
      <c r="C262" s="666" t="s">
        <v>2731</v>
      </c>
      <c r="D262" s="666" t="s">
        <v>3484</v>
      </c>
      <c r="E262" s="666" t="s">
        <v>1442</v>
      </c>
      <c r="F262" s="666" t="s">
        <v>1443</v>
      </c>
      <c r="G262" s="352" t="s">
        <v>1444</v>
      </c>
      <c r="H262" s="666"/>
      <c r="I262" s="352"/>
      <c r="J262" s="352"/>
      <c r="K262" s="352"/>
      <c r="L262" s="352"/>
      <c r="M262" s="352"/>
      <c r="N262" s="707"/>
      <c r="O262" s="707"/>
      <c r="P262" s="707">
        <v>44786.0</v>
      </c>
      <c r="Q262" s="707" t="s">
        <v>176</v>
      </c>
      <c r="R262" s="707"/>
      <c r="S262" s="707"/>
      <c r="T262" s="708"/>
      <c r="U262" s="678"/>
      <c r="V262" s="678"/>
      <c r="W262" s="679"/>
      <c r="X262" s="352"/>
      <c r="Y262" s="666" t="s">
        <v>1443</v>
      </c>
      <c r="Z262" s="740" t="s">
        <v>1444</v>
      </c>
    </row>
    <row r="263" ht="12.75" customHeight="1">
      <c r="A263" s="700" t="s">
        <v>3885</v>
      </c>
      <c r="B263" s="700">
        <v>260.0</v>
      </c>
      <c r="C263" s="700" t="s">
        <v>2731</v>
      </c>
      <c r="D263" s="700" t="s">
        <v>4318</v>
      </c>
      <c r="E263" s="700" t="s">
        <v>3887</v>
      </c>
      <c r="F263" s="700" t="s">
        <v>3885</v>
      </c>
      <c r="G263" s="701" t="s">
        <v>4319</v>
      </c>
      <c r="H263" s="701"/>
      <c r="I263" s="701"/>
      <c r="J263" s="701"/>
      <c r="K263" s="701"/>
      <c r="L263" s="701"/>
      <c r="M263" s="701"/>
      <c r="N263" s="702">
        <v>44575.0</v>
      </c>
      <c r="O263" s="716" t="s">
        <v>90</v>
      </c>
      <c r="P263" s="702"/>
      <c r="Q263" s="702"/>
      <c r="R263" s="702">
        <v>44730.0</v>
      </c>
      <c r="S263" s="716" t="s">
        <v>42</v>
      </c>
      <c r="T263" s="703"/>
      <c r="U263" s="704"/>
      <c r="V263" s="704">
        <v>45003.0</v>
      </c>
      <c r="W263" s="705"/>
      <c r="X263" s="701"/>
      <c r="Y263" s="700" t="s">
        <v>3885</v>
      </c>
      <c r="Z263" s="743" t="s">
        <v>4319</v>
      </c>
    </row>
    <row r="264" ht="12.75" customHeight="1">
      <c r="A264" s="666" t="s">
        <v>3704</v>
      </c>
      <c r="B264" s="666">
        <v>261.0</v>
      </c>
      <c r="C264" s="666" t="s">
        <v>2731</v>
      </c>
      <c r="D264" s="666" t="s">
        <v>3489</v>
      </c>
      <c r="E264" s="666" t="s">
        <v>1446</v>
      </c>
      <c r="F264" s="666" t="s">
        <v>3704</v>
      </c>
      <c r="G264" s="754" t="s">
        <v>3705</v>
      </c>
      <c r="H264" s="352"/>
      <c r="I264" s="352"/>
      <c r="J264" s="352"/>
      <c r="K264" s="352"/>
      <c r="L264" s="352"/>
      <c r="M264" s="352"/>
      <c r="N264" s="707">
        <v>44793.0</v>
      </c>
      <c r="O264" s="707" t="s">
        <v>396</v>
      </c>
      <c r="P264" s="707"/>
      <c r="Q264" s="707"/>
      <c r="R264" s="707"/>
      <c r="S264" s="707"/>
      <c r="T264" s="708"/>
      <c r="U264" s="678"/>
      <c r="V264" s="678"/>
      <c r="W264" s="679"/>
      <c r="X264" s="352"/>
      <c r="Y264" s="666" t="s">
        <v>3704</v>
      </c>
      <c r="Z264" s="740" t="s">
        <v>1448</v>
      </c>
    </row>
    <row r="265" ht="12.75" customHeight="1">
      <c r="A265" s="731" t="s">
        <v>1454</v>
      </c>
      <c r="B265" s="731">
        <v>262.0</v>
      </c>
      <c r="C265" s="731" t="s">
        <v>2731</v>
      </c>
      <c r="D265" s="731" t="s">
        <v>3487</v>
      </c>
      <c r="E265" s="731" t="s">
        <v>1451</v>
      </c>
      <c r="F265" s="731" t="s">
        <v>1454</v>
      </c>
      <c r="G265" s="732" t="s">
        <v>3706</v>
      </c>
      <c r="H265" s="731"/>
      <c r="I265" s="731"/>
      <c r="J265" s="731"/>
      <c r="K265" s="731"/>
      <c r="L265" s="731"/>
      <c r="M265" s="731"/>
      <c r="N265" s="711"/>
      <c r="O265" s="711"/>
      <c r="P265" s="711"/>
      <c r="Q265" s="711"/>
      <c r="R265" s="733" t="s">
        <v>4320</v>
      </c>
      <c r="S265" s="734" t="s">
        <v>176</v>
      </c>
      <c r="T265" s="735"/>
      <c r="U265" s="736"/>
      <c r="V265" s="736"/>
      <c r="W265" s="737" t="s">
        <v>177</v>
      </c>
      <c r="X265" s="731" t="s">
        <v>3696</v>
      </c>
      <c r="Y265" s="731" t="s">
        <v>1454</v>
      </c>
      <c r="Z265" s="740" t="s">
        <v>1453</v>
      </c>
    </row>
    <row r="266" ht="12.75" customHeight="1">
      <c r="A266" s="666" t="s">
        <v>2924</v>
      </c>
      <c r="B266" s="666">
        <v>263.0</v>
      </c>
      <c r="C266" s="666" t="s">
        <v>2731</v>
      </c>
      <c r="D266" s="666" t="s">
        <v>2923</v>
      </c>
      <c r="E266" s="666" t="s">
        <v>887</v>
      </c>
      <c r="F266" s="666" t="s">
        <v>2924</v>
      </c>
      <c r="G266" s="352" t="s">
        <v>2925</v>
      </c>
      <c r="H266" s="352"/>
      <c r="I266" s="352"/>
      <c r="J266" s="352"/>
      <c r="K266" s="352"/>
      <c r="L266" s="352"/>
      <c r="M266" s="352"/>
      <c r="N266" s="707">
        <v>44617.0</v>
      </c>
      <c r="O266" s="677" t="s">
        <v>396</v>
      </c>
      <c r="P266" s="707"/>
      <c r="Q266" s="707"/>
      <c r="R266" s="707">
        <v>44849.0</v>
      </c>
      <c r="S266" s="677" t="s">
        <v>90</v>
      </c>
      <c r="T266" s="708"/>
      <c r="U266" s="678"/>
      <c r="V266" s="678"/>
      <c r="W266" s="679"/>
      <c r="X266" s="352"/>
      <c r="Y266" s="666" t="s">
        <v>2924</v>
      </c>
      <c r="Z266" s="740" t="s">
        <v>2925</v>
      </c>
    </row>
    <row r="267" ht="12.75" customHeight="1">
      <c r="A267" s="691" t="s">
        <v>3485</v>
      </c>
      <c r="B267" s="691">
        <v>264.0</v>
      </c>
      <c r="C267" s="691" t="s">
        <v>2731</v>
      </c>
      <c r="D267" s="691" t="s">
        <v>3486</v>
      </c>
      <c r="E267" s="691" t="s">
        <v>1456</v>
      </c>
      <c r="F267" s="691" t="s">
        <v>3485</v>
      </c>
      <c r="G267" s="692" t="s">
        <v>1459</v>
      </c>
      <c r="H267" s="691"/>
      <c r="I267" s="691"/>
      <c r="J267" s="691"/>
      <c r="K267" s="691"/>
      <c r="L267" s="691"/>
      <c r="M267" s="691"/>
      <c r="N267" s="693" t="s">
        <v>4321</v>
      </c>
      <c r="O267" s="693" t="s">
        <v>4322</v>
      </c>
      <c r="P267" s="711"/>
      <c r="Q267" s="711"/>
      <c r="R267" s="695"/>
      <c r="S267" s="695"/>
      <c r="T267" s="696"/>
      <c r="U267" s="741"/>
      <c r="V267" s="741"/>
      <c r="W267" s="698" t="s">
        <v>136</v>
      </c>
      <c r="X267" s="691" t="s">
        <v>3709</v>
      </c>
      <c r="Y267" s="691" t="s">
        <v>3485</v>
      </c>
      <c r="Z267" s="740" t="s">
        <v>1459</v>
      </c>
    </row>
    <row r="268" ht="12.75" customHeight="1">
      <c r="A268" s="666" t="s">
        <v>2830</v>
      </c>
      <c r="B268" s="666">
        <v>265.0</v>
      </c>
      <c r="C268" s="666" t="s">
        <v>2731</v>
      </c>
      <c r="D268" s="666" t="s">
        <v>3491</v>
      </c>
      <c r="E268" s="666" t="s">
        <v>2829</v>
      </c>
      <c r="F268" s="666" t="s">
        <v>2830</v>
      </c>
      <c r="G268" s="352" t="s">
        <v>2831</v>
      </c>
      <c r="H268" s="352"/>
      <c r="I268" s="352"/>
      <c r="J268" s="352"/>
      <c r="K268" s="352"/>
      <c r="L268" s="352"/>
      <c r="M268" s="352"/>
      <c r="N268" s="707"/>
      <c r="O268" s="707"/>
      <c r="P268" s="707">
        <v>44884.0</v>
      </c>
      <c r="Q268" s="707" t="s">
        <v>42</v>
      </c>
      <c r="R268" s="707">
        <v>44702.0</v>
      </c>
      <c r="S268" s="707" t="s">
        <v>90</v>
      </c>
      <c r="T268" s="708"/>
      <c r="U268" s="678"/>
      <c r="V268" s="678"/>
      <c r="W268" s="679"/>
      <c r="X268" s="352"/>
      <c r="Y268" s="666" t="s">
        <v>2830</v>
      </c>
      <c r="Z268" s="740" t="s">
        <v>2831</v>
      </c>
    </row>
    <row r="269" ht="12.75" customHeight="1">
      <c r="A269" s="666" t="s">
        <v>2835</v>
      </c>
      <c r="B269" s="666">
        <v>266.0</v>
      </c>
      <c r="C269" s="666" t="s">
        <v>2731</v>
      </c>
      <c r="D269" s="666" t="s">
        <v>3490</v>
      </c>
      <c r="E269" s="666" t="s">
        <v>2834</v>
      </c>
      <c r="F269" s="666" t="s">
        <v>2835</v>
      </c>
      <c r="G269" s="352" t="s">
        <v>2836</v>
      </c>
      <c r="H269" s="352"/>
      <c r="I269" s="352"/>
      <c r="J269" s="352"/>
      <c r="K269" s="352"/>
      <c r="L269" s="352"/>
      <c r="M269" s="352"/>
      <c r="N269" s="707"/>
      <c r="O269" s="707"/>
      <c r="P269" s="707">
        <v>44849.0</v>
      </c>
      <c r="Q269" s="677" t="s">
        <v>176</v>
      </c>
      <c r="R269" s="707"/>
      <c r="S269" s="707"/>
      <c r="T269" s="708"/>
      <c r="U269" s="678"/>
      <c r="V269" s="678"/>
      <c r="W269" s="679"/>
      <c r="X269" s="352"/>
      <c r="Y269" s="666" t="s">
        <v>2835</v>
      </c>
      <c r="Z269" s="740" t="s">
        <v>2836</v>
      </c>
    </row>
    <row r="270" ht="12.75" customHeight="1">
      <c r="A270" s="666" t="s">
        <v>1144</v>
      </c>
      <c r="B270" s="666">
        <v>267.0</v>
      </c>
      <c r="C270" s="666" t="s">
        <v>2731</v>
      </c>
      <c r="D270" s="666" t="s">
        <v>3492</v>
      </c>
      <c r="E270" s="666" t="s">
        <v>1139</v>
      </c>
      <c r="F270" s="666" t="s">
        <v>1144</v>
      </c>
      <c r="G270" s="352" t="s">
        <v>1143</v>
      </c>
      <c r="H270" s="352"/>
      <c r="I270" s="352"/>
      <c r="J270" s="352"/>
      <c r="K270" s="352"/>
      <c r="L270" s="352"/>
      <c r="M270" s="352"/>
      <c r="N270" s="707"/>
      <c r="O270" s="707"/>
      <c r="P270" s="707">
        <v>44849.0</v>
      </c>
      <c r="Q270" s="677" t="s">
        <v>42</v>
      </c>
      <c r="R270" s="707"/>
      <c r="S270" s="707"/>
      <c r="T270" s="708"/>
      <c r="U270" s="678"/>
      <c r="V270" s="678"/>
      <c r="W270" s="679"/>
      <c r="X270" s="352"/>
      <c r="Y270" s="666" t="s">
        <v>1144</v>
      </c>
      <c r="Z270" s="740" t="s">
        <v>1143</v>
      </c>
    </row>
    <row r="271" ht="12.75" customHeight="1">
      <c r="A271" s="666" t="s">
        <v>1463</v>
      </c>
      <c r="B271" s="666">
        <v>268.0</v>
      </c>
      <c r="C271" s="666" t="s">
        <v>2731</v>
      </c>
      <c r="D271" s="666" t="s">
        <v>3494</v>
      </c>
      <c r="E271" s="666" t="s">
        <v>1462</v>
      </c>
      <c r="F271" s="666" t="s">
        <v>1463</v>
      </c>
      <c r="G271" s="666" t="s">
        <v>1464</v>
      </c>
      <c r="H271" s="666" t="s">
        <v>2809</v>
      </c>
      <c r="I271" s="666" t="s">
        <v>3495</v>
      </c>
      <c r="J271" s="352"/>
      <c r="K271" s="352"/>
      <c r="L271" s="352"/>
      <c r="M271" s="352"/>
      <c r="N271" s="707">
        <v>44814.0</v>
      </c>
      <c r="O271" s="677" t="s">
        <v>90</v>
      </c>
      <c r="P271" s="707"/>
      <c r="Q271" s="707"/>
      <c r="R271" s="707"/>
      <c r="S271" s="707"/>
      <c r="T271" s="708"/>
      <c r="U271" s="678"/>
      <c r="V271" s="678"/>
      <c r="W271" s="679"/>
      <c r="X271" s="352"/>
      <c r="Y271" s="666" t="s">
        <v>1463</v>
      </c>
      <c r="Z271" s="740" t="s">
        <v>1467</v>
      </c>
    </row>
    <row r="272" ht="12.75" customHeight="1">
      <c r="A272" s="700" t="s">
        <v>3890</v>
      </c>
      <c r="B272" s="700">
        <v>269.0</v>
      </c>
      <c r="C272" s="700" t="s">
        <v>2731</v>
      </c>
      <c r="D272" s="700" t="s">
        <v>4323</v>
      </c>
      <c r="E272" s="700" t="s">
        <v>3892</v>
      </c>
      <c r="F272" s="700" t="s">
        <v>3890</v>
      </c>
      <c r="G272" s="701" t="s">
        <v>4324</v>
      </c>
      <c r="H272" s="701"/>
      <c r="I272" s="701"/>
      <c r="J272" s="701"/>
      <c r="K272" s="701"/>
      <c r="L272" s="701"/>
      <c r="M272" s="701"/>
      <c r="N272" s="702"/>
      <c r="O272" s="702"/>
      <c r="P272" s="702">
        <v>44898.0</v>
      </c>
      <c r="Q272" s="702" t="s">
        <v>176</v>
      </c>
      <c r="R272" s="702">
        <v>44709.0</v>
      </c>
      <c r="S272" s="702" t="s">
        <v>220</v>
      </c>
      <c r="T272" s="703"/>
      <c r="U272" s="704"/>
      <c r="V272" s="704">
        <v>45003.0</v>
      </c>
      <c r="W272" s="705"/>
      <c r="X272" s="701"/>
      <c r="Y272" s="700" t="s">
        <v>3890</v>
      </c>
      <c r="Z272" s="743" t="s">
        <v>4324</v>
      </c>
    </row>
    <row r="273" ht="12.75" customHeight="1">
      <c r="A273" s="666" t="s">
        <v>1470</v>
      </c>
      <c r="B273" s="666">
        <v>270.0</v>
      </c>
      <c r="C273" s="666" t="s">
        <v>2731</v>
      </c>
      <c r="D273" s="666" t="s">
        <v>3710</v>
      </c>
      <c r="E273" s="666" t="s">
        <v>1469</v>
      </c>
      <c r="F273" s="666" t="s">
        <v>1470</v>
      </c>
      <c r="G273" s="352" t="s">
        <v>1471</v>
      </c>
      <c r="H273" s="352"/>
      <c r="I273" s="352"/>
      <c r="J273" s="352"/>
      <c r="K273" s="352"/>
      <c r="L273" s="352"/>
      <c r="M273" s="352"/>
      <c r="N273" s="707">
        <v>44814.0</v>
      </c>
      <c r="O273" s="677" t="s">
        <v>396</v>
      </c>
      <c r="P273" s="707"/>
      <c r="Q273" s="707"/>
      <c r="R273" s="707"/>
      <c r="S273" s="707"/>
      <c r="T273" s="708"/>
      <c r="U273" s="678">
        <v>44674.0</v>
      </c>
      <c r="V273" s="678"/>
      <c r="W273" s="679"/>
      <c r="X273" s="352"/>
      <c r="Y273" s="666" t="s">
        <v>1470</v>
      </c>
      <c r="Z273" s="740" t="s">
        <v>1471</v>
      </c>
    </row>
    <row r="274" ht="12.75" customHeight="1">
      <c r="A274" s="700" t="s">
        <v>4325</v>
      </c>
      <c r="B274" s="700">
        <v>271.0</v>
      </c>
      <c r="C274" s="700" t="s">
        <v>2809</v>
      </c>
      <c r="D274" s="747" t="s">
        <v>4326</v>
      </c>
      <c r="E274" s="700" t="s">
        <v>4327</v>
      </c>
      <c r="F274" s="700" t="s">
        <v>4325</v>
      </c>
      <c r="G274" s="804" t="s">
        <v>4328</v>
      </c>
      <c r="H274" s="701"/>
      <c r="I274" s="701"/>
      <c r="J274" s="701"/>
      <c r="K274" s="701"/>
      <c r="L274" s="701"/>
      <c r="M274" s="701"/>
      <c r="N274" s="702">
        <v>44786.0</v>
      </c>
      <c r="O274" s="702" t="s">
        <v>90</v>
      </c>
      <c r="P274" s="702"/>
      <c r="Q274" s="702"/>
      <c r="R274" s="702"/>
      <c r="S274" s="702"/>
      <c r="T274" s="703" t="s">
        <v>4329</v>
      </c>
      <c r="U274" s="704"/>
      <c r="V274" s="704">
        <v>44777.0</v>
      </c>
      <c r="W274" s="705"/>
      <c r="X274" s="701"/>
      <c r="Y274" s="700" t="s">
        <v>4325</v>
      </c>
      <c r="Z274" s="740" t="s">
        <v>4330</v>
      </c>
    </row>
    <row r="275" ht="12.75" customHeight="1">
      <c r="A275" s="666" t="s">
        <v>1474</v>
      </c>
      <c r="B275" s="666">
        <v>272.0</v>
      </c>
      <c r="C275" s="666" t="s">
        <v>2809</v>
      </c>
      <c r="D275" s="666" t="s">
        <v>3498</v>
      </c>
      <c r="E275" s="666" t="s">
        <v>1473</v>
      </c>
      <c r="F275" s="666" t="s">
        <v>1474</v>
      </c>
      <c r="G275" s="352" t="s">
        <v>1475</v>
      </c>
      <c r="H275" s="352"/>
      <c r="I275" s="352"/>
      <c r="J275" s="352"/>
      <c r="K275" s="352"/>
      <c r="L275" s="352"/>
      <c r="M275" s="352"/>
      <c r="N275" s="707"/>
      <c r="O275" s="707"/>
      <c r="P275" s="707">
        <v>44898.0</v>
      </c>
      <c r="Q275" s="707" t="s">
        <v>42</v>
      </c>
      <c r="R275" s="707">
        <v>44709.0</v>
      </c>
      <c r="S275" s="707" t="s">
        <v>90</v>
      </c>
      <c r="T275" s="708"/>
      <c r="U275" s="678"/>
      <c r="V275" s="678"/>
      <c r="W275" s="679"/>
      <c r="X275" s="352"/>
      <c r="Y275" s="666" t="s">
        <v>1474</v>
      </c>
      <c r="Z275" s="740" t="s">
        <v>1475</v>
      </c>
    </row>
    <row r="276" ht="12.75" customHeight="1">
      <c r="A276" s="666" t="s">
        <v>1478</v>
      </c>
      <c r="B276" s="666">
        <v>273.0</v>
      </c>
      <c r="C276" s="666" t="s">
        <v>2809</v>
      </c>
      <c r="D276" s="666" t="s">
        <v>3496</v>
      </c>
      <c r="E276" s="666" t="s">
        <v>1477</v>
      </c>
      <c r="F276" s="666" t="s">
        <v>1478</v>
      </c>
      <c r="G276" s="352" t="s">
        <v>1479</v>
      </c>
      <c r="H276" s="352"/>
      <c r="I276" s="352"/>
      <c r="J276" s="352"/>
      <c r="K276" s="352"/>
      <c r="L276" s="352"/>
      <c r="M276" s="352"/>
      <c r="N276" s="707">
        <v>44912.0</v>
      </c>
      <c r="O276" s="707" t="s">
        <v>396</v>
      </c>
      <c r="P276" s="707"/>
      <c r="Q276" s="707"/>
      <c r="R276" s="707">
        <v>44730.0</v>
      </c>
      <c r="S276" s="707" t="s">
        <v>220</v>
      </c>
      <c r="T276" s="708"/>
      <c r="U276" s="678"/>
      <c r="V276" s="678"/>
      <c r="W276" s="679"/>
      <c r="X276" s="352"/>
      <c r="Y276" s="666" t="s">
        <v>1478</v>
      </c>
      <c r="Z276" s="740" t="s">
        <v>1479</v>
      </c>
    </row>
    <row r="277" ht="12.75" customHeight="1">
      <c r="A277" s="709" t="s">
        <v>3503</v>
      </c>
      <c r="B277" s="709">
        <v>274.0</v>
      </c>
      <c r="C277" s="709" t="s">
        <v>2809</v>
      </c>
      <c r="D277" s="709" t="s">
        <v>3504</v>
      </c>
      <c r="E277" s="709" t="s">
        <v>1481</v>
      </c>
      <c r="F277" s="709" t="s">
        <v>3503</v>
      </c>
      <c r="G277" s="710" t="s">
        <v>1484</v>
      </c>
      <c r="H277" s="709"/>
      <c r="I277" s="709"/>
      <c r="J277" s="709"/>
      <c r="K277" s="709"/>
      <c r="L277" s="709"/>
      <c r="M277" s="709"/>
      <c r="N277" s="711"/>
      <c r="O277" s="711"/>
      <c r="P277" s="711"/>
      <c r="Q277" s="711"/>
      <c r="R277" s="712"/>
      <c r="S277" s="712"/>
      <c r="T277" s="713"/>
      <c r="U277" s="714"/>
      <c r="V277" s="714"/>
      <c r="W277" s="715" t="s">
        <v>76</v>
      </c>
      <c r="X277" s="709" t="s">
        <v>3045</v>
      </c>
      <c r="Y277" s="709" t="s">
        <v>3503</v>
      </c>
      <c r="Z277" s="740" t="s">
        <v>1484</v>
      </c>
    </row>
    <row r="278" ht="12.75" customHeight="1">
      <c r="A278" s="709" t="s">
        <v>1487</v>
      </c>
      <c r="B278" s="709">
        <v>275.0</v>
      </c>
      <c r="C278" s="709" t="s">
        <v>2809</v>
      </c>
      <c r="D278" s="709" t="s">
        <v>3505</v>
      </c>
      <c r="E278" s="709" t="s">
        <v>1486</v>
      </c>
      <c r="F278" s="709" t="s">
        <v>1487</v>
      </c>
      <c r="G278" s="710" t="s">
        <v>1488</v>
      </c>
      <c r="H278" s="709"/>
      <c r="I278" s="709"/>
      <c r="J278" s="709"/>
      <c r="K278" s="709"/>
      <c r="L278" s="709"/>
      <c r="M278" s="709"/>
      <c r="N278" s="711"/>
      <c r="O278" s="711"/>
      <c r="P278" s="711"/>
      <c r="Q278" s="711"/>
      <c r="R278" s="712"/>
      <c r="S278" s="712"/>
      <c r="T278" s="713"/>
      <c r="U278" s="714"/>
      <c r="V278" s="714"/>
      <c r="W278" s="715" t="s">
        <v>76</v>
      </c>
      <c r="X278" s="709" t="s">
        <v>3709</v>
      </c>
      <c r="Y278" s="709" t="s">
        <v>1487</v>
      </c>
      <c r="Z278" s="740" t="s">
        <v>1488</v>
      </c>
    </row>
    <row r="279" ht="12.75" customHeight="1">
      <c r="A279" s="700" t="s">
        <v>4331</v>
      </c>
      <c r="B279" s="700">
        <v>276.0</v>
      </c>
      <c r="C279" s="700" t="s">
        <v>2809</v>
      </c>
      <c r="D279" s="747" t="s">
        <v>4332</v>
      </c>
      <c r="E279" s="700" t="s">
        <v>4333</v>
      </c>
      <c r="F279" s="700" t="s">
        <v>4331</v>
      </c>
      <c r="G279" s="701" t="s">
        <v>4334</v>
      </c>
      <c r="H279" s="700"/>
      <c r="I279" s="700"/>
      <c r="J279" s="700"/>
      <c r="K279" s="700"/>
      <c r="L279" s="700"/>
      <c r="M279" s="700"/>
      <c r="N279" s="702"/>
      <c r="O279" s="702"/>
      <c r="P279" s="702"/>
      <c r="Q279" s="702"/>
      <c r="R279" s="702"/>
      <c r="S279" s="702"/>
      <c r="T279" s="703"/>
      <c r="U279" s="738"/>
      <c r="V279" s="738">
        <v>44800.0</v>
      </c>
      <c r="W279" s="705"/>
      <c r="X279" s="700"/>
      <c r="Y279" s="700" t="s">
        <v>4331</v>
      </c>
      <c r="Z279" s="740" t="s">
        <v>4334</v>
      </c>
    </row>
    <row r="280" ht="12.75" customHeight="1">
      <c r="A280" s="724" t="s">
        <v>1497</v>
      </c>
      <c r="B280" s="724">
        <v>277.0</v>
      </c>
      <c r="C280" s="724" t="s">
        <v>2809</v>
      </c>
      <c r="D280" s="724" t="s">
        <v>3506</v>
      </c>
      <c r="E280" s="724" t="s">
        <v>3507</v>
      </c>
      <c r="F280" s="724" t="s">
        <v>1497</v>
      </c>
      <c r="G280" s="725" t="s">
        <v>1498</v>
      </c>
      <c r="H280" s="724"/>
      <c r="I280" s="724"/>
      <c r="J280" s="724"/>
      <c r="K280" s="724"/>
      <c r="L280" s="724"/>
      <c r="M280" s="724"/>
      <c r="N280" s="711"/>
      <c r="O280" s="711"/>
      <c r="P280" s="711"/>
      <c r="Q280" s="711"/>
      <c r="R280" s="726"/>
      <c r="S280" s="726"/>
      <c r="T280" s="744"/>
      <c r="U280" s="728"/>
      <c r="V280" s="728">
        <v>44912.0</v>
      </c>
      <c r="W280" s="729" t="s">
        <v>128</v>
      </c>
      <c r="X280" s="724" t="s">
        <v>3045</v>
      </c>
      <c r="Y280" s="724" t="s">
        <v>1497</v>
      </c>
      <c r="Z280" s="740" t="s">
        <v>1498</v>
      </c>
    </row>
    <row r="281" ht="12.75" customHeight="1">
      <c r="A281" s="700" t="s">
        <v>4335</v>
      </c>
      <c r="B281" s="700">
        <v>278.0</v>
      </c>
      <c r="C281" s="700" t="s">
        <v>2809</v>
      </c>
      <c r="D281" s="700" t="s">
        <v>4336</v>
      </c>
      <c r="E281" s="700" t="s">
        <v>1456</v>
      </c>
      <c r="F281" s="805" t="s">
        <v>4337</v>
      </c>
      <c r="G281" s="701" t="s">
        <v>4338</v>
      </c>
      <c r="H281" s="700" t="s">
        <v>2809</v>
      </c>
      <c r="I281" s="700" t="s">
        <v>4339</v>
      </c>
      <c r="J281" s="700"/>
      <c r="K281" s="700"/>
      <c r="L281" s="700"/>
      <c r="M281" s="700"/>
      <c r="N281" s="702"/>
      <c r="O281" s="702"/>
      <c r="P281" s="702"/>
      <c r="Q281" s="702"/>
      <c r="R281" s="716" t="s">
        <v>4340</v>
      </c>
      <c r="S281" s="702" t="s">
        <v>176</v>
      </c>
      <c r="T281" s="703" t="s">
        <v>4341</v>
      </c>
      <c r="U281" s="738"/>
      <c r="V281" s="738">
        <v>44912.0</v>
      </c>
      <c r="W281" s="705" t="s">
        <v>177</v>
      </c>
      <c r="X281" s="700" t="s">
        <v>3045</v>
      </c>
      <c r="Y281" s="700" t="s">
        <v>4335</v>
      </c>
      <c r="Z281" s="740" t="s">
        <v>4338</v>
      </c>
    </row>
    <row r="282" ht="12.75" customHeight="1">
      <c r="A282" s="700" t="s">
        <v>4342</v>
      </c>
      <c r="B282" s="700">
        <v>279.0</v>
      </c>
      <c r="C282" s="700" t="s">
        <v>2809</v>
      </c>
      <c r="D282" s="747" t="s">
        <v>4343</v>
      </c>
      <c r="E282" s="700" t="s">
        <v>4344</v>
      </c>
      <c r="F282" s="700" t="s">
        <v>4342</v>
      </c>
      <c r="G282" s="701" t="s">
        <v>4345</v>
      </c>
      <c r="H282" s="700"/>
      <c r="I282" s="700"/>
      <c r="J282" s="700"/>
      <c r="K282" s="700"/>
      <c r="L282" s="700"/>
      <c r="M282" s="700"/>
      <c r="N282" s="702"/>
      <c r="O282" s="702"/>
      <c r="P282" s="702"/>
      <c r="Q282" s="702"/>
      <c r="R282" s="702"/>
      <c r="S282" s="702"/>
      <c r="T282" s="703" t="s">
        <v>4346</v>
      </c>
      <c r="U282" s="738"/>
      <c r="V282" s="738">
        <v>44730.0</v>
      </c>
      <c r="W282" s="705"/>
      <c r="X282" s="700"/>
      <c r="Y282" s="700" t="s">
        <v>4342</v>
      </c>
      <c r="Z282" s="740" t="s">
        <v>4345</v>
      </c>
    </row>
    <row r="283" ht="12.75" customHeight="1">
      <c r="A283" s="700" t="s">
        <v>3895</v>
      </c>
      <c r="B283" s="700">
        <v>280.0</v>
      </c>
      <c r="C283" s="700" t="s">
        <v>2809</v>
      </c>
      <c r="D283" s="700" t="s">
        <v>3896</v>
      </c>
      <c r="E283" s="700" t="s">
        <v>3897</v>
      </c>
      <c r="F283" s="700" t="s">
        <v>3895</v>
      </c>
      <c r="G283" s="701" t="s">
        <v>4347</v>
      </c>
      <c r="H283" s="701"/>
      <c r="I283" s="701"/>
      <c r="J283" s="701"/>
      <c r="K283" s="701"/>
      <c r="L283" s="701"/>
      <c r="M283" s="701"/>
      <c r="N283" s="702">
        <v>44863.0</v>
      </c>
      <c r="O283" s="716" t="s">
        <v>90</v>
      </c>
      <c r="P283" s="716"/>
      <c r="Q283" s="716"/>
      <c r="R283" s="702"/>
      <c r="S283" s="716"/>
      <c r="T283" s="701"/>
      <c r="U283" s="704"/>
      <c r="V283" s="704">
        <v>45003.0</v>
      </c>
      <c r="W283" s="705"/>
      <c r="X283" s="701"/>
      <c r="Y283" s="700" t="s">
        <v>3895</v>
      </c>
      <c r="Z283" s="743" t="s">
        <v>4347</v>
      </c>
    </row>
    <row r="284" ht="12.75" customHeight="1">
      <c r="A284" s="700" t="s">
        <v>4348</v>
      </c>
      <c r="B284" s="700">
        <v>281.0</v>
      </c>
      <c r="C284" s="700" t="s">
        <v>2809</v>
      </c>
      <c r="D284" s="747" t="s">
        <v>4349</v>
      </c>
      <c r="E284" s="700" t="s">
        <v>4350</v>
      </c>
      <c r="F284" s="700" t="s">
        <v>4348</v>
      </c>
      <c r="G284" s="701" t="s">
        <v>4351</v>
      </c>
      <c r="H284" s="701"/>
      <c r="I284" s="701"/>
      <c r="J284" s="701"/>
      <c r="K284" s="701"/>
      <c r="L284" s="701"/>
      <c r="M284" s="701"/>
      <c r="N284" s="702"/>
      <c r="O284" s="716"/>
      <c r="P284" s="716"/>
      <c r="Q284" s="716"/>
      <c r="R284" s="702"/>
      <c r="S284" s="702"/>
      <c r="T284" s="780" t="s">
        <v>4352</v>
      </c>
      <c r="U284" s="704">
        <v>44779.0</v>
      </c>
      <c r="V284" s="704">
        <v>44821.0</v>
      </c>
      <c r="W284" s="705"/>
      <c r="X284" s="701"/>
      <c r="Y284" s="700" t="s">
        <v>4348</v>
      </c>
      <c r="Z284" s="740"/>
    </row>
    <row r="285" ht="12.75" customHeight="1">
      <c r="A285" s="806" t="s">
        <v>1494</v>
      </c>
      <c r="B285" s="666">
        <v>282.0</v>
      </c>
      <c r="C285" s="666" t="s">
        <v>2809</v>
      </c>
      <c r="D285" s="666" t="s">
        <v>3714</v>
      </c>
      <c r="E285" s="666" t="s">
        <v>1491</v>
      </c>
      <c r="F285" s="666" t="s">
        <v>1494</v>
      </c>
      <c r="G285" s="352" t="s">
        <v>3715</v>
      </c>
      <c r="H285" s="352"/>
      <c r="I285" s="352"/>
      <c r="J285" s="352"/>
      <c r="K285" s="352"/>
      <c r="L285" s="352"/>
      <c r="M285" s="352"/>
      <c r="N285" s="752"/>
      <c r="O285" s="753"/>
      <c r="P285" s="753"/>
      <c r="Q285" s="753"/>
      <c r="R285" s="707">
        <v>44905.0</v>
      </c>
      <c r="S285" s="707" t="s">
        <v>220</v>
      </c>
      <c r="T285" s="352"/>
      <c r="U285" s="678">
        <v>44793.0</v>
      </c>
      <c r="V285" s="678"/>
      <c r="W285" s="679"/>
      <c r="X285" s="352"/>
      <c r="Y285" s="806" t="s">
        <v>1494</v>
      </c>
      <c r="Z285" s="740"/>
    </row>
    <row r="286" ht="12.75" customHeight="1">
      <c r="A286" s="700"/>
      <c r="B286" s="700">
        <v>283.0</v>
      </c>
      <c r="C286" s="700" t="s">
        <v>2809</v>
      </c>
      <c r="D286" s="807" t="s">
        <v>4353</v>
      </c>
      <c r="E286" s="700" t="s">
        <v>1500</v>
      </c>
      <c r="F286" s="701" t="s">
        <v>1501</v>
      </c>
      <c r="G286" s="701" t="s">
        <v>1502</v>
      </c>
      <c r="H286" s="701"/>
      <c r="I286" s="701"/>
      <c r="J286" s="701"/>
      <c r="K286" s="701"/>
      <c r="L286" s="701"/>
      <c r="M286" s="701"/>
      <c r="N286" s="702"/>
      <c r="O286" s="716"/>
      <c r="P286" s="702">
        <v>44681.0</v>
      </c>
      <c r="Q286" s="702" t="s">
        <v>42</v>
      </c>
      <c r="R286" s="702"/>
      <c r="S286" s="702"/>
      <c r="T286" s="780" t="s">
        <v>4354</v>
      </c>
      <c r="U286" s="704"/>
      <c r="V286" s="704">
        <v>44856.0</v>
      </c>
      <c r="W286" s="705"/>
      <c r="X286" s="701"/>
      <c r="Y286" s="700"/>
      <c r="Z286" s="740"/>
    </row>
    <row r="287" ht="12.75" customHeight="1">
      <c r="A287" s="709" t="s">
        <v>2849</v>
      </c>
      <c r="B287" s="709">
        <v>284.0</v>
      </c>
      <c r="C287" s="709" t="s">
        <v>181</v>
      </c>
      <c r="D287" s="709" t="s">
        <v>3510</v>
      </c>
      <c r="E287" s="709" t="s">
        <v>2848</v>
      </c>
      <c r="F287" s="709" t="s">
        <v>2849</v>
      </c>
      <c r="G287" s="710" t="s">
        <v>2850</v>
      </c>
      <c r="H287" s="709"/>
      <c r="I287" s="709"/>
      <c r="J287" s="709"/>
      <c r="K287" s="709"/>
      <c r="L287" s="709"/>
      <c r="M287" s="709"/>
      <c r="N287" s="711"/>
      <c r="O287" s="711"/>
      <c r="P287" s="711"/>
      <c r="Q287" s="711"/>
      <c r="R287" s="712"/>
      <c r="S287" s="712"/>
      <c r="T287" s="713"/>
      <c r="U287" s="714"/>
      <c r="V287" s="714"/>
      <c r="W287" s="715" t="s">
        <v>76</v>
      </c>
      <c r="X287" s="709" t="s">
        <v>3696</v>
      </c>
      <c r="Y287" s="709" t="s">
        <v>2849</v>
      </c>
      <c r="Z287" s="740" t="s">
        <v>2850</v>
      </c>
    </row>
    <row r="288" ht="12.75" customHeight="1">
      <c r="A288" s="666" t="s">
        <v>3512</v>
      </c>
      <c r="B288" s="666">
        <v>285.0</v>
      </c>
      <c r="C288" s="666" t="s">
        <v>181</v>
      </c>
      <c r="D288" s="666" t="s">
        <v>3514</v>
      </c>
      <c r="E288" s="666" t="s">
        <v>3515</v>
      </c>
      <c r="F288" s="666" t="s">
        <v>3512</v>
      </c>
      <c r="G288" s="352" t="s">
        <v>3513</v>
      </c>
      <c r="H288" s="352"/>
      <c r="I288" s="352"/>
      <c r="J288" s="352"/>
      <c r="K288" s="352"/>
      <c r="L288" s="352"/>
      <c r="M288" s="352"/>
      <c r="N288" s="677"/>
      <c r="O288" s="677"/>
      <c r="P288" s="707">
        <v>44786.0</v>
      </c>
      <c r="Q288" s="677" t="s">
        <v>42</v>
      </c>
      <c r="R288" s="677"/>
      <c r="S288" s="677"/>
      <c r="T288" s="352"/>
      <c r="U288" s="678"/>
      <c r="V288" s="678"/>
      <c r="W288" s="679"/>
      <c r="X288" s="352"/>
      <c r="Y288" s="666" t="s">
        <v>3512</v>
      </c>
      <c r="Z288" s="740" t="s">
        <v>3513</v>
      </c>
    </row>
    <row r="289" ht="12.75" customHeight="1">
      <c r="A289" s="666" t="s">
        <v>3516</v>
      </c>
      <c r="B289" s="666">
        <v>286.0</v>
      </c>
      <c r="C289" s="666" t="s">
        <v>181</v>
      </c>
      <c r="D289" s="666" t="s">
        <v>3517</v>
      </c>
      <c r="E289" s="666" t="s">
        <v>2853</v>
      </c>
      <c r="F289" s="666" t="s">
        <v>3516</v>
      </c>
      <c r="G289" s="352" t="s">
        <v>2855</v>
      </c>
      <c r="H289" s="352"/>
      <c r="I289" s="352"/>
      <c r="J289" s="352"/>
      <c r="K289" s="352"/>
      <c r="L289" s="352"/>
      <c r="M289" s="352"/>
      <c r="N289" s="677"/>
      <c r="O289" s="677"/>
      <c r="P289" s="707">
        <v>44912.0</v>
      </c>
      <c r="Q289" s="677" t="s">
        <v>42</v>
      </c>
      <c r="R289" s="707">
        <v>44730.0</v>
      </c>
      <c r="S289" s="677" t="s">
        <v>90</v>
      </c>
      <c r="T289" s="352"/>
      <c r="U289" s="678"/>
      <c r="V289" s="678"/>
      <c r="W289" s="679"/>
      <c r="X289" s="352"/>
      <c r="Y289" s="666" t="s">
        <v>3516</v>
      </c>
      <c r="Z289" s="740" t="s">
        <v>2855</v>
      </c>
    </row>
    <row r="290" ht="12.75" customHeight="1">
      <c r="A290" s="666" t="s">
        <v>2860</v>
      </c>
      <c r="B290" s="666">
        <v>287.0</v>
      </c>
      <c r="C290" s="666" t="s">
        <v>181</v>
      </c>
      <c r="D290" s="666" t="s">
        <v>3518</v>
      </c>
      <c r="E290" s="666" t="s">
        <v>2859</v>
      </c>
      <c r="F290" s="666" t="s">
        <v>2860</v>
      </c>
      <c r="G290" s="352" t="s">
        <v>2861</v>
      </c>
      <c r="H290" s="352"/>
      <c r="I290" s="352"/>
      <c r="J290" s="352"/>
      <c r="K290" s="352"/>
      <c r="L290" s="352"/>
      <c r="M290" s="352"/>
      <c r="N290" s="707">
        <v>44849.0</v>
      </c>
      <c r="O290" s="677" t="s">
        <v>90</v>
      </c>
      <c r="P290" s="707"/>
      <c r="Q290" s="677"/>
      <c r="R290" s="677"/>
      <c r="S290" s="677"/>
      <c r="T290" s="352"/>
      <c r="U290" s="678"/>
      <c r="V290" s="678"/>
      <c r="W290" s="679"/>
      <c r="X290" s="352"/>
      <c r="Y290" s="666" t="s">
        <v>2860</v>
      </c>
      <c r="Z290" s="740" t="s">
        <v>2861</v>
      </c>
    </row>
    <row r="291" ht="12.75" customHeight="1">
      <c r="A291" s="666" t="s">
        <v>2865</v>
      </c>
      <c r="B291" s="666">
        <v>288.0</v>
      </c>
      <c r="C291" s="666" t="s">
        <v>181</v>
      </c>
      <c r="D291" s="666" t="s">
        <v>3721</v>
      </c>
      <c r="E291" s="666" t="s">
        <v>2864</v>
      </c>
      <c r="F291" s="666" t="s">
        <v>2865</v>
      </c>
      <c r="G291" s="352" t="s">
        <v>2866</v>
      </c>
      <c r="H291" s="352"/>
      <c r="I291" s="352"/>
      <c r="J291" s="352"/>
      <c r="K291" s="352"/>
      <c r="L291" s="352"/>
      <c r="M291" s="352"/>
      <c r="N291" s="707">
        <v>44849.0</v>
      </c>
      <c r="O291" s="677" t="s">
        <v>396</v>
      </c>
      <c r="P291" s="707"/>
      <c r="Q291" s="677"/>
      <c r="R291" s="677"/>
      <c r="S291" s="677"/>
      <c r="T291" s="771"/>
      <c r="U291" s="678">
        <v>44674.0</v>
      </c>
      <c r="V291" s="678"/>
      <c r="W291" s="679"/>
      <c r="X291" s="352"/>
      <c r="Y291" s="666" t="s">
        <v>2865</v>
      </c>
      <c r="Z291" s="740" t="s">
        <v>2866</v>
      </c>
    </row>
    <row r="292" ht="12.75" customHeight="1">
      <c r="A292" s="717" t="s">
        <v>3903</v>
      </c>
      <c r="B292" s="717">
        <v>289.0</v>
      </c>
      <c r="C292" s="717" t="s">
        <v>187</v>
      </c>
      <c r="D292" s="717" t="s">
        <v>4355</v>
      </c>
      <c r="E292" s="717" t="s">
        <v>3905</v>
      </c>
      <c r="F292" s="717" t="s">
        <v>3903</v>
      </c>
      <c r="G292" s="718" t="s">
        <v>4356</v>
      </c>
      <c r="H292" s="717"/>
      <c r="I292" s="717"/>
      <c r="J292" s="717"/>
      <c r="K292" s="717"/>
      <c r="L292" s="717"/>
      <c r="M292" s="717"/>
      <c r="N292" s="808"/>
      <c r="O292" s="808"/>
      <c r="P292" s="808"/>
      <c r="Q292" s="808"/>
      <c r="R292" s="808"/>
      <c r="S292" s="808"/>
      <c r="T292" s="717"/>
      <c r="U292" s="721"/>
      <c r="V292" s="721">
        <v>45003.0</v>
      </c>
      <c r="W292" s="722" t="s">
        <v>68</v>
      </c>
      <c r="X292" s="717" t="s">
        <v>3709</v>
      </c>
      <c r="Y292" s="717" t="s">
        <v>3903</v>
      </c>
      <c r="Z292" s="740" t="s">
        <v>4356</v>
      </c>
    </row>
    <row r="293" ht="12.75" customHeight="1">
      <c r="A293" s="717" t="s">
        <v>3906</v>
      </c>
      <c r="B293" s="717">
        <v>290.0</v>
      </c>
      <c r="C293" s="717" t="s">
        <v>187</v>
      </c>
      <c r="D293" s="717" t="s">
        <v>3907</v>
      </c>
      <c r="E293" s="717" t="s">
        <v>835</v>
      </c>
      <c r="F293" s="717" t="s">
        <v>3906</v>
      </c>
      <c r="G293" s="796" t="s">
        <v>4357</v>
      </c>
      <c r="H293" s="717"/>
      <c r="I293" s="717"/>
      <c r="J293" s="717"/>
      <c r="K293" s="717"/>
      <c r="L293" s="717"/>
      <c r="M293" s="717"/>
      <c r="N293" s="808"/>
      <c r="O293" s="808"/>
      <c r="P293" s="808"/>
      <c r="Q293" s="808"/>
      <c r="R293" s="808"/>
      <c r="S293" s="808"/>
      <c r="T293" s="717"/>
      <c r="U293" s="721"/>
      <c r="V293" s="721">
        <v>45003.0</v>
      </c>
      <c r="W293" s="722" t="s">
        <v>68</v>
      </c>
      <c r="X293" s="717" t="s">
        <v>3709</v>
      </c>
      <c r="Y293" s="717" t="s">
        <v>3906</v>
      </c>
      <c r="Z293" s="740" t="s">
        <v>4357</v>
      </c>
    </row>
    <row r="294" ht="15.0" customHeight="1">
      <c r="A294" s="352" t="s">
        <v>813</v>
      </c>
      <c r="B294" s="666">
        <v>291.0</v>
      </c>
      <c r="C294" s="352" t="s">
        <v>70</v>
      </c>
      <c r="D294" s="352" t="s">
        <v>3579</v>
      </c>
      <c r="E294" s="352" t="s">
        <v>564</v>
      </c>
      <c r="F294" s="352" t="s">
        <v>813</v>
      </c>
      <c r="G294" s="352" t="s">
        <v>814</v>
      </c>
      <c r="H294" s="352" t="s">
        <v>3664</v>
      </c>
      <c r="I294" s="352" t="s">
        <v>3232</v>
      </c>
      <c r="J294" s="352"/>
      <c r="K294" s="352"/>
      <c r="L294" s="352"/>
      <c r="M294" s="352"/>
      <c r="N294" s="753"/>
      <c r="O294" s="753"/>
      <c r="P294" s="753"/>
      <c r="Q294" s="753"/>
      <c r="R294" s="707">
        <v>44596.0</v>
      </c>
      <c r="S294" s="677" t="s">
        <v>220</v>
      </c>
      <c r="T294" s="352"/>
      <c r="U294" s="678">
        <v>44835.0</v>
      </c>
      <c r="V294" s="678"/>
      <c r="W294" s="352"/>
      <c r="X294" s="352"/>
      <c r="Y294" s="352" t="s">
        <v>813</v>
      </c>
      <c r="Z294" s="352"/>
    </row>
    <row r="295" ht="12.75" customHeight="1">
      <c r="A295" s="352" t="s">
        <v>3322</v>
      </c>
      <c r="B295" s="666">
        <v>292.0</v>
      </c>
      <c r="C295" s="352" t="s">
        <v>40</v>
      </c>
      <c r="D295" s="352" t="s">
        <v>3632</v>
      </c>
      <c r="E295" s="352" t="s">
        <v>3325</v>
      </c>
      <c r="F295" s="352" t="s">
        <v>3322</v>
      </c>
      <c r="G295" s="352" t="s">
        <v>3323</v>
      </c>
      <c r="H295" s="352"/>
      <c r="I295" s="352"/>
      <c r="J295" s="352"/>
      <c r="K295" s="352"/>
      <c r="L295" s="352"/>
      <c r="M295" s="352"/>
      <c r="N295" s="753"/>
      <c r="O295" s="753"/>
      <c r="P295" s="753"/>
      <c r="Q295" s="753"/>
      <c r="R295" s="707">
        <v>44596.0</v>
      </c>
      <c r="S295" s="677" t="s">
        <v>90</v>
      </c>
      <c r="T295" s="352"/>
      <c r="U295" s="678">
        <v>44835.0</v>
      </c>
      <c r="V295" s="678"/>
      <c r="W295" s="679"/>
      <c r="X295" s="352"/>
      <c r="Y295" s="352" t="s">
        <v>3322</v>
      </c>
      <c r="Z295" s="352"/>
    </row>
    <row r="296" ht="12.75" customHeight="1">
      <c r="A296" s="352" t="s">
        <v>73</v>
      </c>
      <c r="B296" s="666">
        <v>293.0</v>
      </c>
      <c r="C296" s="352" t="s">
        <v>109</v>
      </c>
      <c r="D296" s="352" t="s">
        <v>3641</v>
      </c>
      <c r="E296" s="352" t="s">
        <v>72</v>
      </c>
      <c r="F296" s="352" t="s">
        <v>73</v>
      </c>
      <c r="G296" s="352" t="s">
        <v>74</v>
      </c>
      <c r="H296" s="352"/>
      <c r="I296" s="352"/>
      <c r="J296" s="352"/>
      <c r="K296" s="352"/>
      <c r="L296" s="352"/>
      <c r="M296" s="352"/>
      <c r="N296" s="753"/>
      <c r="O296" s="753"/>
      <c r="P296" s="753"/>
      <c r="Q296" s="753"/>
      <c r="R296" s="707">
        <v>44603.0</v>
      </c>
      <c r="S296" s="677" t="s">
        <v>220</v>
      </c>
      <c r="T296" s="352"/>
      <c r="U296" s="678">
        <v>44835.0</v>
      </c>
      <c r="V296" s="678"/>
      <c r="W296" s="679"/>
      <c r="X296" s="352"/>
      <c r="Y296" s="352" t="s">
        <v>73</v>
      </c>
      <c r="Z296" s="352"/>
    </row>
    <row r="297" ht="12.75" customHeight="1">
      <c r="A297" s="352" t="s">
        <v>1237</v>
      </c>
      <c r="B297" s="666">
        <v>294.0</v>
      </c>
      <c r="C297" s="352" t="s">
        <v>123</v>
      </c>
      <c r="D297" s="352" t="s">
        <v>3670</v>
      </c>
      <c r="E297" s="352" t="s">
        <v>1235</v>
      </c>
      <c r="F297" s="352" t="s">
        <v>1237</v>
      </c>
      <c r="G297" s="352" t="s">
        <v>1238</v>
      </c>
      <c r="H297" s="352" t="s">
        <v>144</v>
      </c>
      <c r="I297" s="352" t="s">
        <v>4358</v>
      </c>
      <c r="J297" s="352"/>
      <c r="K297" s="352"/>
      <c r="L297" s="352"/>
      <c r="M297" s="352"/>
      <c r="N297" s="753"/>
      <c r="O297" s="753"/>
      <c r="P297" s="753"/>
      <c r="Q297" s="753"/>
      <c r="R297" s="707">
        <v>44603.0</v>
      </c>
      <c r="S297" s="677" t="s">
        <v>90</v>
      </c>
      <c r="T297" s="352"/>
      <c r="U297" s="678">
        <v>44835.0</v>
      </c>
      <c r="V297" s="678"/>
      <c r="W297" s="679"/>
      <c r="X297" s="352"/>
      <c r="Y297" s="352" t="s">
        <v>1237</v>
      </c>
      <c r="Z297" s="352"/>
    </row>
    <row r="298" ht="12.75" customHeight="1">
      <c r="A298" s="352" t="s">
        <v>3437</v>
      </c>
      <c r="B298" s="352">
        <v>295.0</v>
      </c>
      <c r="C298" s="352" t="s">
        <v>139</v>
      </c>
      <c r="D298" s="352" t="s">
        <v>3682</v>
      </c>
      <c r="E298" s="352" t="s">
        <v>3440</v>
      </c>
      <c r="F298" s="352" t="s">
        <v>3437</v>
      </c>
      <c r="G298" s="352" t="s">
        <v>3438</v>
      </c>
      <c r="H298" s="352"/>
      <c r="I298" s="352"/>
      <c r="J298" s="352"/>
      <c r="K298" s="352"/>
      <c r="L298" s="352"/>
      <c r="M298" s="352"/>
      <c r="N298" s="753"/>
      <c r="O298" s="753"/>
      <c r="P298" s="753"/>
      <c r="Q298" s="753"/>
      <c r="R298" s="677"/>
      <c r="S298" s="677"/>
      <c r="T298" s="352"/>
      <c r="U298" s="678">
        <v>44870.0</v>
      </c>
      <c r="V298" s="678"/>
      <c r="W298" s="679"/>
      <c r="X298" s="352"/>
      <c r="Y298" s="352" t="s">
        <v>3437</v>
      </c>
      <c r="Z298" s="352"/>
    </row>
    <row r="299" ht="12.75" customHeight="1">
      <c r="A299" s="352" t="s">
        <v>2844</v>
      </c>
      <c r="B299" s="352">
        <v>296.0</v>
      </c>
      <c r="C299" s="352" t="s">
        <v>2809</v>
      </c>
      <c r="D299" s="666" t="s">
        <v>3716</v>
      </c>
      <c r="E299" s="352" t="s">
        <v>2839</v>
      </c>
      <c r="F299" s="352" t="s">
        <v>3717</v>
      </c>
      <c r="G299" s="352" t="s">
        <v>2845</v>
      </c>
      <c r="H299" s="352"/>
      <c r="I299" s="352"/>
      <c r="J299" s="352"/>
      <c r="K299" s="352"/>
      <c r="L299" s="352"/>
      <c r="M299" s="352"/>
      <c r="N299" s="753"/>
      <c r="O299" s="753"/>
      <c r="P299" s="753"/>
      <c r="Q299" s="753"/>
      <c r="R299" s="677"/>
      <c r="S299" s="677"/>
      <c r="T299" s="352"/>
      <c r="U299" s="678">
        <v>44877.0</v>
      </c>
      <c r="V299" s="678"/>
      <c r="W299" s="679"/>
      <c r="X299" s="352"/>
      <c r="Y299" s="352" t="s">
        <v>3717</v>
      </c>
      <c r="Z299" s="352"/>
    </row>
    <row r="300" ht="12.75" customHeight="1">
      <c r="A300" s="352" t="s">
        <v>1079</v>
      </c>
      <c r="B300" s="352">
        <v>297.0</v>
      </c>
      <c r="C300" s="352" t="s">
        <v>100</v>
      </c>
      <c r="D300" s="666" t="s">
        <v>3622</v>
      </c>
      <c r="E300" s="352" t="s">
        <v>1078</v>
      </c>
      <c r="F300" s="352" t="s">
        <v>1079</v>
      </c>
      <c r="G300" s="352" t="s">
        <v>1080</v>
      </c>
      <c r="H300" s="352"/>
      <c r="I300" s="352"/>
      <c r="J300" s="352"/>
      <c r="K300" s="352"/>
      <c r="L300" s="352"/>
      <c r="M300" s="352"/>
      <c r="N300" s="753"/>
      <c r="O300" s="753"/>
      <c r="P300" s="753"/>
      <c r="Q300" s="753"/>
      <c r="R300" s="677"/>
      <c r="S300" s="677"/>
      <c r="T300" s="352"/>
      <c r="U300" s="678"/>
      <c r="V300" s="678"/>
      <c r="W300" s="679"/>
      <c r="X300" s="352"/>
      <c r="Y300" s="352"/>
      <c r="Z300" s="352"/>
    </row>
    <row r="301" ht="12.75" customHeight="1">
      <c r="A301" s="352" t="s">
        <v>3049</v>
      </c>
      <c r="B301" s="352">
        <v>298.0</v>
      </c>
      <c r="C301" s="352" t="s">
        <v>123</v>
      </c>
      <c r="D301" s="666" t="s">
        <v>3671</v>
      </c>
      <c r="E301" s="352" t="s">
        <v>3048</v>
      </c>
      <c r="F301" s="352" t="s">
        <v>3049</v>
      </c>
      <c r="G301" s="352" t="s">
        <v>3050</v>
      </c>
      <c r="H301" s="666" t="s">
        <v>181</v>
      </c>
      <c r="I301" s="666" t="s">
        <v>4359</v>
      </c>
      <c r="J301" s="352"/>
      <c r="K301" s="352"/>
      <c r="L301" s="352"/>
      <c r="M301" s="352"/>
      <c r="N301" s="753"/>
      <c r="O301" s="753"/>
      <c r="P301" s="753"/>
      <c r="Q301" s="753"/>
      <c r="R301" s="677"/>
      <c r="S301" s="677"/>
      <c r="T301" s="352"/>
      <c r="U301" s="678">
        <v>44877.0</v>
      </c>
      <c r="V301" s="678"/>
      <c r="W301" s="679"/>
      <c r="X301" s="352"/>
      <c r="Y301" s="352" t="s">
        <v>3717</v>
      </c>
      <c r="Z301" s="352"/>
    </row>
    <row r="302" ht="12.75" customHeight="1">
      <c r="A302" s="352" t="s">
        <v>385</v>
      </c>
      <c r="B302" s="352">
        <v>299.0</v>
      </c>
      <c r="C302" s="666" t="s">
        <v>65</v>
      </c>
      <c r="D302" s="666" t="s">
        <v>3650</v>
      </c>
      <c r="E302" s="352" t="s">
        <v>379</v>
      </c>
      <c r="F302" s="352" t="s">
        <v>385</v>
      </c>
      <c r="G302" s="352" t="s">
        <v>384</v>
      </c>
      <c r="H302" s="666"/>
      <c r="I302" s="666"/>
      <c r="J302" s="352"/>
      <c r="K302" s="352"/>
      <c r="L302" s="352"/>
      <c r="M302" s="352"/>
      <c r="N302" s="753"/>
      <c r="O302" s="753"/>
      <c r="P302" s="753"/>
      <c r="Q302" s="753"/>
      <c r="R302" s="677"/>
      <c r="S302" s="677"/>
      <c r="T302" s="352"/>
      <c r="U302" s="678">
        <v>44954.0</v>
      </c>
      <c r="V302" s="678"/>
      <c r="W302" s="679"/>
      <c r="X302" s="352"/>
      <c r="Y302" s="352"/>
      <c r="Z302" s="352"/>
    </row>
    <row r="303" ht="12.75" customHeight="1">
      <c r="A303" s="352" t="s">
        <v>1098</v>
      </c>
      <c r="B303" s="352">
        <v>300.0</v>
      </c>
      <c r="C303" s="666" t="s">
        <v>65</v>
      </c>
      <c r="D303" s="666" t="s">
        <v>3651</v>
      </c>
      <c r="E303" s="352" t="s">
        <v>1095</v>
      </c>
      <c r="F303" s="352" t="s">
        <v>1098</v>
      </c>
      <c r="G303" s="352" t="s">
        <v>1099</v>
      </c>
      <c r="H303" s="666"/>
      <c r="I303" s="666"/>
      <c r="J303" s="352"/>
      <c r="K303" s="352"/>
      <c r="L303" s="352"/>
      <c r="M303" s="352"/>
      <c r="N303" s="753"/>
      <c r="O303" s="753"/>
      <c r="P303" s="753"/>
      <c r="Q303" s="753"/>
      <c r="R303" s="677"/>
      <c r="S303" s="677"/>
      <c r="T303" s="352"/>
      <c r="U303" s="678">
        <v>44954.0</v>
      </c>
      <c r="V303" s="678"/>
      <c r="W303" s="679"/>
      <c r="X303" s="352"/>
      <c r="Y303" s="352"/>
      <c r="Z303" s="352"/>
    </row>
    <row r="304" ht="12.75" customHeight="1">
      <c r="A304" s="352" t="s">
        <v>271</v>
      </c>
      <c r="B304" s="352">
        <v>301.0</v>
      </c>
      <c r="C304" s="352" t="s">
        <v>100</v>
      </c>
      <c r="D304" s="666" t="s">
        <v>3623</v>
      </c>
      <c r="E304" s="352" t="s">
        <v>267</v>
      </c>
      <c r="F304" s="352" t="s">
        <v>271</v>
      </c>
      <c r="G304" s="352" t="s">
        <v>272</v>
      </c>
      <c r="H304" s="666"/>
      <c r="I304" s="666"/>
      <c r="J304" s="352"/>
      <c r="K304" s="352"/>
      <c r="L304" s="352"/>
      <c r="M304" s="352"/>
      <c r="N304" s="753"/>
      <c r="O304" s="753"/>
      <c r="P304" s="753"/>
      <c r="Q304" s="753"/>
      <c r="R304" s="677"/>
      <c r="S304" s="677"/>
      <c r="T304" s="352"/>
      <c r="U304" s="678"/>
      <c r="V304" s="678"/>
      <c r="W304" s="679"/>
      <c r="X304" s="352"/>
      <c r="Y304" s="352"/>
      <c r="Z304" s="352"/>
    </row>
    <row r="305" ht="12.75" customHeight="1">
      <c r="A305" s="352"/>
      <c r="B305" s="352"/>
      <c r="C305" s="352"/>
      <c r="D305" s="666"/>
      <c r="E305" s="352"/>
      <c r="F305" s="352"/>
      <c r="G305" s="352"/>
      <c r="H305" s="666"/>
      <c r="I305" s="666"/>
      <c r="J305" s="352"/>
      <c r="K305" s="352"/>
      <c r="L305" s="352"/>
      <c r="M305" s="352"/>
      <c r="N305" s="753"/>
      <c r="O305" s="753"/>
      <c r="P305" s="753"/>
      <c r="Q305" s="753"/>
      <c r="R305" s="677"/>
      <c r="S305" s="677"/>
      <c r="T305" s="352"/>
      <c r="U305" s="678"/>
      <c r="V305" s="678"/>
      <c r="W305" s="679"/>
      <c r="X305" s="352"/>
      <c r="Y305" s="352"/>
      <c r="Z305" s="352"/>
    </row>
    <row r="306" ht="12.75" customHeight="1">
      <c r="A306" s="352"/>
      <c r="B306" s="352"/>
      <c r="C306" s="352"/>
      <c r="D306" s="666"/>
      <c r="E306" s="352"/>
      <c r="F306" s="352"/>
      <c r="G306" s="352"/>
      <c r="H306" s="666"/>
      <c r="I306" s="666"/>
      <c r="J306" s="352"/>
      <c r="K306" s="352"/>
      <c r="L306" s="352"/>
      <c r="M306" s="352"/>
      <c r="N306" s="753"/>
      <c r="O306" s="753"/>
      <c r="P306" s="753"/>
      <c r="Q306" s="753"/>
      <c r="R306" s="677"/>
      <c r="S306" s="677"/>
      <c r="T306" s="352"/>
      <c r="U306" s="678"/>
      <c r="V306" s="678"/>
      <c r="W306" s="679"/>
      <c r="X306" s="352"/>
      <c r="Y306" s="352"/>
      <c r="Z306" s="352"/>
    </row>
    <row r="307" ht="12.75" customHeight="1">
      <c r="A307" s="352"/>
      <c r="B307" s="352"/>
      <c r="C307" s="352"/>
      <c r="D307" s="666"/>
      <c r="E307" s="352"/>
      <c r="F307" s="352"/>
      <c r="G307" s="352"/>
      <c r="H307" s="666"/>
      <c r="I307" s="666"/>
      <c r="J307" s="352"/>
      <c r="K307" s="352"/>
      <c r="L307" s="352"/>
      <c r="M307" s="352"/>
      <c r="N307" s="753"/>
      <c r="O307" s="753"/>
      <c r="P307" s="753"/>
      <c r="Q307" s="753"/>
      <c r="R307" s="677"/>
      <c r="S307" s="677"/>
      <c r="T307" s="352"/>
      <c r="U307" s="678"/>
      <c r="V307" s="678"/>
      <c r="W307" s="679"/>
      <c r="X307" s="352"/>
      <c r="Y307" s="352"/>
      <c r="Z307" s="352"/>
    </row>
    <row r="308" ht="12.75" customHeight="1">
      <c r="A308" s="352"/>
      <c r="B308" s="352"/>
      <c r="C308" s="352"/>
      <c r="D308" s="666"/>
      <c r="E308" s="352"/>
      <c r="F308" s="352"/>
      <c r="G308" s="352"/>
      <c r="H308" s="352"/>
      <c r="I308" s="352"/>
      <c r="J308" s="352"/>
      <c r="K308" s="352"/>
      <c r="L308" s="352"/>
      <c r="M308" s="352"/>
      <c r="N308" s="753"/>
      <c r="O308" s="753"/>
      <c r="P308" s="753"/>
      <c r="Q308" s="753"/>
      <c r="R308" s="677"/>
      <c r="S308" s="677"/>
      <c r="T308" s="352"/>
      <c r="U308" s="678"/>
      <c r="V308" s="678"/>
      <c r="W308" s="679"/>
      <c r="X308" s="352"/>
      <c r="Y308" s="352"/>
      <c r="Z308" s="352"/>
    </row>
    <row r="309" ht="12.75" customHeight="1">
      <c r="A309" s="352"/>
      <c r="B309" s="352"/>
      <c r="C309" s="352"/>
      <c r="D309" s="666"/>
      <c r="E309" s="352"/>
      <c r="F309" s="352"/>
      <c r="G309" s="352"/>
      <c r="H309" s="352"/>
      <c r="I309" s="352"/>
      <c r="J309" s="352"/>
      <c r="K309" s="352"/>
      <c r="L309" s="352"/>
      <c r="M309" s="352"/>
      <c r="N309" s="753"/>
      <c r="O309" s="753"/>
      <c r="P309" s="753"/>
      <c r="Q309" s="753"/>
      <c r="R309" s="677"/>
      <c r="S309" s="677"/>
      <c r="T309" s="352"/>
      <c r="U309" s="678"/>
      <c r="V309" s="678"/>
      <c r="W309" s="679"/>
      <c r="X309" s="352"/>
      <c r="Y309" s="352"/>
      <c r="Z309" s="352"/>
    </row>
    <row r="310" ht="12.75" customHeight="1">
      <c r="A310" s="352"/>
      <c r="B310" s="352"/>
      <c r="C310" s="352"/>
      <c r="D310" s="352"/>
      <c r="E310" s="352"/>
      <c r="F310" s="352"/>
      <c r="G310" s="352"/>
      <c r="H310" s="666" t="s">
        <v>3722</v>
      </c>
      <c r="I310" s="352"/>
      <c r="J310" s="352"/>
      <c r="K310" s="352"/>
      <c r="L310" s="352"/>
      <c r="M310" s="352"/>
      <c r="N310" s="677"/>
      <c r="O310" s="677"/>
      <c r="P310" s="677"/>
      <c r="Q310" s="677"/>
      <c r="R310" s="677"/>
      <c r="S310" s="677"/>
      <c r="T310" s="352"/>
      <c r="U310" s="678"/>
      <c r="V310" s="678"/>
      <c r="W310" s="679"/>
      <c r="X310" s="352"/>
      <c r="Y310" s="352"/>
      <c r="Z310" s="352"/>
    </row>
    <row r="311" ht="12.75" customHeight="1">
      <c r="A311" s="352"/>
      <c r="B311" s="352"/>
      <c r="C311" s="352"/>
      <c r="D311" s="352"/>
      <c r="E311" s="352"/>
      <c r="F311" s="352"/>
      <c r="G311" s="352"/>
      <c r="H311" s="666" t="s">
        <v>3723</v>
      </c>
      <c r="I311" s="352"/>
      <c r="J311" s="352"/>
      <c r="K311" s="352"/>
      <c r="L311" s="352"/>
      <c r="M311" s="352"/>
      <c r="N311" s="677"/>
      <c r="O311" s="677"/>
      <c r="P311" s="677"/>
      <c r="Q311" s="677"/>
      <c r="R311" s="677"/>
      <c r="S311" s="677"/>
      <c r="T311" s="352"/>
      <c r="U311" s="678"/>
      <c r="V311" s="678"/>
      <c r="W311" s="679"/>
      <c r="X311" s="352"/>
      <c r="Y311" s="352"/>
      <c r="Z311" s="352"/>
    </row>
    <row r="312" ht="12.75" customHeight="1">
      <c r="A312" s="352"/>
      <c r="B312" s="352"/>
      <c r="C312" s="352"/>
      <c r="D312" s="352"/>
      <c r="E312" s="352"/>
      <c r="F312" s="352"/>
      <c r="G312" s="352"/>
      <c r="H312" s="666" t="s">
        <v>3724</v>
      </c>
      <c r="I312" s="352"/>
      <c r="J312" s="352"/>
      <c r="K312" s="352"/>
      <c r="L312" s="352"/>
      <c r="M312" s="352"/>
      <c r="N312" s="677"/>
      <c r="O312" s="677"/>
      <c r="P312" s="677"/>
      <c r="Q312" s="677"/>
      <c r="R312" s="677"/>
      <c r="S312" s="677"/>
      <c r="T312" s="352"/>
      <c r="U312" s="678"/>
      <c r="V312" s="678"/>
      <c r="W312" s="679"/>
      <c r="X312" s="352"/>
      <c r="Y312" s="352"/>
      <c r="Z312" s="352"/>
    </row>
    <row r="313" ht="12.75" customHeight="1">
      <c r="A313" s="352"/>
      <c r="B313" s="352"/>
      <c r="C313" s="352"/>
      <c r="D313" s="352"/>
      <c r="E313" s="352"/>
      <c r="F313" s="352"/>
      <c r="G313" s="352"/>
      <c r="H313" s="666" t="s">
        <v>3725</v>
      </c>
      <c r="I313" s="352"/>
      <c r="J313" s="352"/>
      <c r="K313" s="352"/>
      <c r="L313" s="352"/>
      <c r="M313" s="352"/>
      <c r="N313" s="677"/>
      <c r="O313" s="677"/>
      <c r="P313" s="677"/>
      <c r="Q313" s="677"/>
      <c r="R313" s="677"/>
      <c r="S313" s="677"/>
      <c r="T313" s="352"/>
      <c r="U313" s="678"/>
      <c r="V313" s="678"/>
      <c r="W313" s="679"/>
      <c r="X313" s="352"/>
      <c r="Y313" s="352"/>
      <c r="Z313" s="352"/>
    </row>
    <row r="314" ht="12.75" customHeight="1">
      <c r="A314" s="352"/>
      <c r="B314" s="352"/>
      <c r="C314" s="352"/>
      <c r="D314" s="352"/>
      <c r="E314" s="352"/>
      <c r="F314" s="352"/>
      <c r="G314" s="352"/>
      <c r="H314" s="666" t="s">
        <v>3726</v>
      </c>
      <c r="I314" s="352"/>
      <c r="J314" s="352"/>
      <c r="K314" s="352"/>
      <c r="L314" s="352"/>
      <c r="M314" s="352"/>
      <c r="N314" s="677"/>
      <c r="O314" s="677"/>
      <c r="P314" s="677"/>
      <c r="Q314" s="677"/>
      <c r="R314" s="677"/>
      <c r="S314" s="677"/>
      <c r="T314" s="352"/>
      <c r="U314" s="678"/>
      <c r="V314" s="678"/>
      <c r="W314" s="679"/>
      <c r="X314" s="352"/>
      <c r="Y314" s="352"/>
      <c r="Z314" s="352"/>
    </row>
    <row r="315" ht="12.75" customHeight="1">
      <c r="A315" s="352"/>
      <c r="B315" s="352"/>
      <c r="C315" s="352"/>
      <c r="D315" s="352"/>
      <c r="E315" s="352"/>
      <c r="F315" s="352"/>
      <c r="G315" s="352"/>
      <c r="H315" s="666" t="s">
        <v>3727</v>
      </c>
      <c r="I315" s="352"/>
      <c r="J315" s="352"/>
      <c r="K315" s="352"/>
      <c r="L315" s="352"/>
      <c r="M315" s="352"/>
      <c r="N315" s="677"/>
      <c r="O315" s="677"/>
      <c r="P315" s="677"/>
      <c r="Q315" s="677"/>
      <c r="R315" s="677"/>
      <c r="S315" s="677"/>
      <c r="T315" s="352"/>
      <c r="U315" s="678"/>
      <c r="V315" s="678"/>
      <c r="W315" s="679"/>
      <c r="X315" s="352"/>
      <c r="Y315" s="352"/>
      <c r="Z315" s="352"/>
    </row>
    <row r="316" ht="12.75" customHeight="1">
      <c r="A316" s="352"/>
      <c r="B316" s="352"/>
      <c r="C316" s="352"/>
      <c r="D316" s="352"/>
      <c r="E316" s="352"/>
      <c r="F316" s="352"/>
      <c r="G316" s="352"/>
      <c r="H316" s="666" t="s">
        <v>3728</v>
      </c>
      <c r="I316" s="352"/>
      <c r="J316" s="352"/>
      <c r="K316" s="352"/>
      <c r="L316" s="352"/>
      <c r="M316" s="352"/>
      <c r="N316" s="677"/>
      <c r="O316" s="677"/>
      <c r="P316" s="677"/>
      <c r="Q316" s="677"/>
      <c r="R316" s="677"/>
      <c r="S316" s="677"/>
      <c r="T316" s="352"/>
      <c r="U316" s="678"/>
      <c r="V316" s="678"/>
      <c r="W316" s="679"/>
      <c r="X316" s="352"/>
      <c r="Y316" s="352"/>
      <c r="Z316" s="352"/>
    </row>
    <row r="317" ht="12.75" customHeight="1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677"/>
      <c r="O317" s="677"/>
      <c r="P317" s="677"/>
      <c r="Q317" s="677"/>
      <c r="R317" s="677"/>
      <c r="S317" s="677"/>
      <c r="T317" s="352"/>
      <c r="U317" s="678"/>
      <c r="V317" s="678"/>
      <c r="W317" s="679"/>
      <c r="X317" s="352"/>
      <c r="Y317" s="352"/>
      <c r="Z317" s="352"/>
    </row>
    <row r="318" ht="12.75" customHeight="1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677"/>
      <c r="O318" s="677"/>
      <c r="P318" s="677"/>
      <c r="Q318" s="677"/>
      <c r="R318" s="677"/>
      <c r="S318" s="677"/>
      <c r="T318" s="352"/>
      <c r="U318" s="678"/>
      <c r="V318" s="678"/>
      <c r="W318" s="679"/>
      <c r="X318" s="352"/>
      <c r="Y318" s="352"/>
      <c r="Z318" s="352"/>
    </row>
    <row r="319" ht="12.75" customHeight="1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677"/>
      <c r="O319" s="677"/>
      <c r="P319" s="677"/>
      <c r="Q319" s="677"/>
      <c r="R319" s="677"/>
      <c r="S319" s="677"/>
      <c r="T319" s="352"/>
      <c r="U319" s="678"/>
      <c r="V319" s="678"/>
      <c r="W319" s="679"/>
      <c r="X319" s="352"/>
      <c r="Y319" s="352"/>
      <c r="Z319" s="352"/>
    </row>
    <row r="320" ht="12.75" customHeight="1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677"/>
      <c r="O320" s="677"/>
      <c r="P320" s="677"/>
      <c r="Q320" s="677"/>
      <c r="R320" s="677"/>
      <c r="S320" s="677"/>
      <c r="T320" s="352"/>
      <c r="U320" s="678"/>
      <c r="V320" s="678"/>
      <c r="W320" s="679"/>
      <c r="X320" s="352"/>
      <c r="Y320" s="352"/>
      <c r="Z320" s="352"/>
    </row>
    <row r="321" ht="12.75" customHeight="1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677"/>
      <c r="O321" s="677"/>
      <c r="P321" s="677"/>
      <c r="Q321" s="677"/>
      <c r="R321" s="677"/>
      <c r="S321" s="677"/>
      <c r="T321" s="352"/>
      <c r="U321" s="678"/>
      <c r="V321" s="678"/>
      <c r="W321" s="679"/>
      <c r="X321" s="352"/>
      <c r="Y321" s="352"/>
      <c r="Z321" s="352"/>
    </row>
    <row r="322" ht="12.75" customHeight="1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677"/>
      <c r="O322" s="677"/>
      <c r="P322" s="677"/>
      <c r="Q322" s="677"/>
      <c r="R322" s="677"/>
      <c r="S322" s="677"/>
      <c r="T322" s="352"/>
      <c r="U322" s="678"/>
      <c r="V322" s="678"/>
      <c r="W322" s="679"/>
      <c r="X322" s="352"/>
      <c r="Y322" s="352"/>
      <c r="Z322" s="352"/>
    </row>
    <row r="323" ht="12.75" customHeight="1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677"/>
      <c r="O323" s="677"/>
      <c r="P323" s="677"/>
      <c r="Q323" s="677"/>
      <c r="R323" s="677"/>
      <c r="S323" s="677"/>
      <c r="T323" s="352"/>
      <c r="U323" s="678"/>
      <c r="V323" s="678"/>
      <c r="W323" s="679"/>
      <c r="X323" s="352"/>
      <c r="Y323" s="352"/>
      <c r="Z323" s="352"/>
    </row>
    <row r="324" ht="12.75" customHeight="1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677"/>
      <c r="O324" s="677"/>
      <c r="P324" s="677"/>
      <c r="Q324" s="677"/>
      <c r="R324" s="677"/>
      <c r="S324" s="677"/>
      <c r="T324" s="352"/>
      <c r="U324" s="678"/>
      <c r="V324" s="678"/>
      <c r="W324" s="679"/>
      <c r="X324" s="352"/>
      <c r="Y324" s="352"/>
      <c r="Z324" s="352"/>
    </row>
    <row r="325" ht="12.75" customHeight="1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677"/>
      <c r="O325" s="677"/>
      <c r="P325" s="677"/>
      <c r="Q325" s="677"/>
      <c r="R325" s="677"/>
      <c r="S325" s="677"/>
      <c r="T325" s="352"/>
      <c r="U325" s="678"/>
      <c r="V325" s="678"/>
      <c r="W325" s="679"/>
      <c r="X325" s="352"/>
      <c r="Y325" s="352"/>
      <c r="Z325" s="352"/>
    </row>
    <row r="326" ht="12.75" customHeight="1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677"/>
      <c r="O326" s="677"/>
      <c r="P326" s="677"/>
      <c r="Q326" s="677"/>
      <c r="R326" s="677"/>
      <c r="S326" s="677"/>
      <c r="T326" s="352"/>
      <c r="U326" s="678"/>
      <c r="V326" s="678"/>
      <c r="W326" s="679"/>
      <c r="X326" s="352"/>
      <c r="Y326" s="352"/>
      <c r="Z326" s="352"/>
    </row>
    <row r="327" ht="12.75" customHeight="1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677"/>
      <c r="O327" s="677"/>
      <c r="P327" s="677"/>
      <c r="Q327" s="677"/>
      <c r="R327" s="677"/>
      <c r="S327" s="677"/>
      <c r="T327" s="352"/>
      <c r="U327" s="678"/>
      <c r="V327" s="678"/>
      <c r="W327" s="679"/>
      <c r="X327" s="352"/>
      <c r="Y327" s="352"/>
      <c r="Z327" s="352"/>
    </row>
    <row r="328" ht="12.75" customHeight="1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677"/>
      <c r="O328" s="677"/>
      <c r="P328" s="677"/>
      <c r="Q328" s="677"/>
      <c r="R328" s="677"/>
      <c r="S328" s="677"/>
      <c r="T328" s="352"/>
      <c r="U328" s="678"/>
      <c r="V328" s="678"/>
      <c r="W328" s="679"/>
      <c r="X328" s="352"/>
      <c r="Y328" s="352"/>
      <c r="Z328" s="352"/>
    </row>
    <row r="329" ht="12.75" customHeight="1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677"/>
      <c r="O329" s="677"/>
      <c r="P329" s="677"/>
      <c r="Q329" s="677"/>
      <c r="R329" s="677"/>
      <c r="S329" s="677"/>
      <c r="T329" s="352"/>
      <c r="U329" s="678"/>
      <c r="V329" s="678"/>
      <c r="W329" s="679"/>
      <c r="X329" s="352"/>
      <c r="Y329" s="352"/>
      <c r="Z329" s="352"/>
    </row>
    <row r="330" ht="12.75" customHeight="1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677"/>
      <c r="O330" s="677"/>
      <c r="P330" s="677"/>
      <c r="Q330" s="677"/>
      <c r="R330" s="677"/>
      <c r="S330" s="677"/>
      <c r="T330" s="352"/>
      <c r="U330" s="678"/>
      <c r="V330" s="678"/>
      <c r="W330" s="679"/>
      <c r="X330" s="352"/>
      <c r="Y330" s="352"/>
      <c r="Z330" s="352"/>
    </row>
    <row r="331" ht="12.75" customHeight="1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677"/>
      <c r="O331" s="677"/>
      <c r="P331" s="677"/>
      <c r="Q331" s="677"/>
      <c r="R331" s="677"/>
      <c r="S331" s="677"/>
      <c r="T331" s="352"/>
      <c r="U331" s="678"/>
      <c r="V331" s="678"/>
      <c r="W331" s="679"/>
      <c r="X331" s="352"/>
      <c r="Y331" s="352"/>
      <c r="Z331" s="352"/>
    </row>
    <row r="332" ht="12.75" customHeight="1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677"/>
      <c r="O332" s="677"/>
      <c r="P332" s="677"/>
      <c r="Q332" s="677"/>
      <c r="R332" s="677"/>
      <c r="S332" s="677"/>
      <c r="T332" s="352"/>
      <c r="U332" s="678"/>
      <c r="V332" s="678"/>
      <c r="W332" s="679"/>
      <c r="X332" s="352"/>
      <c r="Y332" s="352"/>
      <c r="Z332" s="352"/>
    </row>
    <row r="333" ht="12.75" customHeight="1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677"/>
      <c r="O333" s="677"/>
      <c r="P333" s="677"/>
      <c r="Q333" s="677"/>
      <c r="R333" s="677"/>
      <c r="S333" s="677"/>
      <c r="T333" s="352"/>
      <c r="U333" s="678"/>
      <c r="V333" s="678"/>
      <c r="W333" s="679"/>
      <c r="X333" s="352"/>
      <c r="Y333" s="352"/>
      <c r="Z333" s="352"/>
    </row>
    <row r="334" ht="12.75" customHeight="1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677"/>
      <c r="O334" s="677"/>
      <c r="P334" s="677"/>
      <c r="Q334" s="677"/>
      <c r="R334" s="677"/>
      <c r="S334" s="677"/>
      <c r="T334" s="352"/>
      <c r="U334" s="678"/>
      <c r="V334" s="678"/>
      <c r="W334" s="679"/>
      <c r="X334" s="352"/>
      <c r="Y334" s="352"/>
      <c r="Z334" s="352"/>
    </row>
    <row r="335" ht="12.75" customHeight="1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677"/>
      <c r="O335" s="677"/>
      <c r="P335" s="677"/>
      <c r="Q335" s="677"/>
      <c r="R335" s="677"/>
      <c r="S335" s="677"/>
      <c r="T335" s="352"/>
      <c r="U335" s="678"/>
      <c r="V335" s="678"/>
      <c r="W335" s="679"/>
      <c r="X335" s="352"/>
      <c r="Y335" s="352"/>
      <c r="Z335" s="352"/>
    </row>
    <row r="336" ht="12.75" customHeight="1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677"/>
      <c r="O336" s="677"/>
      <c r="P336" s="677"/>
      <c r="Q336" s="677"/>
      <c r="R336" s="677"/>
      <c r="S336" s="677"/>
      <c r="T336" s="352"/>
      <c r="U336" s="678"/>
      <c r="V336" s="678"/>
      <c r="W336" s="679"/>
      <c r="X336" s="352"/>
      <c r="Y336" s="352"/>
      <c r="Z336" s="352"/>
    </row>
    <row r="337" ht="12.75" customHeight="1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677"/>
      <c r="O337" s="677"/>
      <c r="P337" s="677"/>
      <c r="Q337" s="677"/>
      <c r="R337" s="677"/>
      <c r="S337" s="677"/>
      <c r="T337" s="352"/>
      <c r="U337" s="678"/>
      <c r="V337" s="678"/>
      <c r="W337" s="679"/>
      <c r="X337" s="352"/>
      <c r="Y337" s="352"/>
      <c r="Z337" s="352"/>
    </row>
    <row r="338" ht="12.75" customHeight="1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677"/>
      <c r="O338" s="677"/>
      <c r="P338" s="677"/>
      <c r="Q338" s="677"/>
      <c r="R338" s="677"/>
      <c r="S338" s="677"/>
      <c r="T338" s="352"/>
      <c r="U338" s="678"/>
      <c r="V338" s="678"/>
      <c r="W338" s="679"/>
      <c r="X338" s="352"/>
      <c r="Y338" s="352"/>
      <c r="Z338" s="352"/>
    </row>
    <row r="339" ht="12.75" customHeight="1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677"/>
      <c r="O339" s="677"/>
      <c r="P339" s="677"/>
      <c r="Q339" s="677"/>
      <c r="R339" s="677"/>
      <c r="S339" s="677"/>
      <c r="T339" s="352"/>
      <c r="U339" s="678"/>
      <c r="V339" s="678"/>
      <c r="W339" s="679"/>
      <c r="X339" s="352"/>
      <c r="Y339" s="352"/>
      <c r="Z339" s="352"/>
    </row>
    <row r="340" ht="12.75" customHeight="1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677"/>
      <c r="O340" s="677"/>
      <c r="P340" s="677"/>
      <c r="Q340" s="677"/>
      <c r="R340" s="677"/>
      <c r="S340" s="677"/>
      <c r="T340" s="352"/>
      <c r="U340" s="678"/>
      <c r="V340" s="678"/>
      <c r="W340" s="679"/>
      <c r="X340" s="352"/>
      <c r="Y340" s="352"/>
      <c r="Z340" s="352"/>
    </row>
    <row r="341" ht="12.75" customHeight="1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677"/>
      <c r="O341" s="677"/>
      <c r="P341" s="677"/>
      <c r="Q341" s="677"/>
      <c r="R341" s="677"/>
      <c r="S341" s="677"/>
      <c r="T341" s="352"/>
      <c r="U341" s="678"/>
      <c r="V341" s="678"/>
      <c r="W341" s="679"/>
      <c r="X341" s="352"/>
      <c r="Y341" s="352"/>
      <c r="Z341" s="352"/>
    </row>
    <row r="342" ht="12.75" customHeight="1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677"/>
      <c r="O342" s="677"/>
      <c r="P342" s="677"/>
      <c r="Q342" s="677"/>
      <c r="R342" s="677"/>
      <c r="S342" s="677"/>
      <c r="T342" s="352"/>
      <c r="U342" s="678"/>
      <c r="V342" s="678"/>
      <c r="W342" s="679"/>
      <c r="X342" s="352"/>
      <c r="Y342" s="352"/>
      <c r="Z342" s="352"/>
    </row>
    <row r="343" ht="12.75" customHeight="1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677"/>
      <c r="O343" s="677"/>
      <c r="P343" s="677"/>
      <c r="Q343" s="677"/>
      <c r="R343" s="677"/>
      <c r="S343" s="677"/>
      <c r="T343" s="352"/>
      <c r="U343" s="678"/>
      <c r="V343" s="678"/>
      <c r="W343" s="679"/>
      <c r="X343" s="352"/>
      <c r="Y343" s="352"/>
      <c r="Z343" s="352"/>
    </row>
    <row r="344" ht="12.75" customHeight="1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677"/>
      <c r="O344" s="677"/>
      <c r="P344" s="677"/>
      <c r="Q344" s="677"/>
      <c r="R344" s="677"/>
      <c r="S344" s="677"/>
      <c r="T344" s="352"/>
      <c r="U344" s="678"/>
      <c r="V344" s="678"/>
      <c r="W344" s="679"/>
      <c r="X344" s="352"/>
      <c r="Y344" s="352"/>
      <c r="Z344" s="352"/>
    </row>
    <row r="345" ht="12.75" customHeight="1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677"/>
      <c r="O345" s="677"/>
      <c r="P345" s="677"/>
      <c r="Q345" s="677"/>
      <c r="R345" s="677"/>
      <c r="S345" s="677"/>
      <c r="T345" s="352"/>
      <c r="U345" s="678"/>
      <c r="V345" s="678"/>
      <c r="W345" s="679"/>
      <c r="X345" s="352"/>
      <c r="Y345" s="352"/>
      <c r="Z345" s="352"/>
    </row>
    <row r="346" ht="12.75" customHeight="1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677"/>
      <c r="O346" s="677"/>
      <c r="P346" s="677"/>
      <c r="Q346" s="677"/>
      <c r="R346" s="677"/>
      <c r="S346" s="677"/>
      <c r="T346" s="352"/>
      <c r="U346" s="678"/>
      <c r="V346" s="678"/>
      <c r="W346" s="679"/>
      <c r="X346" s="352"/>
      <c r="Y346" s="352"/>
      <c r="Z346" s="352"/>
    </row>
    <row r="347" ht="12.75" customHeight="1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677"/>
      <c r="O347" s="677"/>
      <c r="P347" s="677"/>
      <c r="Q347" s="677"/>
      <c r="R347" s="677"/>
      <c r="S347" s="677"/>
      <c r="T347" s="352"/>
      <c r="U347" s="678"/>
      <c r="V347" s="678"/>
      <c r="W347" s="679"/>
      <c r="X347" s="352"/>
      <c r="Y347" s="352"/>
      <c r="Z347" s="352"/>
    </row>
    <row r="348" ht="12.75" customHeight="1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677"/>
      <c r="O348" s="677"/>
      <c r="P348" s="677"/>
      <c r="Q348" s="677"/>
      <c r="R348" s="677"/>
      <c r="S348" s="677"/>
      <c r="T348" s="352"/>
      <c r="U348" s="678"/>
      <c r="V348" s="678"/>
      <c r="W348" s="679"/>
      <c r="X348" s="352"/>
      <c r="Y348" s="352"/>
      <c r="Z348" s="352"/>
    </row>
    <row r="349" ht="12.75" customHeight="1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677"/>
      <c r="O349" s="677"/>
      <c r="P349" s="677"/>
      <c r="Q349" s="677"/>
      <c r="R349" s="677"/>
      <c r="S349" s="677"/>
      <c r="T349" s="352"/>
      <c r="U349" s="678"/>
      <c r="V349" s="678"/>
      <c r="W349" s="679"/>
      <c r="X349" s="352"/>
      <c r="Y349" s="352"/>
      <c r="Z349" s="352"/>
    </row>
    <row r="350" ht="12.75" customHeight="1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677"/>
      <c r="O350" s="677"/>
      <c r="P350" s="677"/>
      <c r="Q350" s="677"/>
      <c r="R350" s="677"/>
      <c r="S350" s="677"/>
      <c r="T350" s="352"/>
      <c r="U350" s="678"/>
      <c r="V350" s="678"/>
      <c r="W350" s="679"/>
      <c r="X350" s="352"/>
      <c r="Y350" s="352"/>
      <c r="Z350" s="352"/>
    </row>
    <row r="351" ht="12.75" customHeight="1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677"/>
      <c r="O351" s="677"/>
      <c r="P351" s="677"/>
      <c r="Q351" s="677"/>
      <c r="R351" s="677"/>
      <c r="S351" s="677"/>
      <c r="T351" s="352"/>
      <c r="U351" s="678"/>
      <c r="V351" s="678"/>
      <c r="W351" s="679"/>
      <c r="X351" s="352"/>
      <c r="Y351" s="352"/>
      <c r="Z351" s="352"/>
    </row>
    <row r="352" ht="12.75" customHeight="1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677"/>
      <c r="O352" s="677"/>
      <c r="P352" s="677"/>
      <c r="Q352" s="677"/>
      <c r="R352" s="677"/>
      <c r="S352" s="677"/>
      <c r="T352" s="352"/>
      <c r="U352" s="678"/>
      <c r="V352" s="678"/>
      <c r="W352" s="679"/>
      <c r="X352" s="352"/>
      <c r="Y352" s="352"/>
      <c r="Z352" s="352"/>
    </row>
    <row r="353" ht="12.75" customHeight="1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677"/>
      <c r="O353" s="677"/>
      <c r="P353" s="677"/>
      <c r="Q353" s="677"/>
      <c r="R353" s="677"/>
      <c r="S353" s="677"/>
      <c r="T353" s="352"/>
      <c r="U353" s="678"/>
      <c r="V353" s="678"/>
      <c r="W353" s="679"/>
      <c r="X353" s="352"/>
      <c r="Y353" s="352"/>
      <c r="Z353" s="352"/>
    </row>
    <row r="354" ht="12.75" customHeight="1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677"/>
      <c r="O354" s="677"/>
      <c r="P354" s="677"/>
      <c r="Q354" s="677"/>
      <c r="R354" s="677"/>
      <c r="S354" s="677"/>
      <c r="T354" s="352"/>
      <c r="U354" s="678"/>
      <c r="V354" s="678"/>
      <c r="W354" s="679"/>
      <c r="X354" s="352"/>
      <c r="Y354" s="352"/>
      <c r="Z354" s="352"/>
    </row>
    <row r="355" ht="12.75" customHeight="1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677"/>
      <c r="O355" s="677"/>
      <c r="P355" s="677"/>
      <c r="Q355" s="677"/>
      <c r="R355" s="677"/>
      <c r="S355" s="677"/>
      <c r="T355" s="352"/>
      <c r="U355" s="678"/>
      <c r="V355" s="678"/>
      <c r="W355" s="679"/>
      <c r="X355" s="352"/>
      <c r="Y355" s="352"/>
      <c r="Z355" s="352"/>
    </row>
    <row r="356" ht="12.75" customHeight="1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677"/>
      <c r="O356" s="677"/>
      <c r="P356" s="677"/>
      <c r="Q356" s="677"/>
      <c r="R356" s="677"/>
      <c r="S356" s="677"/>
      <c r="T356" s="352"/>
      <c r="U356" s="678"/>
      <c r="V356" s="678"/>
      <c r="W356" s="679"/>
      <c r="X356" s="352"/>
      <c r="Y356" s="352"/>
      <c r="Z356" s="352"/>
    </row>
    <row r="357" ht="12.75" customHeight="1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677"/>
      <c r="O357" s="677"/>
      <c r="P357" s="677"/>
      <c r="Q357" s="677"/>
      <c r="R357" s="677"/>
      <c r="S357" s="677"/>
      <c r="T357" s="352"/>
      <c r="U357" s="678"/>
      <c r="V357" s="678"/>
      <c r="W357" s="679"/>
      <c r="X357" s="352"/>
      <c r="Y357" s="352"/>
      <c r="Z357" s="352"/>
    </row>
    <row r="358" ht="12.75" customHeight="1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677"/>
      <c r="O358" s="677"/>
      <c r="P358" s="677"/>
      <c r="Q358" s="677"/>
      <c r="R358" s="677"/>
      <c r="S358" s="677"/>
      <c r="T358" s="352"/>
      <c r="U358" s="678"/>
      <c r="V358" s="678"/>
      <c r="W358" s="679"/>
      <c r="X358" s="352"/>
      <c r="Y358" s="352"/>
      <c r="Z358" s="352"/>
    </row>
    <row r="359" ht="12.75" customHeight="1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677"/>
      <c r="O359" s="677"/>
      <c r="P359" s="677"/>
      <c r="Q359" s="677"/>
      <c r="R359" s="677"/>
      <c r="S359" s="677"/>
      <c r="T359" s="352"/>
      <c r="U359" s="678"/>
      <c r="V359" s="678"/>
      <c r="W359" s="679"/>
      <c r="X359" s="352"/>
      <c r="Y359" s="352"/>
      <c r="Z359" s="352"/>
    </row>
    <row r="360" ht="12.75" customHeight="1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677"/>
      <c r="O360" s="677"/>
      <c r="P360" s="677"/>
      <c r="Q360" s="677"/>
      <c r="R360" s="677"/>
      <c r="S360" s="677"/>
      <c r="T360" s="352"/>
      <c r="U360" s="678"/>
      <c r="V360" s="678"/>
      <c r="W360" s="679"/>
      <c r="X360" s="352"/>
      <c r="Y360" s="352"/>
      <c r="Z360" s="352"/>
    </row>
    <row r="361" ht="12.75" customHeight="1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677"/>
      <c r="O361" s="677"/>
      <c r="P361" s="677"/>
      <c r="Q361" s="677"/>
      <c r="R361" s="677"/>
      <c r="S361" s="677"/>
      <c r="T361" s="352"/>
      <c r="U361" s="678"/>
      <c r="V361" s="678"/>
      <c r="W361" s="679"/>
      <c r="X361" s="352"/>
      <c r="Y361" s="352"/>
      <c r="Z361" s="352"/>
    </row>
    <row r="362" ht="12.75" customHeight="1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677"/>
      <c r="O362" s="677"/>
      <c r="P362" s="677"/>
      <c r="Q362" s="677"/>
      <c r="R362" s="677"/>
      <c r="S362" s="677"/>
      <c r="T362" s="352"/>
      <c r="U362" s="678"/>
      <c r="V362" s="678"/>
      <c r="W362" s="679"/>
      <c r="X362" s="352"/>
      <c r="Y362" s="352"/>
      <c r="Z362" s="352"/>
    </row>
    <row r="363" ht="12.75" customHeight="1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677"/>
      <c r="O363" s="677"/>
      <c r="P363" s="677"/>
      <c r="Q363" s="677"/>
      <c r="R363" s="677"/>
      <c r="S363" s="677"/>
      <c r="T363" s="352"/>
      <c r="U363" s="678"/>
      <c r="V363" s="678"/>
      <c r="W363" s="679"/>
      <c r="X363" s="352"/>
      <c r="Y363" s="352"/>
      <c r="Z363" s="352"/>
    </row>
    <row r="364" ht="12.75" customHeight="1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677"/>
      <c r="O364" s="677"/>
      <c r="P364" s="677"/>
      <c r="Q364" s="677"/>
      <c r="R364" s="677"/>
      <c r="S364" s="677"/>
      <c r="T364" s="352"/>
      <c r="U364" s="678"/>
      <c r="V364" s="678"/>
      <c r="W364" s="679"/>
      <c r="X364" s="352"/>
      <c r="Y364" s="352"/>
      <c r="Z364" s="352"/>
    </row>
    <row r="365" ht="12.75" customHeight="1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677"/>
      <c r="O365" s="677"/>
      <c r="P365" s="677"/>
      <c r="Q365" s="677"/>
      <c r="R365" s="677"/>
      <c r="S365" s="677"/>
      <c r="T365" s="352"/>
      <c r="U365" s="678"/>
      <c r="V365" s="678"/>
      <c r="W365" s="679"/>
      <c r="X365" s="352"/>
      <c r="Y365" s="352"/>
      <c r="Z365" s="352"/>
    </row>
    <row r="366" ht="12.75" customHeight="1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677"/>
      <c r="O366" s="677"/>
      <c r="P366" s="677"/>
      <c r="Q366" s="677"/>
      <c r="R366" s="677"/>
      <c r="S366" s="677"/>
      <c r="T366" s="352"/>
      <c r="U366" s="678"/>
      <c r="V366" s="678"/>
      <c r="W366" s="679"/>
      <c r="X366" s="352"/>
      <c r="Y366" s="352"/>
      <c r="Z366" s="352"/>
    </row>
    <row r="367" ht="12.75" customHeight="1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677"/>
      <c r="O367" s="677"/>
      <c r="P367" s="677"/>
      <c r="Q367" s="677"/>
      <c r="R367" s="677"/>
      <c r="S367" s="677"/>
      <c r="T367" s="352"/>
      <c r="U367" s="678"/>
      <c r="V367" s="678"/>
      <c r="W367" s="679"/>
      <c r="X367" s="352"/>
      <c r="Y367" s="352"/>
      <c r="Z367" s="352"/>
    </row>
    <row r="368" ht="12.75" customHeight="1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677"/>
      <c r="O368" s="677"/>
      <c r="P368" s="677"/>
      <c r="Q368" s="677"/>
      <c r="R368" s="677"/>
      <c r="S368" s="677"/>
      <c r="T368" s="352"/>
      <c r="U368" s="678"/>
      <c r="V368" s="678"/>
      <c r="W368" s="679"/>
      <c r="X368" s="352"/>
      <c r="Y368" s="352"/>
      <c r="Z368" s="352"/>
    </row>
    <row r="369" ht="12.75" customHeight="1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677"/>
      <c r="O369" s="677"/>
      <c r="P369" s="677"/>
      <c r="Q369" s="677"/>
      <c r="R369" s="677"/>
      <c r="S369" s="677"/>
      <c r="T369" s="352"/>
      <c r="U369" s="678"/>
      <c r="V369" s="678"/>
      <c r="W369" s="679"/>
      <c r="X369" s="352"/>
      <c r="Y369" s="352"/>
      <c r="Z369" s="352"/>
    </row>
    <row r="370" ht="12.75" customHeight="1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677"/>
      <c r="O370" s="677"/>
      <c r="P370" s="677"/>
      <c r="Q370" s="677"/>
      <c r="R370" s="677"/>
      <c r="S370" s="677"/>
      <c r="T370" s="352"/>
      <c r="U370" s="678"/>
      <c r="V370" s="678"/>
      <c r="W370" s="679"/>
      <c r="X370" s="352"/>
      <c r="Y370" s="352"/>
      <c r="Z370" s="352"/>
    </row>
    <row r="371" ht="12.75" customHeight="1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677"/>
      <c r="O371" s="677"/>
      <c r="P371" s="677"/>
      <c r="Q371" s="677"/>
      <c r="R371" s="677"/>
      <c r="S371" s="677"/>
      <c r="T371" s="352"/>
      <c r="U371" s="678"/>
      <c r="V371" s="678"/>
      <c r="W371" s="679"/>
      <c r="X371" s="352"/>
      <c r="Y371" s="352"/>
      <c r="Z371" s="352"/>
    </row>
    <row r="372" ht="12.75" customHeight="1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677"/>
      <c r="O372" s="677"/>
      <c r="P372" s="677"/>
      <c r="Q372" s="677"/>
      <c r="R372" s="677"/>
      <c r="S372" s="677"/>
      <c r="T372" s="352"/>
      <c r="U372" s="678"/>
      <c r="V372" s="678"/>
      <c r="W372" s="679"/>
      <c r="X372" s="352"/>
      <c r="Y372" s="352"/>
      <c r="Z372" s="352"/>
    </row>
    <row r="373" ht="12.75" customHeight="1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677"/>
      <c r="O373" s="677"/>
      <c r="P373" s="677"/>
      <c r="Q373" s="677"/>
      <c r="R373" s="677"/>
      <c r="S373" s="677"/>
      <c r="T373" s="352"/>
      <c r="U373" s="678"/>
      <c r="V373" s="678"/>
      <c r="W373" s="679"/>
      <c r="X373" s="352"/>
      <c r="Y373" s="352"/>
      <c r="Z373" s="352"/>
    </row>
    <row r="374" ht="12.75" customHeight="1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677"/>
      <c r="O374" s="677"/>
      <c r="P374" s="677"/>
      <c r="Q374" s="677"/>
      <c r="R374" s="677"/>
      <c r="S374" s="677"/>
      <c r="T374" s="352"/>
      <c r="U374" s="678"/>
      <c r="V374" s="678"/>
      <c r="W374" s="679"/>
      <c r="X374" s="352"/>
      <c r="Y374" s="352"/>
      <c r="Z374" s="352"/>
    </row>
    <row r="375" ht="12.75" customHeight="1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677"/>
      <c r="O375" s="677"/>
      <c r="P375" s="677"/>
      <c r="Q375" s="677"/>
      <c r="R375" s="677"/>
      <c r="S375" s="677"/>
      <c r="T375" s="352"/>
      <c r="U375" s="678"/>
      <c r="V375" s="678"/>
      <c r="W375" s="679"/>
      <c r="X375" s="352"/>
      <c r="Y375" s="352"/>
      <c r="Z375" s="352"/>
    </row>
    <row r="376" ht="12.75" customHeight="1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677"/>
      <c r="O376" s="677"/>
      <c r="P376" s="677"/>
      <c r="Q376" s="677"/>
      <c r="R376" s="677"/>
      <c r="S376" s="677"/>
      <c r="T376" s="352"/>
      <c r="U376" s="678"/>
      <c r="V376" s="678"/>
      <c r="W376" s="679"/>
      <c r="X376" s="352"/>
      <c r="Y376" s="352"/>
      <c r="Z376" s="352"/>
    </row>
    <row r="377" ht="12.75" customHeight="1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677"/>
      <c r="O377" s="677"/>
      <c r="P377" s="677"/>
      <c r="Q377" s="677"/>
      <c r="R377" s="677"/>
      <c r="S377" s="677"/>
      <c r="T377" s="352"/>
      <c r="U377" s="678"/>
      <c r="V377" s="678"/>
      <c r="W377" s="679"/>
      <c r="X377" s="352"/>
      <c r="Y377" s="352"/>
      <c r="Z377" s="352"/>
    </row>
    <row r="378" ht="12.75" customHeight="1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677"/>
      <c r="O378" s="677"/>
      <c r="P378" s="677"/>
      <c r="Q378" s="677"/>
      <c r="R378" s="677"/>
      <c r="S378" s="677"/>
      <c r="T378" s="352"/>
      <c r="U378" s="678"/>
      <c r="V378" s="678"/>
      <c r="W378" s="679"/>
      <c r="X378" s="352"/>
      <c r="Y378" s="352"/>
      <c r="Z378" s="352"/>
    </row>
    <row r="379" ht="12.75" customHeight="1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677"/>
      <c r="O379" s="677"/>
      <c r="P379" s="677"/>
      <c r="Q379" s="677"/>
      <c r="R379" s="677"/>
      <c r="S379" s="677"/>
      <c r="T379" s="352"/>
      <c r="U379" s="678"/>
      <c r="V379" s="678"/>
      <c r="W379" s="679"/>
      <c r="X379" s="352"/>
      <c r="Y379" s="352"/>
      <c r="Z379" s="352"/>
    </row>
    <row r="380" ht="12.75" customHeight="1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677"/>
      <c r="O380" s="677"/>
      <c r="P380" s="677"/>
      <c r="Q380" s="677"/>
      <c r="R380" s="677"/>
      <c r="S380" s="677"/>
      <c r="T380" s="352"/>
      <c r="U380" s="678"/>
      <c r="V380" s="678"/>
      <c r="W380" s="679"/>
      <c r="X380" s="352"/>
      <c r="Y380" s="352"/>
      <c r="Z380" s="352"/>
    </row>
    <row r="381" ht="12.75" customHeight="1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677"/>
      <c r="O381" s="677"/>
      <c r="P381" s="677"/>
      <c r="Q381" s="677"/>
      <c r="R381" s="677"/>
      <c r="S381" s="677"/>
      <c r="T381" s="352"/>
      <c r="U381" s="678"/>
      <c r="V381" s="678"/>
      <c r="W381" s="679"/>
      <c r="X381" s="352"/>
      <c r="Y381" s="352"/>
      <c r="Z381" s="352"/>
    </row>
    <row r="382" ht="12.75" customHeight="1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677"/>
      <c r="O382" s="677"/>
      <c r="P382" s="677"/>
      <c r="Q382" s="677"/>
      <c r="R382" s="677"/>
      <c r="S382" s="677"/>
      <c r="T382" s="352"/>
      <c r="U382" s="678"/>
      <c r="V382" s="678"/>
      <c r="W382" s="679"/>
      <c r="X382" s="352"/>
      <c r="Y382" s="352"/>
      <c r="Z382" s="352"/>
    </row>
    <row r="383" ht="12.75" customHeight="1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677"/>
      <c r="O383" s="677"/>
      <c r="P383" s="677"/>
      <c r="Q383" s="677"/>
      <c r="R383" s="677"/>
      <c r="S383" s="677"/>
      <c r="T383" s="352"/>
      <c r="U383" s="678"/>
      <c r="V383" s="678"/>
      <c r="W383" s="679"/>
      <c r="X383" s="352"/>
      <c r="Y383" s="352"/>
      <c r="Z383" s="352"/>
    </row>
    <row r="384" ht="12.75" customHeight="1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677"/>
      <c r="O384" s="677"/>
      <c r="P384" s="677"/>
      <c r="Q384" s="677"/>
      <c r="R384" s="677"/>
      <c r="S384" s="677"/>
      <c r="T384" s="352"/>
      <c r="U384" s="678"/>
      <c r="V384" s="678"/>
      <c r="W384" s="679"/>
      <c r="X384" s="352"/>
      <c r="Y384" s="352"/>
      <c r="Z384" s="352"/>
    </row>
    <row r="385" ht="12.75" customHeight="1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677"/>
      <c r="O385" s="677"/>
      <c r="P385" s="677"/>
      <c r="Q385" s="677"/>
      <c r="R385" s="677"/>
      <c r="S385" s="677"/>
      <c r="T385" s="352"/>
      <c r="U385" s="678"/>
      <c r="V385" s="678"/>
      <c r="W385" s="679"/>
      <c r="X385" s="352"/>
      <c r="Y385" s="352"/>
      <c r="Z385" s="352"/>
    </row>
    <row r="386" ht="12.75" customHeight="1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677"/>
      <c r="O386" s="677"/>
      <c r="P386" s="677"/>
      <c r="Q386" s="677"/>
      <c r="R386" s="677"/>
      <c r="S386" s="677"/>
      <c r="T386" s="352"/>
      <c r="U386" s="678"/>
      <c r="V386" s="678"/>
      <c r="W386" s="679"/>
      <c r="X386" s="352"/>
      <c r="Y386" s="352"/>
      <c r="Z386" s="352"/>
    </row>
    <row r="387" ht="12.75" customHeight="1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677"/>
      <c r="O387" s="677"/>
      <c r="P387" s="677"/>
      <c r="Q387" s="677"/>
      <c r="R387" s="677"/>
      <c r="S387" s="677"/>
      <c r="T387" s="352"/>
      <c r="U387" s="678"/>
      <c r="V387" s="678"/>
      <c r="W387" s="679"/>
      <c r="X387" s="352"/>
      <c r="Y387" s="352"/>
      <c r="Z387" s="352"/>
    </row>
    <row r="388" ht="12.75" customHeight="1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677"/>
      <c r="O388" s="677"/>
      <c r="P388" s="677"/>
      <c r="Q388" s="677"/>
      <c r="R388" s="677"/>
      <c r="S388" s="677"/>
      <c r="T388" s="352"/>
      <c r="U388" s="678"/>
      <c r="V388" s="678"/>
      <c r="W388" s="679"/>
      <c r="X388" s="352"/>
      <c r="Y388" s="352"/>
      <c r="Z388" s="352"/>
    </row>
    <row r="389" ht="12.75" customHeight="1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677"/>
      <c r="O389" s="677"/>
      <c r="P389" s="677"/>
      <c r="Q389" s="677"/>
      <c r="R389" s="677"/>
      <c r="S389" s="677"/>
      <c r="T389" s="352"/>
      <c r="U389" s="678"/>
      <c r="V389" s="678"/>
      <c r="W389" s="679"/>
      <c r="X389" s="352"/>
      <c r="Y389" s="352"/>
      <c r="Z389" s="352"/>
    </row>
    <row r="390" ht="12.75" customHeight="1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677"/>
      <c r="O390" s="677"/>
      <c r="P390" s="677"/>
      <c r="Q390" s="677"/>
      <c r="R390" s="677"/>
      <c r="S390" s="677"/>
      <c r="T390" s="352"/>
      <c r="U390" s="678"/>
      <c r="V390" s="678"/>
      <c r="W390" s="679"/>
      <c r="X390" s="352"/>
      <c r="Y390" s="352"/>
      <c r="Z390" s="352"/>
    </row>
    <row r="391" ht="12.75" customHeight="1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677"/>
      <c r="O391" s="677"/>
      <c r="P391" s="677"/>
      <c r="Q391" s="677"/>
      <c r="R391" s="677"/>
      <c r="S391" s="677"/>
      <c r="T391" s="352"/>
      <c r="U391" s="678"/>
      <c r="V391" s="678"/>
      <c r="W391" s="679"/>
      <c r="X391" s="352"/>
      <c r="Y391" s="352"/>
      <c r="Z391" s="352"/>
    </row>
    <row r="392" ht="12.75" customHeight="1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677"/>
      <c r="O392" s="677"/>
      <c r="P392" s="677"/>
      <c r="Q392" s="677"/>
      <c r="R392" s="677"/>
      <c r="S392" s="677"/>
      <c r="T392" s="352"/>
      <c r="U392" s="678"/>
      <c r="V392" s="678"/>
      <c r="W392" s="679"/>
      <c r="X392" s="352"/>
      <c r="Y392" s="352"/>
      <c r="Z392" s="352"/>
    </row>
    <row r="393" ht="12.75" customHeight="1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677"/>
      <c r="O393" s="677"/>
      <c r="P393" s="677"/>
      <c r="Q393" s="677"/>
      <c r="R393" s="677"/>
      <c r="S393" s="677"/>
      <c r="T393" s="352"/>
      <c r="U393" s="678"/>
      <c r="V393" s="678"/>
      <c r="W393" s="679"/>
      <c r="X393" s="352"/>
      <c r="Y393" s="352"/>
      <c r="Z393" s="352"/>
    </row>
    <row r="394" ht="12.75" customHeight="1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677"/>
      <c r="O394" s="677"/>
      <c r="P394" s="677"/>
      <c r="Q394" s="677"/>
      <c r="R394" s="677"/>
      <c r="S394" s="677"/>
      <c r="T394" s="352"/>
      <c r="U394" s="678"/>
      <c r="V394" s="678"/>
      <c r="W394" s="679"/>
      <c r="X394" s="352"/>
      <c r="Y394" s="352"/>
      <c r="Z394" s="352"/>
    </row>
    <row r="395" ht="12.75" customHeight="1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677"/>
      <c r="O395" s="677"/>
      <c r="P395" s="677"/>
      <c r="Q395" s="677"/>
      <c r="R395" s="677"/>
      <c r="S395" s="677"/>
      <c r="T395" s="352"/>
      <c r="U395" s="678"/>
      <c r="V395" s="678"/>
      <c r="W395" s="679"/>
      <c r="X395" s="352"/>
      <c r="Y395" s="352"/>
      <c r="Z395" s="352"/>
    </row>
    <row r="396" ht="12.75" customHeight="1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677"/>
      <c r="O396" s="677"/>
      <c r="P396" s="677"/>
      <c r="Q396" s="677"/>
      <c r="R396" s="677"/>
      <c r="S396" s="677"/>
      <c r="T396" s="352"/>
      <c r="U396" s="678"/>
      <c r="V396" s="678"/>
      <c r="W396" s="679"/>
      <c r="X396" s="352"/>
      <c r="Y396" s="352"/>
      <c r="Z396" s="352"/>
    </row>
    <row r="397" ht="12.75" customHeight="1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677"/>
      <c r="O397" s="677"/>
      <c r="P397" s="677"/>
      <c r="Q397" s="677"/>
      <c r="R397" s="677"/>
      <c r="S397" s="677"/>
      <c r="T397" s="352"/>
      <c r="U397" s="678"/>
      <c r="V397" s="678"/>
      <c r="W397" s="679"/>
      <c r="X397" s="352"/>
      <c r="Y397" s="352"/>
      <c r="Z397" s="352"/>
    </row>
    <row r="398" ht="12.75" customHeight="1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677"/>
      <c r="O398" s="677"/>
      <c r="P398" s="677"/>
      <c r="Q398" s="677"/>
      <c r="R398" s="677"/>
      <c r="S398" s="677"/>
      <c r="T398" s="352"/>
      <c r="U398" s="678"/>
      <c r="V398" s="678"/>
      <c r="W398" s="679"/>
      <c r="X398" s="352"/>
      <c r="Y398" s="352"/>
      <c r="Z398" s="352"/>
    </row>
    <row r="399" ht="12.75" customHeight="1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677"/>
      <c r="O399" s="677"/>
      <c r="P399" s="677"/>
      <c r="Q399" s="677"/>
      <c r="R399" s="677"/>
      <c r="S399" s="677"/>
      <c r="T399" s="352"/>
      <c r="U399" s="678"/>
      <c r="V399" s="678"/>
      <c r="W399" s="679"/>
      <c r="X399" s="352"/>
      <c r="Y399" s="352"/>
      <c r="Z399" s="352"/>
    </row>
    <row r="400" ht="12.75" customHeight="1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677"/>
      <c r="O400" s="677"/>
      <c r="P400" s="677"/>
      <c r="Q400" s="677"/>
      <c r="R400" s="677"/>
      <c r="S400" s="677"/>
      <c r="T400" s="352"/>
      <c r="U400" s="678"/>
      <c r="V400" s="678"/>
      <c r="W400" s="679"/>
      <c r="X400" s="352"/>
      <c r="Y400" s="352"/>
      <c r="Z400" s="352"/>
    </row>
    <row r="401" ht="12.75" customHeight="1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677"/>
      <c r="O401" s="677"/>
      <c r="P401" s="677"/>
      <c r="Q401" s="677"/>
      <c r="R401" s="677"/>
      <c r="S401" s="677"/>
      <c r="T401" s="352"/>
      <c r="U401" s="678"/>
      <c r="V401" s="678"/>
      <c r="W401" s="679"/>
      <c r="X401" s="352"/>
      <c r="Y401" s="352"/>
      <c r="Z401" s="352"/>
    </row>
    <row r="402" ht="12.75" customHeight="1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677"/>
      <c r="O402" s="677"/>
      <c r="P402" s="677"/>
      <c r="Q402" s="677"/>
      <c r="R402" s="677"/>
      <c r="S402" s="677"/>
      <c r="T402" s="352"/>
      <c r="U402" s="678"/>
      <c r="V402" s="678"/>
      <c r="W402" s="679"/>
      <c r="X402" s="352"/>
      <c r="Y402" s="352"/>
      <c r="Z402" s="352"/>
    </row>
    <row r="403" ht="12.75" customHeight="1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677"/>
      <c r="O403" s="677"/>
      <c r="P403" s="677"/>
      <c r="Q403" s="677"/>
      <c r="R403" s="677"/>
      <c r="S403" s="677"/>
      <c r="T403" s="352"/>
      <c r="U403" s="678"/>
      <c r="V403" s="678"/>
      <c r="W403" s="679"/>
      <c r="X403" s="352"/>
      <c r="Y403" s="352"/>
      <c r="Z403" s="352"/>
    </row>
    <row r="404" ht="12.75" customHeight="1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677"/>
      <c r="O404" s="677"/>
      <c r="P404" s="677"/>
      <c r="Q404" s="677"/>
      <c r="R404" s="677"/>
      <c r="S404" s="677"/>
      <c r="T404" s="352"/>
      <c r="U404" s="678"/>
      <c r="V404" s="678"/>
      <c r="W404" s="679"/>
      <c r="X404" s="352"/>
      <c r="Y404" s="352"/>
      <c r="Z404" s="352"/>
    </row>
    <row r="405" ht="12.75" customHeight="1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677"/>
      <c r="O405" s="677"/>
      <c r="P405" s="677"/>
      <c r="Q405" s="677"/>
      <c r="R405" s="677"/>
      <c r="S405" s="677"/>
      <c r="T405" s="352"/>
      <c r="U405" s="678"/>
      <c r="V405" s="678"/>
      <c r="W405" s="679"/>
      <c r="X405" s="352"/>
      <c r="Y405" s="352"/>
      <c r="Z405" s="352"/>
    </row>
    <row r="406" ht="12.75" customHeight="1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677"/>
      <c r="O406" s="677"/>
      <c r="P406" s="677"/>
      <c r="Q406" s="677"/>
      <c r="R406" s="677"/>
      <c r="S406" s="677"/>
      <c r="T406" s="352"/>
      <c r="U406" s="678"/>
      <c r="V406" s="678"/>
      <c r="W406" s="679"/>
      <c r="X406" s="352"/>
      <c r="Y406" s="352"/>
      <c r="Z406" s="352"/>
    </row>
    <row r="407" ht="12.75" customHeight="1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677"/>
      <c r="O407" s="677"/>
      <c r="P407" s="677"/>
      <c r="Q407" s="677"/>
      <c r="R407" s="677"/>
      <c r="S407" s="677"/>
      <c r="T407" s="352"/>
      <c r="U407" s="678"/>
      <c r="V407" s="678"/>
      <c r="W407" s="679"/>
      <c r="X407" s="352"/>
      <c r="Y407" s="352"/>
      <c r="Z407" s="352"/>
    </row>
    <row r="408" ht="12.75" customHeight="1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677"/>
      <c r="O408" s="677"/>
      <c r="P408" s="677"/>
      <c r="Q408" s="677"/>
      <c r="R408" s="677"/>
      <c r="S408" s="677"/>
      <c r="T408" s="352"/>
      <c r="U408" s="678"/>
      <c r="V408" s="678"/>
      <c r="W408" s="679"/>
      <c r="X408" s="352"/>
      <c r="Y408" s="352"/>
      <c r="Z408" s="352"/>
    </row>
    <row r="409" ht="12.75" customHeight="1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677"/>
      <c r="O409" s="677"/>
      <c r="P409" s="677"/>
      <c r="Q409" s="677"/>
      <c r="R409" s="677"/>
      <c r="S409" s="677"/>
      <c r="T409" s="352"/>
      <c r="U409" s="678"/>
      <c r="V409" s="678"/>
      <c r="W409" s="679"/>
      <c r="X409" s="352"/>
      <c r="Y409" s="352"/>
      <c r="Z409" s="352"/>
    </row>
    <row r="410" ht="12.75" customHeight="1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677"/>
      <c r="O410" s="677"/>
      <c r="P410" s="677"/>
      <c r="Q410" s="677"/>
      <c r="R410" s="677"/>
      <c r="S410" s="677"/>
      <c r="T410" s="352"/>
      <c r="U410" s="678"/>
      <c r="V410" s="678"/>
      <c r="W410" s="679"/>
      <c r="X410" s="352"/>
      <c r="Y410" s="352"/>
      <c r="Z410" s="352"/>
    </row>
    <row r="411" ht="12.75" customHeight="1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677"/>
      <c r="O411" s="677"/>
      <c r="P411" s="677"/>
      <c r="Q411" s="677"/>
      <c r="R411" s="677"/>
      <c r="S411" s="677"/>
      <c r="T411" s="352"/>
      <c r="U411" s="678"/>
      <c r="V411" s="678"/>
      <c r="W411" s="679"/>
      <c r="X411" s="352"/>
      <c r="Y411" s="352"/>
      <c r="Z411" s="352"/>
    </row>
    <row r="412" ht="12.75" customHeight="1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677"/>
      <c r="O412" s="677"/>
      <c r="P412" s="677"/>
      <c r="Q412" s="677"/>
      <c r="R412" s="677"/>
      <c r="S412" s="677"/>
      <c r="T412" s="352"/>
      <c r="U412" s="678"/>
      <c r="V412" s="678"/>
      <c r="W412" s="679"/>
      <c r="X412" s="352"/>
      <c r="Y412" s="352"/>
      <c r="Z412" s="352"/>
    </row>
    <row r="413" ht="12.75" customHeight="1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677"/>
      <c r="O413" s="677"/>
      <c r="P413" s="677"/>
      <c r="Q413" s="677"/>
      <c r="R413" s="677"/>
      <c r="S413" s="677"/>
      <c r="T413" s="352"/>
      <c r="U413" s="678"/>
      <c r="V413" s="678"/>
      <c r="W413" s="679"/>
      <c r="X413" s="352"/>
      <c r="Y413" s="352"/>
      <c r="Z413" s="352"/>
    </row>
    <row r="414" ht="12.75" customHeight="1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677"/>
      <c r="O414" s="677"/>
      <c r="P414" s="677"/>
      <c r="Q414" s="677"/>
      <c r="R414" s="677"/>
      <c r="S414" s="677"/>
      <c r="T414" s="352"/>
      <c r="U414" s="678"/>
      <c r="V414" s="678"/>
      <c r="W414" s="679"/>
      <c r="X414" s="352"/>
      <c r="Y414" s="352"/>
      <c r="Z414" s="352"/>
    </row>
    <row r="415" ht="12.75" customHeight="1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677"/>
      <c r="O415" s="677"/>
      <c r="P415" s="677"/>
      <c r="Q415" s="677"/>
      <c r="R415" s="677"/>
      <c r="S415" s="677"/>
      <c r="T415" s="352"/>
      <c r="U415" s="678"/>
      <c r="V415" s="678"/>
      <c r="W415" s="679"/>
      <c r="X415" s="352"/>
      <c r="Y415" s="352"/>
      <c r="Z415" s="352"/>
    </row>
    <row r="416" ht="12.75" customHeight="1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677"/>
      <c r="O416" s="677"/>
      <c r="P416" s="677"/>
      <c r="Q416" s="677"/>
      <c r="R416" s="677"/>
      <c r="S416" s="677"/>
      <c r="T416" s="352"/>
      <c r="U416" s="678"/>
      <c r="V416" s="678"/>
      <c r="W416" s="679"/>
      <c r="X416" s="352"/>
      <c r="Y416" s="352"/>
      <c r="Z416" s="352"/>
    </row>
    <row r="417" ht="12.75" customHeight="1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677"/>
      <c r="O417" s="677"/>
      <c r="P417" s="677"/>
      <c r="Q417" s="677"/>
      <c r="R417" s="677"/>
      <c r="S417" s="677"/>
      <c r="T417" s="352"/>
      <c r="U417" s="678"/>
      <c r="V417" s="678"/>
      <c r="W417" s="679"/>
      <c r="X417" s="352"/>
      <c r="Y417" s="352"/>
      <c r="Z417" s="352"/>
    </row>
    <row r="418" ht="12.75" customHeight="1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677"/>
      <c r="O418" s="677"/>
      <c r="P418" s="677"/>
      <c r="Q418" s="677"/>
      <c r="R418" s="677"/>
      <c r="S418" s="677"/>
      <c r="T418" s="352"/>
      <c r="U418" s="678"/>
      <c r="V418" s="678"/>
      <c r="W418" s="679"/>
      <c r="X418" s="352"/>
      <c r="Y418" s="352"/>
      <c r="Z418" s="352"/>
    </row>
    <row r="419" ht="12.75" customHeight="1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677"/>
      <c r="O419" s="677"/>
      <c r="P419" s="677"/>
      <c r="Q419" s="677"/>
      <c r="R419" s="677"/>
      <c r="S419" s="677"/>
      <c r="T419" s="352"/>
      <c r="U419" s="678"/>
      <c r="V419" s="678"/>
      <c r="W419" s="679"/>
      <c r="X419" s="352"/>
      <c r="Y419" s="352"/>
      <c r="Z419" s="352"/>
    </row>
    <row r="420" ht="12.75" customHeight="1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677"/>
      <c r="O420" s="677"/>
      <c r="P420" s="677"/>
      <c r="Q420" s="677"/>
      <c r="R420" s="677"/>
      <c r="S420" s="677"/>
      <c r="T420" s="352"/>
      <c r="U420" s="678"/>
      <c r="V420" s="678"/>
      <c r="W420" s="679"/>
      <c r="X420" s="352"/>
      <c r="Y420" s="352"/>
      <c r="Z420" s="352"/>
    </row>
    <row r="421" ht="12.75" customHeight="1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677"/>
      <c r="O421" s="677"/>
      <c r="P421" s="677"/>
      <c r="Q421" s="677"/>
      <c r="R421" s="677"/>
      <c r="S421" s="677"/>
      <c r="T421" s="352"/>
      <c r="U421" s="678"/>
      <c r="V421" s="678"/>
      <c r="W421" s="679"/>
      <c r="X421" s="352"/>
      <c r="Y421" s="352"/>
      <c r="Z421" s="352"/>
    </row>
    <row r="422" ht="12.75" customHeight="1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677"/>
      <c r="O422" s="677"/>
      <c r="P422" s="677"/>
      <c r="Q422" s="677"/>
      <c r="R422" s="677"/>
      <c r="S422" s="677"/>
      <c r="T422" s="352"/>
      <c r="U422" s="678"/>
      <c r="V422" s="678"/>
      <c r="W422" s="679"/>
      <c r="X422" s="352"/>
      <c r="Y422" s="352"/>
      <c r="Z422" s="352"/>
    </row>
    <row r="423" ht="12.75" customHeight="1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677"/>
      <c r="O423" s="677"/>
      <c r="P423" s="677"/>
      <c r="Q423" s="677"/>
      <c r="R423" s="677"/>
      <c r="S423" s="677"/>
      <c r="T423" s="352"/>
      <c r="U423" s="678"/>
      <c r="V423" s="678"/>
      <c r="W423" s="679"/>
      <c r="X423" s="352"/>
      <c r="Y423" s="352"/>
      <c r="Z423" s="352"/>
    </row>
    <row r="424" ht="12.75" customHeight="1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677"/>
      <c r="O424" s="677"/>
      <c r="P424" s="677"/>
      <c r="Q424" s="677"/>
      <c r="R424" s="677"/>
      <c r="S424" s="677"/>
      <c r="T424" s="352"/>
      <c r="U424" s="678"/>
      <c r="V424" s="678"/>
      <c r="W424" s="679"/>
      <c r="X424" s="352"/>
      <c r="Y424" s="352"/>
      <c r="Z424" s="352"/>
    </row>
    <row r="425" ht="12.75" customHeight="1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677"/>
      <c r="O425" s="677"/>
      <c r="P425" s="677"/>
      <c r="Q425" s="677"/>
      <c r="R425" s="677"/>
      <c r="S425" s="677"/>
      <c r="T425" s="352"/>
      <c r="U425" s="678"/>
      <c r="V425" s="678"/>
      <c r="W425" s="679"/>
      <c r="X425" s="352"/>
      <c r="Y425" s="352"/>
      <c r="Z425" s="352"/>
    </row>
    <row r="426" ht="12.75" customHeight="1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677"/>
      <c r="O426" s="677"/>
      <c r="P426" s="677"/>
      <c r="Q426" s="677"/>
      <c r="R426" s="677"/>
      <c r="S426" s="677"/>
      <c r="T426" s="352"/>
      <c r="U426" s="678"/>
      <c r="V426" s="678"/>
      <c r="W426" s="679"/>
      <c r="X426" s="352"/>
      <c r="Y426" s="352"/>
      <c r="Z426" s="352"/>
    </row>
    <row r="427" ht="12.75" customHeight="1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677"/>
      <c r="O427" s="677"/>
      <c r="P427" s="677"/>
      <c r="Q427" s="677"/>
      <c r="R427" s="677"/>
      <c r="S427" s="677"/>
      <c r="T427" s="352"/>
      <c r="U427" s="678"/>
      <c r="V427" s="678"/>
      <c r="W427" s="679"/>
      <c r="X427" s="352"/>
      <c r="Y427" s="352"/>
      <c r="Z427" s="352"/>
    </row>
    <row r="428" ht="12.75" customHeight="1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677"/>
      <c r="O428" s="677"/>
      <c r="P428" s="677"/>
      <c r="Q428" s="677"/>
      <c r="R428" s="677"/>
      <c r="S428" s="677"/>
      <c r="T428" s="352"/>
      <c r="U428" s="678"/>
      <c r="V428" s="678"/>
      <c r="W428" s="679"/>
      <c r="X428" s="352"/>
      <c r="Y428" s="352"/>
      <c r="Z428" s="352"/>
    </row>
    <row r="429" ht="12.75" customHeight="1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677"/>
      <c r="O429" s="677"/>
      <c r="P429" s="677"/>
      <c r="Q429" s="677"/>
      <c r="R429" s="677"/>
      <c r="S429" s="677"/>
      <c r="T429" s="352"/>
      <c r="U429" s="678"/>
      <c r="V429" s="678"/>
      <c r="W429" s="679"/>
      <c r="X429" s="352"/>
      <c r="Y429" s="352"/>
      <c r="Z429" s="352"/>
    </row>
    <row r="430" ht="12.75" customHeight="1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677"/>
      <c r="O430" s="677"/>
      <c r="P430" s="677"/>
      <c r="Q430" s="677"/>
      <c r="R430" s="677"/>
      <c r="S430" s="677"/>
      <c r="T430" s="352"/>
      <c r="U430" s="678"/>
      <c r="V430" s="678"/>
      <c r="W430" s="679"/>
      <c r="X430" s="352"/>
      <c r="Y430" s="352"/>
      <c r="Z430" s="352"/>
    </row>
    <row r="431" ht="12.75" customHeight="1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677"/>
      <c r="O431" s="677"/>
      <c r="P431" s="677"/>
      <c r="Q431" s="677"/>
      <c r="R431" s="677"/>
      <c r="S431" s="677"/>
      <c r="T431" s="352"/>
      <c r="U431" s="678"/>
      <c r="V431" s="678"/>
      <c r="W431" s="679"/>
      <c r="X431" s="352"/>
      <c r="Y431" s="352"/>
      <c r="Z431" s="352"/>
    </row>
    <row r="432" ht="12.75" customHeight="1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677"/>
      <c r="O432" s="677"/>
      <c r="P432" s="677"/>
      <c r="Q432" s="677"/>
      <c r="R432" s="677"/>
      <c r="S432" s="677"/>
      <c r="T432" s="352"/>
      <c r="U432" s="678"/>
      <c r="V432" s="678"/>
      <c r="W432" s="679"/>
      <c r="X432" s="352"/>
      <c r="Y432" s="352"/>
      <c r="Z432" s="352"/>
    </row>
    <row r="433" ht="12.75" customHeight="1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677"/>
      <c r="O433" s="677"/>
      <c r="P433" s="677"/>
      <c r="Q433" s="677"/>
      <c r="R433" s="677"/>
      <c r="S433" s="677"/>
      <c r="T433" s="352"/>
      <c r="U433" s="678"/>
      <c r="V433" s="678"/>
      <c r="W433" s="679"/>
      <c r="X433" s="352"/>
      <c r="Y433" s="352"/>
      <c r="Z433" s="352"/>
    </row>
    <row r="434" ht="12.75" customHeight="1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677"/>
      <c r="O434" s="677"/>
      <c r="P434" s="677"/>
      <c r="Q434" s="677"/>
      <c r="R434" s="677"/>
      <c r="S434" s="677"/>
      <c r="T434" s="352"/>
      <c r="U434" s="678"/>
      <c r="V434" s="678"/>
      <c r="W434" s="679"/>
      <c r="X434" s="352"/>
      <c r="Y434" s="352"/>
      <c r="Z434" s="352"/>
    </row>
    <row r="435" ht="12.75" customHeight="1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677"/>
      <c r="O435" s="677"/>
      <c r="P435" s="677"/>
      <c r="Q435" s="677"/>
      <c r="R435" s="677"/>
      <c r="S435" s="677"/>
      <c r="T435" s="352"/>
      <c r="U435" s="678"/>
      <c r="V435" s="678"/>
      <c r="W435" s="679"/>
      <c r="X435" s="352"/>
      <c r="Y435" s="352"/>
      <c r="Z435" s="352"/>
    </row>
    <row r="436" ht="12.75" customHeight="1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677"/>
      <c r="O436" s="677"/>
      <c r="P436" s="677"/>
      <c r="Q436" s="677"/>
      <c r="R436" s="677"/>
      <c r="S436" s="677"/>
      <c r="T436" s="352"/>
      <c r="U436" s="678"/>
      <c r="V436" s="678"/>
      <c r="W436" s="679"/>
      <c r="X436" s="352"/>
      <c r="Y436" s="352"/>
      <c r="Z436" s="352"/>
    </row>
    <row r="437" ht="12.75" customHeight="1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677"/>
      <c r="O437" s="677"/>
      <c r="P437" s="677"/>
      <c r="Q437" s="677"/>
      <c r="R437" s="677"/>
      <c r="S437" s="677"/>
      <c r="T437" s="352"/>
      <c r="U437" s="678"/>
      <c r="V437" s="678"/>
      <c r="W437" s="679"/>
      <c r="X437" s="352"/>
      <c r="Y437" s="352"/>
      <c r="Z437" s="352"/>
    </row>
    <row r="438" ht="12.75" customHeight="1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677"/>
      <c r="O438" s="677"/>
      <c r="P438" s="677"/>
      <c r="Q438" s="677"/>
      <c r="R438" s="677"/>
      <c r="S438" s="677"/>
      <c r="T438" s="352"/>
      <c r="U438" s="678"/>
      <c r="V438" s="678"/>
      <c r="W438" s="679"/>
      <c r="X438" s="352"/>
      <c r="Y438" s="352"/>
      <c r="Z438" s="352"/>
    </row>
    <row r="439" ht="12.75" customHeight="1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677"/>
      <c r="O439" s="677"/>
      <c r="P439" s="677"/>
      <c r="Q439" s="677"/>
      <c r="R439" s="677"/>
      <c r="S439" s="677"/>
      <c r="T439" s="352"/>
      <c r="U439" s="678"/>
      <c r="V439" s="678"/>
      <c r="W439" s="679"/>
      <c r="X439" s="352"/>
      <c r="Y439" s="352"/>
      <c r="Z439" s="352"/>
    </row>
    <row r="440" ht="12.75" customHeight="1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677"/>
      <c r="O440" s="677"/>
      <c r="P440" s="677"/>
      <c r="Q440" s="677"/>
      <c r="R440" s="677"/>
      <c r="S440" s="677"/>
      <c r="T440" s="352"/>
      <c r="U440" s="678"/>
      <c r="V440" s="678"/>
      <c r="W440" s="679"/>
      <c r="X440" s="352"/>
      <c r="Y440" s="352"/>
      <c r="Z440" s="352"/>
    </row>
    <row r="441" ht="12.75" customHeight="1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677"/>
      <c r="O441" s="677"/>
      <c r="P441" s="677"/>
      <c r="Q441" s="677"/>
      <c r="R441" s="677"/>
      <c r="S441" s="677"/>
      <c r="T441" s="352"/>
      <c r="U441" s="678"/>
      <c r="V441" s="678"/>
      <c r="W441" s="679"/>
      <c r="X441" s="352"/>
      <c r="Y441" s="352"/>
      <c r="Z441" s="352"/>
    </row>
    <row r="442" ht="12.75" customHeight="1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677"/>
      <c r="O442" s="677"/>
      <c r="P442" s="677"/>
      <c r="Q442" s="677"/>
      <c r="R442" s="677"/>
      <c r="S442" s="677"/>
      <c r="T442" s="352"/>
      <c r="U442" s="678"/>
      <c r="V442" s="678"/>
      <c r="W442" s="679"/>
      <c r="X442" s="352"/>
      <c r="Y442" s="352"/>
      <c r="Z442" s="352"/>
    </row>
    <row r="443" ht="12.75" customHeight="1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677"/>
      <c r="O443" s="677"/>
      <c r="P443" s="677"/>
      <c r="Q443" s="677"/>
      <c r="R443" s="677"/>
      <c r="S443" s="677"/>
      <c r="T443" s="352"/>
      <c r="U443" s="678"/>
      <c r="V443" s="678"/>
      <c r="W443" s="679"/>
      <c r="X443" s="352"/>
      <c r="Y443" s="352"/>
      <c r="Z443" s="352"/>
    </row>
    <row r="444" ht="12.75" customHeight="1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677"/>
      <c r="O444" s="677"/>
      <c r="P444" s="677"/>
      <c r="Q444" s="677"/>
      <c r="R444" s="677"/>
      <c r="S444" s="677"/>
      <c r="T444" s="352"/>
      <c r="U444" s="678"/>
      <c r="V444" s="678"/>
      <c r="W444" s="679"/>
      <c r="X444" s="352"/>
      <c r="Y444" s="352"/>
      <c r="Z444" s="352"/>
    </row>
    <row r="445" ht="12.75" customHeight="1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677"/>
      <c r="O445" s="677"/>
      <c r="P445" s="677"/>
      <c r="Q445" s="677"/>
      <c r="R445" s="677"/>
      <c r="S445" s="677"/>
      <c r="T445" s="352"/>
      <c r="U445" s="678"/>
      <c r="V445" s="678"/>
      <c r="W445" s="679"/>
      <c r="X445" s="352"/>
      <c r="Y445" s="352"/>
      <c r="Z445" s="352"/>
    </row>
    <row r="446" ht="12.75" customHeight="1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677"/>
      <c r="O446" s="677"/>
      <c r="P446" s="677"/>
      <c r="Q446" s="677"/>
      <c r="R446" s="677"/>
      <c r="S446" s="677"/>
      <c r="T446" s="352"/>
      <c r="U446" s="678"/>
      <c r="V446" s="678"/>
      <c r="W446" s="679"/>
      <c r="X446" s="352"/>
      <c r="Y446" s="352"/>
      <c r="Z446" s="352"/>
    </row>
    <row r="447" ht="12.75" customHeight="1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677"/>
      <c r="O447" s="677"/>
      <c r="P447" s="677"/>
      <c r="Q447" s="677"/>
      <c r="R447" s="677"/>
      <c r="S447" s="677"/>
      <c r="T447" s="352"/>
      <c r="U447" s="678"/>
      <c r="V447" s="678"/>
      <c r="W447" s="679"/>
      <c r="X447" s="352"/>
      <c r="Y447" s="352"/>
      <c r="Z447" s="352"/>
    </row>
    <row r="448" ht="12.75" customHeight="1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677"/>
      <c r="O448" s="677"/>
      <c r="P448" s="677"/>
      <c r="Q448" s="677"/>
      <c r="R448" s="677"/>
      <c r="S448" s="677"/>
      <c r="T448" s="352"/>
      <c r="U448" s="678"/>
      <c r="V448" s="678"/>
      <c r="W448" s="679"/>
      <c r="X448" s="352"/>
      <c r="Y448" s="352"/>
      <c r="Z448" s="352"/>
    </row>
    <row r="449" ht="12.75" customHeight="1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677"/>
      <c r="O449" s="677"/>
      <c r="P449" s="677"/>
      <c r="Q449" s="677"/>
      <c r="R449" s="677"/>
      <c r="S449" s="677"/>
      <c r="T449" s="352"/>
      <c r="U449" s="678"/>
      <c r="V449" s="678"/>
      <c r="W449" s="679"/>
      <c r="X449" s="352"/>
      <c r="Y449" s="352"/>
      <c r="Z449" s="352"/>
    </row>
    <row r="450" ht="12.75" customHeight="1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677"/>
      <c r="O450" s="677"/>
      <c r="P450" s="677"/>
      <c r="Q450" s="677"/>
      <c r="R450" s="677"/>
      <c r="S450" s="677"/>
      <c r="T450" s="352"/>
      <c r="U450" s="678"/>
      <c r="V450" s="678"/>
      <c r="W450" s="679"/>
      <c r="X450" s="352"/>
      <c r="Y450" s="352"/>
      <c r="Z450" s="352"/>
    </row>
    <row r="451" ht="12.75" customHeight="1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677"/>
      <c r="O451" s="677"/>
      <c r="P451" s="677"/>
      <c r="Q451" s="677"/>
      <c r="R451" s="677"/>
      <c r="S451" s="677"/>
      <c r="T451" s="352"/>
      <c r="U451" s="678"/>
      <c r="V451" s="678"/>
      <c r="W451" s="679"/>
      <c r="X451" s="352"/>
      <c r="Y451" s="352"/>
      <c r="Z451" s="352"/>
    </row>
    <row r="452" ht="12.75" customHeight="1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677"/>
      <c r="O452" s="677"/>
      <c r="P452" s="677"/>
      <c r="Q452" s="677"/>
      <c r="R452" s="677"/>
      <c r="S452" s="677"/>
      <c r="T452" s="352"/>
      <c r="U452" s="678"/>
      <c r="V452" s="678"/>
      <c r="W452" s="679"/>
      <c r="X452" s="352"/>
      <c r="Y452" s="352"/>
      <c r="Z452" s="352"/>
    </row>
    <row r="453" ht="12.75" customHeight="1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677"/>
      <c r="O453" s="677"/>
      <c r="P453" s="677"/>
      <c r="Q453" s="677"/>
      <c r="R453" s="677"/>
      <c r="S453" s="677"/>
      <c r="T453" s="352"/>
      <c r="U453" s="678"/>
      <c r="V453" s="678"/>
      <c r="W453" s="679"/>
      <c r="X453" s="352"/>
      <c r="Y453" s="352"/>
      <c r="Z453" s="352"/>
    </row>
    <row r="454" ht="12.75" customHeight="1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677"/>
      <c r="O454" s="677"/>
      <c r="P454" s="677"/>
      <c r="Q454" s="677"/>
      <c r="R454" s="677"/>
      <c r="S454" s="677"/>
      <c r="T454" s="352"/>
      <c r="U454" s="678"/>
      <c r="V454" s="678"/>
      <c r="W454" s="679"/>
      <c r="X454" s="352"/>
      <c r="Y454" s="352"/>
      <c r="Z454" s="352"/>
    </row>
    <row r="455" ht="12.75" customHeight="1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677"/>
      <c r="O455" s="677"/>
      <c r="P455" s="677"/>
      <c r="Q455" s="677"/>
      <c r="R455" s="677"/>
      <c r="S455" s="677"/>
      <c r="T455" s="352"/>
      <c r="U455" s="678"/>
      <c r="V455" s="678"/>
      <c r="W455" s="679"/>
      <c r="X455" s="352"/>
      <c r="Y455" s="352"/>
      <c r="Z455" s="352"/>
    </row>
    <row r="456" ht="12.75" customHeight="1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677"/>
      <c r="O456" s="677"/>
      <c r="P456" s="677"/>
      <c r="Q456" s="677"/>
      <c r="R456" s="677"/>
      <c r="S456" s="677"/>
      <c r="T456" s="352"/>
      <c r="U456" s="678"/>
      <c r="V456" s="678"/>
      <c r="W456" s="679"/>
      <c r="X456" s="352"/>
      <c r="Y456" s="352"/>
      <c r="Z456" s="352"/>
    </row>
    <row r="457" ht="12.75" customHeight="1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677"/>
      <c r="O457" s="677"/>
      <c r="P457" s="677"/>
      <c r="Q457" s="677"/>
      <c r="R457" s="677"/>
      <c r="S457" s="677"/>
      <c r="T457" s="352"/>
      <c r="U457" s="678"/>
      <c r="V457" s="678"/>
      <c r="W457" s="679"/>
      <c r="X457" s="352"/>
      <c r="Y457" s="352"/>
      <c r="Z457" s="352"/>
    </row>
    <row r="458" ht="12.75" customHeight="1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677"/>
      <c r="O458" s="677"/>
      <c r="P458" s="677"/>
      <c r="Q458" s="677"/>
      <c r="R458" s="677"/>
      <c r="S458" s="677"/>
      <c r="T458" s="352"/>
      <c r="U458" s="678"/>
      <c r="V458" s="678"/>
      <c r="W458" s="679"/>
      <c r="X458" s="352"/>
      <c r="Y458" s="352"/>
      <c r="Z458" s="352"/>
    </row>
    <row r="459" ht="12.75" customHeight="1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677"/>
      <c r="O459" s="677"/>
      <c r="P459" s="677"/>
      <c r="Q459" s="677"/>
      <c r="R459" s="677"/>
      <c r="S459" s="677"/>
      <c r="T459" s="352"/>
      <c r="U459" s="678"/>
      <c r="V459" s="678"/>
      <c r="W459" s="679"/>
      <c r="X459" s="352"/>
      <c r="Y459" s="352"/>
      <c r="Z459" s="352"/>
    </row>
    <row r="460" ht="12.75" customHeight="1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677"/>
      <c r="O460" s="677"/>
      <c r="P460" s="677"/>
      <c r="Q460" s="677"/>
      <c r="R460" s="677"/>
      <c r="S460" s="677"/>
      <c r="T460" s="352"/>
      <c r="U460" s="678"/>
      <c r="V460" s="678"/>
      <c r="W460" s="679"/>
      <c r="X460" s="352"/>
      <c r="Y460" s="352"/>
      <c r="Z460" s="352"/>
    </row>
    <row r="461" ht="12.75" customHeight="1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677"/>
      <c r="O461" s="677"/>
      <c r="P461" s="677"/>
      <c r="Q461" s="677"/>
      <c r="R461" s="677"/>
      <c r="S461" s="677"/>
      <c r="T461" s="352"/>
      <c r="U461" s="678"/>
      <c r="V461" s="678"/>
      <c r="W461" s="679"/>
      <c r="X461" s="352"/>
      <c r="Y461" s="352"/>
      <c r="Z461" s="352"/>
    </row>
    <row r="462" ht="12.75" customHeight="1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677"/>
      <c r="O462" s="677"/>
      <c r="P462" s="677"/>
      <c r="Q462" s="677"/>
      <c r="R462" s="677"/>
      <c r="S462" s="677"/>
      <c r="T462" s="352"/>
      <c r="U462" s="678"/>
      <c r="V462" s="678"/>
      <c r="W462" s="679"/>
      <c r="X462" s="352"/>
      <c r="Y462" s="352"/>
      <c r="Z462" s="352"/>
    </row>
    <row r="463" ht="12.75" customHeight="1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677"/>
      <c r="O463" s="677"/>
      <c r="P463" s="677"/>
      <c r="Q463" s="677"/>
      <c r="R463" s="677"/>
      <c r="S463" s="677"/>
      <c r="T463" s="352"/>
      <c r="U463" s="678"/>
      <c r="V463" s="678"/>
      <c r="W463" s="679"/>
      <c r="X463" s="352"/>
      <c r="Y463" s="352"/>
      <c r="Z463" s="352"/>
    </row>
    <row r="464" ht="12.75" customHeight="1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677"/>
      <c r="O464" s="677"/>
      <c r="P464" s="677"/>
      <c r="Q464" s="677"/>
      <c r="R464" s="677"/>
      <c r="S464" s="677"/>
      <c r="T464" s="352"/>
      <c r="U464" s="678"/>
      <c r="V464" s="678"/>
      <c r="W464" s="679"/>
      <c r="X464" s="352"/>
      <c r="Y464" s="352"/>
      <c r="Z464" s="352"/>
    </row>
    <row r="465" ht="12.75" customHeight="1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677"/>
      <c r="O465" s="677"/>
      <c r="P465" s="677"/>
      <c r="Q465" s="677"/>
      <c r="R465" s="677"/>
      <c r="S465" s="677"/>
      <c r="T465" s="352"/>
      <c r="U465" s="678"/>
      <c r="V465" s="678"/>
      <c r="W465" s="679"/>
      <c r="X465" s="352"/>
      <c r="Y465" s="352"/>
      <c r="Z465" s="352"/>
    </row>
    <row r="466" ht="12.75" customHeight="1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677"/>
      <c r="O466" s="677"/>
      <c r="P466" s="677"/>
      <c r="Q466" s="677"/>
      <c r="R466" s="677"/>
      <c r="S466" s="677"/>
      <c r="T466" s="352"/>
      <c r="U466" s="678"/>
      <c r="V466" s="678"/>
      <c r="W466" s="679"/>
      <c r="X466" s="352"/>
      <c r="Y466" s="352"/>
      <c r="Z466" s="352"/>
    </row>
    <row r="467" ht="12.75" customHeight="1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677"/>
      <c r="O467" s="677"/>
      <c r="P467" s="677"/>
      <c r="Q467" s="677"/>
      <c r="R467" s="677"/>
      <c r="S467" s="677"/>
      <c r="T467" s="352"/>
      <c r="U467" s="678"/>
      <c r="V467" s="678"/>
      <c r="W467" s="679"/>
      <c r="X467" s="352"/>
      <c r="Y467" s="352"/>
      <c r="Z467" s="352"/>
    </row>
    <row r="468" ht="12.75" customHeight="1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677"/>
      <c r="O468" s="677"/>
      <c r="P468" s="677"/>
      <c r="Q468" s="677"/>
      <c r="R468" s="677"/>
      <c r="S468" s="677"/>
      <c r="T468" s="352"/>
      <c r="U468" s="678"/>
      <c r="V468" s="678"/>
      <c r="W468" s="679"/>
      <c r="X468" s="352"/>
      <c r="Y468" s="352"/>
      <c r="Z468" s="352"/>
    </row>
    <row r="469" ht="12.75" customHeight="1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677"/>
      <c r="O469" s="677"/>
      <c r="P469" s="677"/>
      <c r="Q469" s="677"/>
      <c r="R469" s="677"/>
      <c r="S469" s="677"/>
      <c r="T469" s="352"/>
      <c r="U469" s="678"/>
      <c r="V469" s="678"/>
      <c r="W469" s="679"/>
      <c r="X469" s="352"/>
      <c r="Y469" s="352"/>
      <c r="Z469" s="352"/>
    </row>
    <row r="470" ht="12.75" customHeight="1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677"/>
      <c r="O470" s="677"/>
      <c r="P470" s="677"/>
      <c r="Q470" s="677"/>
      <c r="R470" s="677"/>
      <c r="S470" s="677"/>
      <c r="T470" s="352"/>
      <c r="U470" s="678"/>
      <c r="V470" s="678"/>
      <c r="W470" s="679"/>
      <c r="X470" s="352"/>
      <c r="Y470" s="352"/>
      <c r="Z470" s="352"/>
    </row>
    <row r="471" ht="12.75" customHeight="1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677"/>
      <c r="O471" s="677"/>
      <c r="P471" s="677"/>
      <c r="Q471" s="677"/>
      <c r="R471" s="677"/>
      <c r="S471" s="677"/>
      <c r="T471" s="352"/>
      <c r="U471" s="678"/>
      <c r="V471" s="678"/>
      <c r="W471" s="679"/>
      <c r="X471" s="352"/>
      <c r="Y471" s="352"/>
      <c r="Z471" s="352"/>
    </row>
    <row r="472" ht="12.75" customHeight="1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677"/>
      <c r="O472" s="677"/>
      <c r="P472" s="677"/>
      <c r="Q472" s="677"/>
      <c r="R472" s="677"/>
      <c r="S472" s="677"/>
      <c r="T472" s="352"/>
      <c r="U472" s="678"/>
      <c r="V472" s="678"/>
      <c r="W472" s="679"/>
      <c r="X472" s="352"/>
      <c r="Y472" s="352"/>
      <c r="Z472" s="352"/>
    </row>
    <row r="473" ht="12.75" customHeight="1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677"/>
      <c r="O473" s="677"/>
      <c r="P473" s="677"/>
      <c r="Q473" s="677"/>
      <c r="R473" s="677"/>
      <c r="S473" s="677"/>
      <c r="T473" s="352"/>
      <c r="U473" s="678"/>
      <c r="V473" s="678"/>
      <c r="W473" s="679"/>
      <c r="X473" s="352"/>
      <c r="Y473" s="352"/>
      <c r="Z473" s="352"/>
    </row>
    <row r="474" ht="12.75" customHeight="1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677"/>
      <c r="O474" s="677"/>
      <c r="P474" s="677"/>
      <c r="Q474" s="677"/>
      <c r="R474" s="677"/>
      <c r="S474" s="677"/>
      <c r="T474" s="352"/>
      <c r="U474" s="678"/>
      <c r="V474" s="678"/>
      <c r="W474" s="679"/>
      <c r="X474" s="352"/>
      <c r="Y474" s="352"/>
      <c r="Z474" s="352"/>
    </row>
    <row r="475" ht="12.75" customHeight="1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677"/>
      <c r="O475" s="677"/>
      <c r="P475" s="677"/>
      <c r="Q475" s="677"/>
      <c r="R475" s="677"/>
      <c r="S475" s="677"/>
      <c r="T475" s="352"/>
      <c r="U475" s="678"/>
      <c r="V475" s="678"/>
      <c r="W475" s="679"/>
      <c r="X475" s="352"/>
      <c r="Y475" s="352"/>
      <c r="Z475" s="352"/>
    </row>
    <row r="476" ht="12.75" customHeight="1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677"/>
      <c r="O476" s="677"/>
      <c r="P476" s="677"/>
      <c r="Q476" s="677"/>
      <c r="R476" s="677"/>
      <c r="S476" s="677"/>
      <c r="T476" s="352"/>
      <c r="U476" s="678"/>
      <c r="V476" s="678"/>
      <c r="W476" s="679"/>
      <c r="X476" s="352"/>
      <c r="Y476" s="352"/>
      <c r="Z476" s="352"/>
    </row>
    <row r="477" ht="12.75" customHeight="1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677"/>
      <c r="O477" s="677"/>
      <c r="P477" s="677"/>
      <c r="Q477" s="677"/>
      <c r="R477" s="677"/>
      <c r="S477" s="677"/>
      <c r="T477" s="352"/>
      <c r="U477" s="678"/>
      <c r="V477" s="678"/>
      <c r="W477" s="679"/>
      <c r="X477" s="352"/>
      <c r="Y477" s="352"/>
      <c r="Z477" s="352"/>
    </row>
    <row r="478" ht="12.75" customHeight="1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677"/>
      <c r="O478" s="677"/>
      <c r="P478" s="677"/>
      <c r="Q478" s="677"/>
      <c r="R478" s="677"/>
      <c r="S478" s="677"/>
      <c r="T478" s="352"/>
      <c r="U478" s="678"/>
      <c r="V478" s="678"/>
      <c r="W478" s="679"/>
      <c r="X478" s="352"/>
      <c r="Y478" s="352"/>
      <c r="Z478" s="352"/>
    </row>
    <row r="479" ht="12.75" customHeight="1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677"/>
      <c r="O479" s="677"/>
      <c r="P479" s="677"/>
      <c r="Q479" s="677"/>
      <c r="R479" s="677"/>
      <c r="S479" s="677"/>
      <c r="T479" s="352"/>
      <c r="U479" s="678"/>
      <c r="V479" s="678"/>
      <c r="W479" s="679"/>
      <c r="X479" s="352"/>
      <c r="Y479" s="352"/>
      <c r="Z479" s="352"/>
    </row>
    <row r="480" ht="12.75" customHeight="1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677"/>
      <c r="O480" s="677"/>
      <c r="P480" s="677"/>
      <c r="Q480" s="677"/>
      <c r="R480" s="677"/>
      <c r="S480" s="677"/>
      <c r="T480" s="352"/>
      <c r="U480" s="678"/>
      <c r="V480" s="678"/>
      <c r="W480" s="679"/>
      <c r="X480" s="352"/>
      <c r="Y480" s="352"/>
      <c r="Z480" s="352"/>
    </row>
    <row r="481" ht="12.75" customHeight="1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677"/>
      <c r="O481" s="677"/>
      <c r="P481" s="677"/>
      <c r="Q481" s="677"/>
      <c r="R481" s="677"/>
      <c r="S481" s="677"/>
      <c r="T481" s="352"/>
      <c r="U481" s="678"/>
      <c r="V481" s="678"/>
      <c r="W481" s="679"/>
      <c r="X481" s="352"/>
      <c r="Y481" s="352"/>
      <c r="Z481" s="352"/>
    </row>
    <row r="482" ht="12.75" customHeight="1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677"/>
      <c r="O482" s="677"/>
      <c r="P482" s="677"/>
      <c r="Q482" s="677"/>
      <c r="R482" s="677"/>
      <c r="S482" s="677"/>
      <c r="T482" s="352"/>
      <c r="U482" s="678"/>
      <c r="V482" s="678"/>
      <c r="W482" s="679"/>
      <c r="X482" s="352"/>
      <c r="Y482" s="352"/>
      <c r="Z482" s="352"/>
    </row>
    <row r="483" ht="12.75" customHeight="1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677"/>
      <c r="O483" s="677"/>
      <c r="P483" s="677"/>
      <c r="Q483" s="677"/>
      <c r="R483" s="677"/>
      <c r="S483" s="677"/>
      <c r="T483" s="352"/>
      <c r="U483" s="678"/>
      <c r="V483" s="678"/>
      <c r="W483" s="679"/>
      <c r="X483" s="352"/>
      <c r="Y483" s="352"/>
      <c r="Z483" s="352"/>
    </row>
    <row r="484" ht="12.75" customHeight="1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677"/>
      <c r="O484" s="677"/>
      <c r="P484" s="677"/>
      <c r="Q484" s="677"/>
      <c r="R484" s="677"/>
      <c r="S484" s="677"/>
      <c r="T484" s="352"/>
      <c r="U484" s="678"/>
      <c r="V484" s="678"/>
      <c r="W484" s="679"/>
      <c r="X484" s="352"/>
      <c r="Y484" s="352"/>
      <c r="Z484" s="352"/>
    </row>
    <row r="485" ht="12.75" customHeight="1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677"/>
      <c r="O485" s="677"/>
      <c r="P485" s="677"/>
      <c r="Q485" s="677"/>
      <c r="R485" s="677"/>
      <c r="S485" s="677"/>
      <c r="T485" s="352"/>
      <c r="U485" s="678"/>
      <c r="V485" s="678"/>
      <c r="W485" s="679"/>
      <c r="X485" s="352"/>
      <c r="Y485" s="352"/>
      <c r="Z485" s="352"/>
    </row>
    <row r="486" ht="12.75" customHeight="1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677"/>
      <c r="O486" s="677"/>
      <c r="P486" s="677"/>
      <c r="Q486" s="677"/>
      <c r="R486" s="677"/>
      <c r="S486" s="677"/>
      <c r="T486" s="352"/>
      <c r="U486" s="678"/>
      <c r="V486" s="678"/>
      <c r="W486" s="679"/>
      <c r="X486" s="352"/>
      <c r="Y486" s="352"/>
      <c r="Z486" s="352"/>
    </row>
    <row r="487" ht="12.75" customHeight="1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677"/>
      <c r="O487" s="677"/>
      <c r="P487" s="677"/>
      <c r="Q487" s="677"/>
      <c r="R487" s="677"/>
      <c r="S487" s="677"/>
      <c r="T487" s="352"/>
      <c r="U487" s="678"/>
      <c r="V487" s="678"/>
      <c r="W487" s="679"/>
      <c r="X487" s="352"/>
      <c r="Y487" s="352"/>
      <c r="Z487" s="352"/>
    </row>
    <row r="488" ht="12.75" customHeight="1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677"/>
      <c r="O488" s="677"/>
      <c r="P488" s="677"/>
      <c r="Q488" s="677"/>
      <c r="R488" s="677"/>
      <c r="S488" s="677"/>
      <c r="T488" s="352"/>
      <c r="U488" s="678"/>
      <c r="V488" s="678"/>
      <c r="W488" s="679"/>
      <c r="X488" s="352"/>
      <c r="Y488" s="352"/>
      <c r="Z488" s="352"/>
    </row>
    <row r="489" ht="12.75" customHeight="1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677"/>
      <c r="O489" s="677"/>
      <c r="P489" s="677"/>
      <c r="Q489" s="677"/>
      <c r="R489" s="677"/>
      <c r="S489" s="677"/>
      <c r="T489" s="352"/>
      <c r="U489" s="678"/>
      <c r="V489" s="678"/>
      <c r="W489" s="679"/>
      <c r="X489" s="352"/>
      <c r="Y489" s="352"/>
      <c r="Z489" s="352"/>
    </row>
    <row r="490" ht="12.75" customHeight="1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677"/>
      <c r="O490" s="677"/>
      <c r="P490" s="677"/>
      <c r="Q490" s="677"/>
      <c r="R490" s="677"/>
      <c r="S490" s="677"/>
      <c r="T490" s="352"/>
      <c r="U490" s="678"/>
      <c r="V490" s="678"/>
      <c r="W490" s="679"/>
      <c r="X490" s="352"/>
      <c r="Y490" s="352"/>
      <c r="Z490" s="352"/>
    </row>
    <row r="491" ht="12.75" customHeight="1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677"/>
      <c r="O491" s="677"/>
      <c r="P491" s="677"/>
      <c r="Q491" s="677"/>
      <c r="R491" s="677"/>
      <c r="S491" s="677"/>
      <c r="T491" s="352"/>
      <c r="U491" s="678"/>
      <c r="V491" s="678"/>
      <c r="W491" s="679"/>
      <c r="X491" s="352"/>
      <c r="Y491" s="352"/>
      <c r="Z491" s="352"/>
    </row>
    <row r="492" ht="12.75" customHeight="1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677"/>
      <c r="O492" s="677"/>
      <c r="P492" s="677"/>
      <c r="Q492" s="677"/>
      <c r="R492" s="677"/>
      <c r="S492" s="677"/>
      <c r="T492" s="352"/>
      <c r="U492" s="678"/>
      <c r="V492" s="678"/>
      <c r="W492" s="679"/>
      <c r="X492" s="352"/>
      <c r="Y492" s="352"/>
      <c r="Z492" s="352"/>
    </row>
    <row r="493" ht="12.75" customHeight="1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677"/>
      <c r="O493" s="677"/>
      <c r="P493" s="677"/>
      <c r="Q493" s="677"/>
      <c r="R493" s="677"/>
      <c r="S493" s="677"/>
      <c r="T493" s="352"/>
      <c r="U493" s="678"/>
      <c r="V493" s="678"/>
      <c r="W493" s="679"/>
      <c r="X493" s="352"/>
      <c r="Y493" s="352"/>
      <c r="Z493" s="352"/>
    </row>
    <row r="494" ht="12.75" customHeight="1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677"/>
      <c r="O494" s="677"/>
      <c r="P494" s="677"/>
      <c r="Q494" s="677"/>
      <c r="R494" s="677"/>
      <c r="S494" s="677"/>
      <c r="T494" s="352"/>
      <c r="U494" s="678"/>
      <c r="V494" s="678"/>
      <c r="W494" s="679"/>
      <c r="X494" s="352"/>
      <c r="Y494" s="352"/>
      <c r="Z494" s="352"/>
    </row>
    <row r="495" ht="12.75" customHeight="1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677"/>
      <c r="O495" s="677"/>
      <c r="P495" s="677"/>
      <c r="Q495" s="677"/>
      <c r="R495" s="677"/>
      <c r="S495" s="677"/>
      <c r="T495" s="352"/>
      <c r="U495" s="678"/>
      <c r="V495" s="678"/>
      <c r="W495" s="679"/>
      <c r="X495" s="352"/>
      <c r="Y495" s="352"/>
      <c r="Z495" s="352"/>
    </row>
    <row r="496" ht="12.75" customHeight="1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677"/>
      <c r="O496" s="677"/>
      <c r="P496" s="677"/>
      <c r="Q496" s="677"/>
      <c r="R496" s="677"/>
      <c r="S496" s="677"/>
      <c r="T496" s="352"/>
      <c r="U496" s="678"/>
      <c r="V496" s="678"/>
      <c r="W496" s="679"/>
      <c r="X496" s="352"/>
      <c r="Y496" s="352"/>
      <c r="Z496" s="352"/>
    </row>
    <row r="497" ht="12.75" customHeight="1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677"/>
      <c r="O497" s="677"/>
      <c r="P497" s="677"/>
      <c r="Q497" s="677"/>
      <c r="R497" s="677"/>
      <c r="S497" s="677"/>
      <c r="T497" s="352"/>
      <c r="U497" s="678"/>
      <c r="V497" s="678"/>
      <c r="W497" s="679"/>
      <c r="X497" s="352"/>
      <c r="Y497" s="352"/>
      <c r="Z497" s="352"/>
    </row>
    <row r="498" ht="12.75" customHeight="1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677"/>
      <c r="O498" s="677"/>
      <c r="P498" s="677"/>
      <c r="Q498" s="677"/>
      <c r="R498" s="677"/>
      <c r="S498" s="677"/>
      <c r="T498" s="352"/>
      <c r="U498" s="678"/>
      <c r="V498" s="678"/>
      <c r="W498" s="679"/>
      <c r="X498" s="352"/>
      <c r="Y498" s="352"/>
      <c r="Z498" s="352"/>
    </row>
    <row r="499" ht="12.75" customHeight="1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677"/>
      <c r="O499" s="677"/>
      <c r="P499" s="677"/>
      <c r="Q499" s="677"/>
      <c r="R499" s="677"/>
      <c r="S499" s="677"/>
      <c r="T499" s="352"/>
      <c r="U499" s="678"/>
      <c r="V499" s="678"/>
      <c r="W499" s="679"/>
      <c r="X499" s="352"/>
      <c r="Y499" s="352"/>
      <c r="Z499" s="352"/>
    </row>
    <row r="500" ht="12.75" customHeight="1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677"/>
      <c r="O500" s="677"/>
      <c r="P500" s="677"/>
      <c r="Q500" s="677"/>
      <c r="R500" s="677"/>
      <c r="S500" s="677"/>
      <c r="T500" s="352"/>
      <c r="U500" s="678"/>
      <c r="V500" s="678"/>
      <c r="W500" s="679"/>
      <c r="X500" s="352"/>
      <c r="Y500" s="352"/>
      <c r="Z500" s="352"/>
    </row>
    <row r="501" ht="12.75" customHeight="1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677"/>
      <c r="O501" s="677"/>
      <c r="P501" s="677"/>
      <c r="Q501" s="677"/>
      <c r="R501" s="677"/>
      <c r="S501" s="677"/>
      <c r="T501" s="352"/>
      <c r="U501" s="678"/>
      <c r="V501" s="678"/>
      <c r="W501" s="679"/>
      <c r="X501" s="352"/>
      <c r="Y501" s="352"/>
      <c r="Z501" s="352"/>
    </row>
    <row r="502" ht="12.75" customHeight="1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677"/>
      <c r="O502" s="677"/>
      <c r="P502" s="677"/>
      <c r="Q502" s="677"/>
      <c r="R502" s="677"/>
      <c r="S502" s="677"/>
      <c r="T502" s="352"/>
      <c r="U502" s="678"/>
      <c r="V502" s="678"/>
      <c r="W502" s="679"/>
      <c r="X502" s="352"/>
      <c r="Y502" s="352"/>
      <c r="Z502" s="352"/>
    </row>
    <row r="503" ht="12.75" customHeight="1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677"/>
      <c r="O503" s="677"/>
      <c r="P503" s="677"/>
      <c r="Q503" s="677"/>
      <c r="R503" s="677"/>
      <c r="S503" s="677"/>
      <c r="T503" s="352"/>
      <c r="U503" s="678"/>
      <c r="V503" s="678"/>
      <c r="W503" s="679"/>
      <c r="X503" s="352"/>
      <c r="Y503" s="352"/>
      <c r="Z503" s="352"/>
    </row>
    <row r="504" ht="12.75" customHeight="1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677"/>
      <c r="O504" s="677"/>
      <c r="P504" s="677"/>
      <c r="Q504" s="677"/>
      <c r="R504" s="677"/>
      <c r="S504" s="677"/>
      <c r="T504" s="352"/>
      <c r="U504" s="678"/>
      <c r="V504" s="678"/>
      <c r="W504" s="679"/>
      <c r="X504" s="352"/>
      <c r="Y504" s="352"/>
      <c r="Z504" s="352"/>
    </row>
    <row r="505" ht="12.75" customHeight="1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677"/>
      <c r="O505" s="677"/>
      <c r="P505" s="677"/>
      <c r="Q505" s="677"/>
      <c r="R505" s="677"/>
      <c r="S505" s="677"/>
      <c r="T505" s="352"/>
      <c r="U505" s="678"/>
      <c r="V505" s="678"/>
      <c r="W505" s="679"/>
      <c r="X505" s="352"/>
      <c r="Y505" s="352"/>
      <c r="Z505" s="352"/>
    </row>
    <row r="506" ht="12.75" customHeight="1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677"/>
      <c r="O506" s="677"/>
      <c r="P506" s="677"/>
      <c r="Q506" s="677"/>
      <c r="R506" s="677"/>
      <c r="S506" s="677"/>
      <c r="T506" s="352"/>
      <c r="U506" s="678"/>
      <c r="V506" s="678"/>
      <c r="W506" s="679"/>
      <c r="X506" s="352"/>
      <c r="Y506" s="352"/>
      <c r="Z506" s="352"/>
    </row>
    <row r="507" ht="12.75" customHeight="1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677"/>
      <c r="O507" s="677"/>
      <c r="P507" s="677"/>
      <c r="Q507" s="677"/>
      <c r="R507" s="677"/>
      <c r="S507" s="677"/>
      <c r="T507" s="352"/>
      <c r="U507" s="678"/>
      <c r="V507" s="678"/>
      <c r="W507" s="679"/>
      <c r="X507" s="352"/>
      <c r="Y507" s="352"/>
      <c r="Z507" s="352"/>
    </row>
    <row r="508" ht="12.75" customHeight="1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677"/>
      <c r="O508" s="677"/>
      <c r="P508" s="677"/>
      <c r="Q508" s="677"/>
      <c r="R508" s="677"/>
      <c r="S508" s="677"/>
      <c r="T508" s="352"/>
      <c r="U508" s="678"/>
      <c r="V508" s="678"/>
      <c r="W508" s="679"/>
      <c r="X508" s="352"/>
      <c r="Y508" s="352"/>
      <c r="Z508" s="352"/>
    </row>
    <row r="509" ht="12.75" customHeight="1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677"/>
      <c r="O509" s="677"/>
      <c r="P509" s="677"/>
      <c r="Q509" s="677"/>
      <c r="R509" s="677"/>
      <c r="S509" s="677"/>
      <c r="T509" s="352"/>
      <c r="U509" s="678"/>
      <c r="V509" s="678"/>
      <c r="W509" s="679"/>
      <c r="X509" s="352"/>
      <c r="Y509" s="352"/>
      <c r="Z509" s="352"/>
    </row>
    <row r="510" ht="12.75" customHeight="1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677"/>
      <c r="O510" s="677"/>
      <c r="P510" s="677"/>
      <c r="Q510" s="677"/>
      <c r="R510" s="677"/>
      <c r="S510" s="677"/>
      <c r="T510" s="352"/>
      <c r="U510" s="678"/>
      <c r="V510" s="678"/>
      <c r="W510" s="679"/>
      <c r="X510" s="352"/>
      <c r="Y510" s="352"/>
      <c r="Z510" s="352"/>
    </row>
    <row r="511" ht="12.75" customHeight="1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677"/>
      <c r="O511" s="677"/>
      <c r="P511" s="677"/>
      <c r="Q511" s="677"/>
      <c r="R511" s="677"/>
      <c r="S511" s="677"/>
      <c r="T511" s="352"/>
      <c r="U511" s="678"/>
      <c r="V511" s="678"/>
      <c r="W511" s="679"/>
      <c r="X511" s="352"/>
      <c r="Y511" s="352"/>
      <c r="Z511" s="352"/>
    </row>
    <row r="512" ht="12.75" customHeight="1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677"/>
      <c r="O512" s="677"/>
      <c r="P512" s="677"/>
      <c r="Q512" s="677"/>
      <c r="R512" s="677"/>
      <c r="S512" s="677"/>
      <c r="T512" s="352"/>
      <c r="U512" s="678"/>
      <c r="V512" s="678"/>
      <c r="W512" s="679"/>
      <c r="X512" s="352"/>
      <c r="Y512" s="352"/>
      <c r="Z512" s="352"/>
    </row>
    <row r="513" ht="12.75" customHeight="1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677"/>
      <c r="O513" s="677"/>
      <c r="P513" s="677"/>
      <c r="Q513" s="677"/>
      <c r="R513" s="677"/>
      <c r="S513" s="677"/>
      <c r="T513" s="352"/>
      <c r="U513" s="678"/>
      <c r="V513" s="678"/>
      <c r="W513" s="679"/>
      <c r="X513" s="352"/>
      <c r="Y513" s="352"/>
      <c r="Z513" s="352"/>
    </row>
    <row r="514" ht="12.75" customHeight="1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677"/>
      <c r="O514" s="677"/>
      <c r="P514" s="677"/>
      <c r="Q514" s="677"/>
      <c r="R514" s="677"/>
      <c r="S514" s="677"/>
      <c r="T514" s="352"/>
      <c r="U514" s="678"/>
      <c r="V514" s="678"/>
      <c r="W514" s="679"/>
      <c r="X514" s="352"/>
      <c r="Y514" s="352"/>
      <c r="Z514" s="352"/>
    </row>
    <row r="515" ht="12.75" customHeight="1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677"/>
      <c r="O515" s="677"/>
      <c r="P515" s="677"/>
      <c r="Q515" s="677"/>
      <c r="R515" s="677"/>
      <c r="S515" s="677"/>
      <c r="T515" s="352"/>
      <c r="U515" s="678"/>
      <c r="V515" s="678"/>
      <c r="W515" s="679"/>
      <c r="X515" s="352"/>
      <c r="Y515" s="352"/>
      <c r="Z515" s="352"/>
    </row>
    <row r="516" ht="12.75" customHeight="1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677"/>
      <c r="O516" s="677"/>
      <c r="P516" s="677"/>
      <c r="Q516" s="677"/>
      <c r="R516" s="677"/>
      <c r="S516" s="677"/>
      <c r="T516" s="352"/>
      <c r="U516" s="678"/>
      <c r="V516" s="678"/>
      <c r="W516" s="679"/>
      <c r="X516" s="352"/>
      <c r="Y516" s="352"/>
      <c r="Z516" s="352"/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Z$305">
    <sortState ref="A3:Z305">
      <sortCondition ref="B3:B305"/>
      <sortCondition ref="V3:V305"/>
    </sortState>
  </autoFilter>
  <mergeCells count="6">
    <mergeCell ref="N3:O3"/>
    <mergeCell ref="P3:Q3"/>
    <mergeCell ref="R3:S3"/>
    <mergeCell ref="K43:L43"/>
    <mergeCell ref="K96:L96"/>
    <mergeCell ref="K145:L145"/>
  </mergeCells>
  <conditionalFormatting sqref="C274:X274">
    <cfRule type="notContainsBlanks" dxfId="3" priority="1">
      <formula>LEN(TRIM(C274))&gt;0</formula>
    </cfRule>
  </conditionalFormatting>
  <conditionalFormatting sqref="Z4">
    <cfRule type="cellIs" dxfId="2" priority="2" operator="equal">
      <formula>"＝"</formula>
    </cfRule>
  </conditionalFormatting>
  <conditionalFormatting sqref="Z4">
    <cfRule type="cellIs" dxfId="0" priority="3" operator="equal">
      <formula>G4</formula>
    </cfRule>
  </conditionalFormatting>
  <conditionalFormatting sqref="Z5">
    <cfRule type="expression" dxfId="0" priority="4">
      <formula>G5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38"/>
    <col customWidth="1" min="2" max="2" width="15.88"/>
    <col customWidth="1" min="3" max="3" width="11.63"/>
    <col customWidth="1" min="4" max="4" width="15.63"/>
    <col customWidth="1" min="5" max="5" width="5.75"/>
    <col customWidth="1" min="6" max="6" width="11.13"/>
    <col customWidth="1" min="7" max="7" width="16.5"/>
    <col customWidth="1" min="8" max="8" width="10.25"/>
    <col customWidth="1" min="9" max="9" width="11.25"/>
    <col customWidth="1" min="10" max="11" width="5.63"/>
    <col customWidth="1" min="12" max="12" width="9.88"/>
    <col customWidth="1" min="13" max="13" width="9.25"/>
    <col customWidth="1" min="14" max="14" width="8.88"/>
    <col customWidth="1" min="15" max="15" width="4.63"/>
    <col customWidth="1" min="16" max="19" width="5.63"/>
    <col customWidth="1" min="20" max="21" width="6.5"/>
    <col customWidth="1" min="22" max="26" width="11.0"/>
  </cols>
  <sheetData>
    <row r="1" ht="12.75" customHeight="1">
      <c r="A1" s="424" t="s">
        <v>1506</v>
      </c>
      <c r="B1" s="424" t="s">
        <v>1507</v>
      </c>
      <c r="C1" s="425" t="s">
        <v>1508</v>
      </c>
      <c r="D1" s="164" t="s">
        <v>1509</v>
      </c>
      <c r="E1" s="424" t="s">
        <v>1510</v>
      </c>
      <c r="F1" s="424" t="s">
        <v>1511</v>
      </c>
      <c r="G1" s="424" t="s">
        <v>34</v>
      </c>
      <c r="H1" s="424" t="s">
        <v>1512</v>
      </c>
      <c r="I1" s="424" t="s">
        <v>1513</v>
      </c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</row>
    <row r="2" ht="12.75" customHeight="1">
      <c r="A2" s="427" t="s">
        <v>76</v>
      </c>
      <c r="B2" s="427" t="s">
        <v>1514</v>
      </c>
      <c r="C2" s="427" t="str">
        <f>VLOOKUP('2024当番免除者リスト'!D2,'2024当番マスター'!$E$4:$AV$272,44,FALSE)</f>
        <v>幼 ゆり</v>
      </c>
      <c r="D2" s="428" t="s">
        <v>61</v>
      </c>
      <c r="E2" s="427" t="str">
        <f>VLOOKUP(D2,'2024当番マスター'!$E$4:$AP$272,2,FALSE)</f>
        <v>甲並</v>
      </c>
      <c r="F2" s="429" t="str">
        <f>VLOOKUP(D2,'2024当番マスター'!$E$4:$AP$272,37,FALSE)</f>
        <v>4044837589</v>
      </c>
      <c r="G2" s="427" t="str">
        <f>VLOOKUP(D2,'2024当番マスター'!$E$4:$AP$272,23,FALSE)</f>
        <v>sato.kom.1128@gmail.com</v>
      </c>
      <c r="H2" s="427" t="str">
        <f t="shared" ref="H2:H7" si="1">A2</f>
        <v>学級委員</v>
      </c>
      <c r="I2" s="427" t="str">
        <f>VLOOKUP(F2,'2024当番マスター'!AO:AP,2,FALSE)</f>
        <v>運営関係者</v>
      </c>
      <c r="J2" s="430" t="s">
        <v>1515</v>
      </c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352"/>
      <c r="W2" s="352"/>
      <c r="X2" s="352"/>
      <c r="Y2" s="352"/>
      <c r="Z2" s="352"/>
    </row>
    <row r="3" ht="12.75" customHeight="1">
      <c r="A3" s="427" t="s">
        <v>76</v>
      </c>
      <c r="B3" s="427" t="s">
        <v>1516</v>
      </c>
      <c r="C3" s="427" t="str">
        <f>VLOOKUP('2024当番免除者リスト'!D3,'2024当番マスター'!$E$4:$AV$272,44,FALSE)</f>
        <v>幼 もも</v>
      </c>
      <c r="D3" s="431" t="s">
        <v>152</v>
      </c>
      <c r="E3" s="427" t="str">
        <f>VLOOKUP(D3,'2024当番マスター'!$E$4:$AP$272,2,FALSE)</f>
        <v>BERRICE</v>
      </c>
      <c r="F3" s="429" t="str">
        <f>VLOOKUP(D3,'2024当番マスター'!$E$4:$AP$272,37,FALSE)</f>
        <v>2128100567</v>
      </c>
      <c r="G3" s="427" t="str">
        <f>VLOOKUP(D3,'2024当番マスター'!$E$4:$AP$272,23,FALSE)</f>
        <v>motonishijamesfumi@gmail.com</v>
      </c>
      <c r="H3" s="427" t="str">
        <f t="shared" si="1"/>
        <v>学級委員</v>
      </c>
      <c r="I3" s="427" t="str">
        <f>VLOOKUP(F3,'2024当番マスター'!AO:AP,2,FALSE)</f>
        <v>学級委員</v>
      </c>
      <c r="J3" s="426"/>
      <c r="K3" s="426"/>
      <c r="L3" s="426"/>
      <c r="M3" s="432" t="s">
        <v>1517</v>
      </c>
      <c r="N3" s="432" t="s">
        <v>1518</v>
      </c>
      <c r="O3" s="432" t="s">
        <v>1519</v>
      </c>
      <c r="P3" s="426"/>
      <c r="Q3" s="426"/>
      <c r="R3" s="426"/>
      <c r="S3" s="426"/>
      <c r="T3" s="426"/>
      <c r="U3" s="426"/>
      <c r="V3" s="352"/>
      <c r="W3" s="352"/>
      <c r="X3" s="352"/>
      <c r="Y3" s="352"/>
      <c r="Z3" s="352"/>
    </row>
    <row r="4" ht="12.75" customHeight="1">
      <c r="A4" s="427" t="s">
        <v>76</v>
      </c>
      <c r="B4" s="427" t="s">
        <v>1520</v>
      </c>
      <c r="C4" s="427" t="str">
        <f>VLOOKUP('2024当番免除者リスト'!D4,'2024当番マスター'!$E$4:$AV$272,44,FALSE)</f>
        <v>小1－1</v>
      </c>
      <c r="D4" s="431" t="s">
        <v>290</v>
      </c>
      <c r="E4" s="427" t="s">
        <v>291</v>
      </c>
      <c r="F4" s="429" t="str">
        <f>VLOOKUP(D4,'2024当番マスター'!$E$4:$AP$272,37,FALSE)</f>
        <v>4704538171</v>
      </c>
      <c r="G4" s="427" t="str">
        <f>VLOOKUP(D4,'2024当番マスター'!$E$4:$AP$272,23,FALSE)</f>
        <v>yuuui009@yahoo.co.jp</v>
      </c>
      <c r="H4" s="427" t="str">
        <f t="shared" si="1"/>
        <v>学級委員</v>
      </c>
      <c r="I4" s="427" t="str">
        <f>VLOOKUP(F4,'2024当番マスター'!AO:AP,2,FALSE)</f>
        <v>学級委員</v>
      </c>
      <c r="J4" s="426"/>
      <c r="K4" s="426"/>
      <c r="L4" s="424" t="s">
        <v>76</v>
      </c>
      <c r="M4" s="433">
        <f>COUNTIF($A$2:A144,L4)</f>
        <v>24</v>
      </c>
      <c r="N4" s="433">
        <f>COUNTIF('2024当番マスター'!$X$4:$X$272,L4)</f>
        <v>23</v>
      </c>
      <c r="O4" s="434">
        <f t="shared" ref="O4:O10" si="2">M4-N4</f>
        <v>1</v>
      </c>
      <c r="P4" s="426" t="s">
        <v>1521</v>
      </c>
      <c r="Q4" s="426"/>
      <c r="R4" s="426"/>
      <c r="S4" s="426"/>
      <c r="T4" s="426"/>
      <c r="U4" s="426"/>
    </row>
    <row r="5" ht="12.75" customHeight="1">
      <c r="A5" s="427" t="s">
        <v>76</v>
      </c>
      <c r="B5" s="427" t="s">
        <v>1522</v>
      </c>
      <c r="C5" s="427" t="str">
        <f>VLOOKUP('2024当番免除者リスト'!D5,'2024当番マスター'!$E$4:$AV$272,44,FALSE)</f>
        <v>小1－2</v>
      </c>
      <c r="D5" s="431" t="s">
        <v>386</v>
      </c>
      <c r="E5" s="427" t="s">
        <v>387</v>
      </c>
      <c r="F5" s="429" t="str">
        <f>VLOOKUP(D5,'2024当番マスター'!$E$4:$AP$272,37,FALSE)</f>
        <v>5624002100</v>
      </c>
      <c r="G5" s="427" t="str">
        <f>VLOOKUP(D5,'2024当番マスター'!$E$4:$AP$272,23,FALSE)</f>
        <v>luckyc227@gmail.com</v>
      </c>
      <c r="H5" s="427" t="str">
        <f t="shared" si="1"/>
        <v>学級委員</v>
      </c>
      <c r="I5" s="427" t="str">
        <f>VLOOKUP(F5,'2024当番マスター'!AO:AP,2,FALSE)</f>
        <v>学級委員</v>
      </c>
      <c r="J5" s="426"/>
      <c r="K5" s="426"/>
      <c r="L5" s="424" t="s">
        <v>136</v>
      </c>
      <c r="M5" s="433">
        <f t="shared" ref="M5:M10" si="3">COUNTIF($A$4:A145,L5)</f>
        <v>24</v>
      </c>
      <c r="N5" s="433">
        <f>COUNTIF('2024当番マスター'!$X$4:$X$272,L5)</f>
        <v>24</v>
      </c>
      <c r="O5" s="434">
        <f t="shared" si="2"/>
        <v>0</v>
      </c>
      <c r="P5" s="426"/>
      <c r="Q5" s="426"/>
      <c r="R5" s="426"/>
      <c r="S5" s="426"/>
      <c r="T5" s="426"/>
      <c r="U5" s="426"/>
    </row>
    <row r="6" ht="12.75" customHeight="1">
      <c r="A6" s="427" t="s">
        <v>76</v>
      </c>
      <c r="B6" s="427" t="s">
        <v>1523</v>
      </c>
      <c r="C6" s="427" t="str">
        <f>VLOOKUP('2024当番免除者リスト'!D6,'2024当番マスター'!$E$4:$AV$272,44,FALSE)</f>
        <v>小1－3</v>
      </c>
      <c r="D6" s="431" t="s">
        <v>494</v>
      </c>
      <c r="E6" s="427" t="s">
        <v>495</v>
      </c>
      <c r="F6" s="429" t="str">
        <f>VLOOKUP(D6,'2024当番マスター'!$E$4:$AP$272,37,FALSE)</f>
        <v>6788484747</v>
      </c>
      <c r="G6" s="427" t="str">
        <f>VLOOKUP(D6,'2024当番マスター'!$E$4:$AP$272,23,FALSE)</f>
        <v>kskseizestheday@gmail.com</v>
      </c>
      <c r="H6" s="427" t="str">
        <f t="shared" si="1"/>
        <v>学級委員</v>
      </c>
      <c r="I6" s="427" t="str">
        <f>VLOOKUP(F6,'2024当番マスター'!AO:AP,2,FALSE)</f>
        <v>学級委員</v>
      </c>
      <c r="J6" s="426"/>
      <c r="K6" s="426"/>
      <c r="L6" s="424" t="s">
        <v>128</v>
      </c>
      <c r="M6" s="433">
        <f t="shared" si="3"/>
        <v>24</v>
      </c>
      <c r="N6" s="433">
        <f>COUNTIF('2024当番マスター'!$X$4:$X$272,L6)</f>
        <v>24</v>
      </c>
      <c r="O6" s="434">
        <f t="shared" si="2"/>
        <v>0</v>
      </c>
      <c r="P6" s="426"/>
      <c r="Q6" s="426"/>
      <c r="R6" s="426"/>
      <c r="S6" s="426"/>
      <c r="T6" s="426"/>
      <c r="U6" s="426"/>
    </row>
    <row r="7" ht="12.75" customHeight="1">
      <c r="A7" s="427" t="s">
        <v>76</v>
      </c>
      <c r="B7" s="427" t="s">
        <v>1524</v>
      </c>
      <c r="C7" s="427" t="str">
        <f>VLOOKUP('2024当番免除者リスト'!D7,'2024当番マスター'!$E$4:$AV$272,44,FALSE)</f>
        <v>小2－1</v>
      </c>
      <c r="D7" s="431" t="s">
        <v>567</v>
      </c>
      <c r="E7" s="427" t="s">
        <v>568</v>
      </c>
      <c r="F7" s="429" t="str">
        <f>VLOOKUP(D7,'2024当番マスター'!$E$4:$AP$272,37,FALSE)</f>
        <v>3522844615</v>
      </c>
      <c r="G7" s="427" t="str">
        <f>VLOOKUP(D7,'2024当番マスター'!$E$4:$AP$272,23,FALSE)</f>
        <v>hiroko_shinohara@hotmail.com</v>
      </c>
      <c r="H7" s="427" t="str">
        <f t="shared" si="1"/>
        <v>学級委員</v>
      </c>
      <c r="I7" s="427" t="str">
        <f>VLOOKUP(F7,'2024当番マスター'!AO:AP,2,FALSE)</f>
        <v>学級委員</v>
      </c>
      <c r="J7" s="426"/>
      <c r="K7" s="426"/>
      <c r="L7" s="424" t="s">
        <v>52</v>
      </c>
      <c r="M7" s="433">
        <f t="shared" si="3"/>
        <v>24</v>
      </c>
      <c r="N7" s="433">
        <f>COUNTIF('2024当番マスター'!$X$4:$X$272,L7)</f>
        <v>23</v>
      </c>
      <c r="O7" s="434">
        <f t="shared" si="2"/>
        <v>1</v>
      </c>
      <c r="P7" s="426" t="s">
        <v>1525</v>
      </c>
      <c r="Q7" s="426"/>
      <c r="R7" s="426"/>
      <c r="S7" s="426"/>
      <c r="T7" s="426"/>
      <c r="U7" s="426"/>
    </row>
    <row r="8" ht="12.75" customHeight="1">
      <c r="A8" s="427" t="s">
        <v>76</v>
      </c>
      <c r="B8" s="427" t="s">
        <v>1526</v>
      </c>
      <c r="C8" s="427" t="str">
        <f>VLOOKUP('2024当番免除者リスト'!D8,'2024当番マスター'!$E$4:$AV$272,44,FALSE)</f>
        <v>小2－3</v>
      </c>
      <c r="D8" s="431" t="s">
        <v>781</v>
      </c>
      <c r="E8" s="427" t="s">
        <v>782</v>
      </c>
      <c r="F8" s="429" t="str">
        <f>VLOOKUP(D8,'2024当番マスター'!$E$4:$AP$272,37,FALSE)</f>
        <v>4708307195</v>
      </c>
      <c r="G8" s="427" t="str">
        <f>VLOOKUP(D8,'2024当番マスター'!$E$4:$AP$272,23,FALSE)</f>
        <v>kandadada.65@gmail.com</v>
      </c>
      <c r="H8" s="427" t="s">
        <v>76</v>
      </c>
      <c r="I8" s="427" t="str">
        <f>VLOOKUP(F8,'2024当番マスター'!AO:AP,2,FALSE)</f>
        <v>学級委員</v>
      </c>
      <c r="J8" s="426"/>
      <c r="K8" s="426"/>
      <c r="L8" s="424" t="s">
        <v>177</v>
      </c>
      <c r="M8" s="433">
        <f t="shared" si="3"/>
        <v>12</v>
      </c>
      <c r="N8" s="433">
        <f>COUNTIF('2024当番マスター'!$X$4:$X$272,L8)</f>
        <v>12</v>
      </c>
      <c r="O8" s="434">
        <f t="shared" si="2"/>
        <v>0</v>
      </c>
      <c r="P8" s="426"/>
      <c r="Q8" s="426"/>
      <c r="R8" s="426"/>
      <c r="S8" s="426"/>
      <c r="T8" s="426"/>
      <c r="U8" s="426"/>
    </row>
    <row r="9" ht="12.75" customHeight="1">
      <c r="A9" s="427" t="s">
        <v>76</v>
      </c>
      <c r="B9" s="427" t="s">
        <v>1527</v>
      </c>
      <c r="C9" s="427" t="str">
        <f>VLOOKUP('2024当番免除者リスト'!D9,'2024当番マスター'!$E$4:$AV$272,44,FALSE)</f>
        <v>小2－2</v>
      </c>
      <c r="D9" s="431" t="s">
        <v>693</v>
      </c>
      <c r="E9" s="427" t="s">
        <v>694</v>
      </c>
      <c r="F9" s="429" t="str">
        <f>VLOOKUP(D9,'2024当番マスター'!$E$4:$AP$272,37,FALSE)</f>
        <v>6784588077</v>
      </c>
      <c r="G9" s="427" t="str">
        <f>VLOOKUP(D9,'2024当番マスター'!$E$4:$AP$272,23,FALSE)</f>
        <v>akikom315@gmail.com</v>
      </c>
      <c r="H9" s="427" t="s">
        <v>76</v>
      </c>
      <c r="I9" s="427" t="str">
        <f>VLOOKUP(F9,'2024当番マスター'!AO:AP,2,FALSE)</f>
        <v>学級委員</v>
      </c>
      <c r="J9" s="426"/>
      <c r="K9" s="426"/>
      <c r="L9" s="424" t="s">
        <v>199</v>
      </c>
      <c r="M9" s="433">
        <f t="shared" si="3"/>
        <v>4</v>
      </c>
      <c r="N9" s="433">
        <f>COUNTIF('2024当番マスター'!$X$4:$X$272,L9)</f>
        <v>4</v>
      </c>
      <c r="O9" s="434">
        <f t="shared" si="2"/>
        <v>0</v>
      </c>
      <c r="P9" s="426"/>
      <c r="Q9" s="426"/>
      <c r="R9" s="426"/>
      <c r="S9" s="426"/>
      <c r="T9" s="426"/>
      <c r="U9" s="426"/>
    </row>
    <row r="10" ht="12.75" customHeight="1">
      <c r="A10" s="427" t="s">
        <v>76</v>
      </c>
      <c r="B10" s="427" t="s">
        <v>1528</v>
      </c>
      <c r="C10" s="427" t="str">
        <f>VLOOKUP('2024当番免除者リスト'!D10,'2024当番マスター'!$E$4:$AV$272,44,FALSE)</f>
        <v>小3－2</v>
      </c>
      <c r="D10" s="431" t="s">
        <v>924</v>
      </c>
      <c r="E10" s="427" t="s">
        <v>925</v>
      </c>
      <c r="F10" s="429" t="str">
        <f>VLOOKUP(D10,'2024当番マスター'!$E$4:$AP$272,37,FALSE)</f>
        <v>6782166374</v>
      </c>
      <c r="G10" s="427" t="str">
        <f>VLOOKUP(D10,'2024当番マスター'!$E$4:$AP$272,23,FALSE)</f>
        <v>yoshimakimail9@gmail.com</v>
      </c>
      <c r="H10" s="427" t="s">
        <v>76</v>
      </c>
      <c r="I10" s="427" t="str">
        <f>VLOOKUP(F10,'2024当番マスター'!AO:AP,2,FALSE)</f>
        <v>学級委員</v>
      </c>
      <c r="J10" s="426"/>
      <c r="K10" s="426"/>
      <c r="L10" s="435" t="s">
        <v>68</v>
      </c>
      <c r="M10" s="433">
        <f t="shared" si="3"/>
        <v>28</v>
      </c>
      <c r="N10" s="433">
        <f>COUNTIF('2024当番マスター'!$X$4:$X$272,L10)</f>
        <v>27</v>
      </c>
      <c r="O10" s="434">
        <f t="shared" si="2"/>
        <v>1</v>
      </c>
      <c r="P10" s="426" t="s">
        <v>1529</v>
      </c>
      <c r="Q10" s="426"/>
      <c r="R10" s="426"/>
      <c r="S10" s="426"/>
      <c r="T10" s="426"/>
      <c r="U10" s="426"/>
    </row>
    <row r="11" ht="12.75" customHeight="1">
      <c r="A11" s="427" t="s">
        <v>76</v>
      </c>
      <c r="B11" s="427" t="s">
        <v>1530</v>
      </c>
      <c r="C11" s="427" t="str">
        <f>VLOOKUP('2024当番免除者リスト'!D11,'2024当番マスター'!$E$4:$AV$272,44,FALSE)</f>
        <v>小1－3</v>
      </c>
      <c r="D11" s="431" t="s">
        <v>534</v>
      </c>
      <c r="E11" s="427" t="s">
        <v>535</v>
      </c>
      <c r="F11" s="429" t="str">
        <f>VLOOKUP(D11,'2024当番マスター'!$E$4:$AP$272,37,FALSE)</f>
        <v>6786229764</v>
      </c>
      <c r="G11" s="427" t="str">
        <f>VLOOKUP(D11,'2024当番マスター'!$E$4:$AP$272,23,FALSE)</f>
        <v>msko0621@gmail.com</v>
      </c>
      <c r="H11" s="427" t="s">
        <v>76</v>
      </c>
      <c r="I11" s="427" t="str">
        <f>VLOOKUP(F11,'2024当番マスター'!AO:AP,2,FALSE)</f>
        <v>学級委員</v>
      </c>
      <c r="J11" s="426"/>
      <c r="K11" s="426"/>
      <c r="L11" s="426"/>
      <c r="M11" s="426"/>
      <c r="N11" s="426"/>
      <c r="O11" s="426"/>
      <c r="P11" s="426"/>
      <c r="Q11" s="426"/>
      <c r="R11" s="426"/>
      <c r="S11" s="426"/>
      <c r="T11" s="426"/>
      <c r="U11" s="426"/>
    </row>
    <row r="12" ht="12.75" customHeight="1">
      <c r="A12" s="427" t="s">
        <v>76</v>
      </c>
      <c r="B12" s="427" t="s">
        <v>1531</v>
      </c>
      <c r="C12" s="427" t="str">
        <f>VLOOKUP('2024当番免除者リスト'!D12,'2024当番マスター'!$E$4:$AV$272,44,FALSE)</f>
        <v>小1－3</v>
      </c>
      <c r="D12" s="431" t="s">
        <v>461</v>
      </c>
      <c r="E12" s="427" t="s">
        <v>462</v>
      </c>
      <c r="F12" s="429" t="str">
        <f>VLOOKUP(D12,'2024当番マスター'!$E$4:$AP$272,37,FALSE)</f>
        <v>7703646300</v>
      </c>
      <c r="G12" s="427" t="str">
        <f>VLOOKUP(D12,'2024当番マスター'!$E$4:$AP$272,23,FALSE)</f>
        <v>Dr.celinelazarus@gmail.com</v>
      </c>
      <c r="H12" s="427" t="s">
        <v>76</v>
      </c>
      <c r="I12" s="427" t="str">
        <f>VLOOKUP(F12,'2024当番マスター'!AO:AP,2,FALSE)</f>
        <v>学級委員</v>
      </c>
      <c r="J12" s="426"/>
      <c r="K12" s="426"/>
      <c r="L12" s="426"/>
      <c r="M12" s="426"/>
      <c r="N12" s="426"/>
      <c r="O12" s="426"/>
      <c r="P12" s="426"/>
      <c r="Q12" s="426"/>
      <c r="R12" s="426"/>
      <c r="S12" s="426"/>
      <c r="T12" s="426"/>
      <c r="U12" s="426"/>
    </row>
    <row r="13" ht="12.75" customHeight="1">
      <c r="A13" s="427" t="s">
        <v>76</v>
      </c>
      <c r="B13" s="427" t="s">
        <v>1532</v>
      </c>
      <c r="C13" s="427" t="str">
        <f>VLOOKUP('2024当番免除者リスト'!D13,'2024当番マスター'!$E$4:$AV$272,44,FALSE)</f>
        <v>小1－3</v>
      </c>
      <c r="D13" s="431" t="s">
        <v>542</v>
      </c>
      <c r="E13" s="427" t="s">
        <v>543</v>
      </c>
      <c r="F13" s="429" t="str">
        <f>VLOOKUP(D13,'2024当番マスター'!$E$4:$AP$272,37,FALSE)</f>
        <v>7707768390</v>
      </c>
      <c r="G13" s="427" t="str">
        <f>VLOOKUP(D13,'2024当番マスター'!$E$4:$AP$272,23,FALSE)</f>
        <v>takuya.murami0424@gmail.com</v>
      </c>
      <c r="H13" s="427" t="s">
        <v>76</v>
      </c>
      <c r="I13" s="427" t="str">
        <f>VLOOKUP(F13,'2024当番マスター'!AO:AP,2,FALSE)</f>
        <v>学級委員</v>
      </c>
      <c r="J13" s="426"/>
      <c r="K13" s="426"/>
      <c r="L13" s="426"/>
      <c r="M13" s="426"/>
      <c r="N13" s="426"/>
      <c r="O13" s="426"/>
      <c r="P13" s="426"/>
      <c r="Q13" s="426"/>
      <c r="R13" s="426"/>
      <c r="S13" s="426"/>
      <c r="T13" s="426"/>
      <c r="U13" s="426"/>
    </row>
    <row r="14" ht="12.75" customHeight="1">
      <c r="A14" s="427" t="s">
        <v>76</v>
      </c>
      <c r="B14" s="427" t="s">
        <v>1533</v>
      </c>
      <c r="C14" s="427" t="str">
        <f>VLOOKUP('2024当番免除者リスト'!D14,'2024当番マスター'!$E$4:$AV$272,44,FALSE)</f>
        <v>小4－2</v>
      </c>
      <c r="D14" s="431" t="s">
        <v>1049</v>
      </c>
      <c r="E14" s="427" t="s">
        <v>1050</v>
      </c>
      <c r="F14" s="429" t="str">
        <f>VLOOKUP(D14,'2024当番マスター'!$E$4:$AP$272,37,FALSE)</f>
        <v>7703249640</v>
      </c>
      <c r="G14" s="427" t="str">
        <f>VLOOKUP(D14,'2024当番マスター'!$E$4:$AP$272,23,FALSE)</f>
        <v>mariko.jo@icloud.com</v>
      </c>
      <c r="H14" s="427" t="s">
        <v>76</v>
      </c>
      <c r="I14" s="427" t="str">
        <f>VLOOKUP(F14,'2024当番マスター'!AO:AP,2,FALSE)</f>
        <v>学級委員</v>
      </c>
      <c r="J14" s="426"/>
      <c r="K14" s="426"/>
      <c r="L14" s="426"/>
      <c r="M14" s="426"/>
      <c r="N14" s="426"/>
      <c r="O14" s="426"/>
      <c r="P14" s="426"/>
      <c r="Q14" s="426"/>
      <c r="R14" s="426"/>
      <c r="S14" s="426"/>
      <c r="T14" s="426"/>
      <c r="U14" s="426"/>
    </row>
    <row r="15" ht="12.75" customHeight="1">
      <c r="A15" s="427" t="s">
        <v>76</v>
      </c>
      <c r="B15" s="427" t="s">
        <v>1534</v>
      </c>
      <c r="C15" s="427" t="str">
        <f>VLOOKUP('2024当番免除者リスト'!D15,'2024当番マスター'!$E$4:$AV$272,44,FALSE)</f>
        <v>小1－2</v>
      </c>
      <c r="D15" s="431" t="s">
        <v>428</v>
      </c>
      <c r="E15" s="427" t="s">
        <v>429</v>
      </c>
      <c r="F15" s="429" t="str">
        <f>VLOOKUP(D15,'2024当番マスター'!$E$4:$AP$272,37,FALSE)</f>
        <v>9293106049</v>
      </c>
      <c r="G15" s="427" t="str">
        <f>VLOOKUP(D15,'2024当番マスター'!$E$4:$AP$272,23,FALSE)</f>
        <v>keigo.takahashi2@icloud.com</v>
      </c>
      <c r="H15" s="427" t="s">
        <v>76</v>
      </c>
      <c r="I15" s="427" t="str">
        <f>VLOOKUP(F15,'2024当番マスター'!AO:AP,2,FALSE)</f>
        <v>学級委員</v>
      </c>
      <c r="J15" s="426"/>
      <c r="K15" s="426"/>
      <c r="L15" s="426"/>
      <c r="M15" s="426"/>
      <c r="N15" s="426"/>
      <c r="O15" s="426"/>
      <c r="P15" s="426"/>
      <c r="Q15" s="426"/>
      <c r="R15" s="426"/>
      <c r="S15" s="426"/>
      <c r="T15" s="426"/>
      <c r="U15" s="426"/>
    </row>
    <row r="16" ht="12.75" customHeight="1">
      <c r="A16" s="427" t="s">
        <v>76</v>
      </c>
      <c r="B16" s="427" t="s">
        <v>1535</v>
      </c>
      <c r="C16" s="427" t="str">
        <f>VLOOKUP('2024当番免除者リスト'!D16,'2024当番マスター'!$E$4:$AV$272,44,FALSE)</f>
        <v>小2－2</v>
      </c>
      <c r="D16" s="431" t="s">
        <v>668</v>
      </c>
      <c r="E16" s="427" t="s">
        <v>669</v>
      </c>
      <c r="F16" s="429" t="str">
        <f>VLOOKUP(D16,'2024当番マスター'!$E$4:$AP$272,37,FALSE)</f>
        <v>7707316844</v>
      </c>
      <c r="G16" s="427" t="str">
        <f>VLOOKUP(D16,'2024当番マスター'!$E$4:$AP$272,23,FALSE)</f>
        <v>torikko0618@gmail.com</v>
      </c>
      <c r="H16" s="427" t="s">
        <v>76</v>
      </c>
      <c r="I16" s="427" t="str">
        <f>VLOOKUP(F16,'2024当番マスター'!AO:AP,2,FALSE)</f>
        <v>学級委員</v>
      </c>
      <c r="J16" s="426"/>
      <c r="K16" s="426"/>
      <c r="L16" s="426"/>
      <c r="M16" s="426"/>
      <c r="N16" s="426"/>
      <c r="O16" s="426"/>
      <c r="P16" s="426"/>
      <c r="Q16" s="426"/>
      <c r="R16" s="426"/>
      <c r="S16" s="426"/>
      <c r="T16" s="426"/>
      <c r="U16" s="426"/>
    </row>
    <row r="17" ht="12.75" customHeight="1">
      <c r="A17" s="427" t="s">
        <v>76</v>
      </c>
      <c r="B17" s="427" t="s">
        <v>1536</v>
      </c>
      <c r="C17" s="427" t="str">
        <f>VLOOKUP('2024当番免除者リスト'!D17,'2024当番マスター'!$E$4:$AV$272,44,FALSE)</f>
        <v>小5－1</v>
      </c>
      <c r="D17" s="431" t="s">
        <v>1126</v>
      </c>
      <c r="E17" s="427" t="s">
        <v>1127</v>
      </c>
      <c r="F17" s="429" t="str">
        <f>VLOOKUP(D17,'2024当番マスター'!$E$4:$AP$272,37,FALSE)</f>
        <v>4709297204</v>
      </c>
      <c r="G17" s="427" t="str">
        <f>VLOOKUP(D17,'2024当番マスター'!$E$4:$AP$272,23,FALSE)</f>
        <v>mayu3cocoon@gmail.com</v>
      </c>
      <c r="H17" s="427" t="str">
        <f t="shared" ref="H17:H144" si="4">A17</f>
        <v>学級委員</v>
      </c>
      <c r="I17" s="427" t="str">
        <f>VLOOKUP(F17,'2024当番マスター'!AO:AP,2,FALSE)</f>
        <v>学級委員</v>
      </c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</row>
    <row r="18" ht="12.75" customHeight="1">
      <c r="A18" s="427" t="s">
        <v>76</v>
      </c>
      <c r="B18" s="427" t="s">
        <v>1537</v>
      </c>
      <c r="C18" s="427" t="str">
        <f>VLOOKUP('2024当番免除者リスト'!D18,'2024当番マスター'!$E$4:$AV$272,44,FALSE)</f>
        <v>幼 ゆり</v>
      </c>
      <c r="D18" s="431" t="s">
        <v>71</v>
      </c>
      <c r="E18" s="427" t="s">
        <v>72</v>
      </c>
      <c r="F18" s="429" t="str">
        <f>VLOOKUP(D18,'2024当番マスター'!$E$4:$AP$272,37,FALSE)</f>
        <v>6784125590</v>
      </c>
      <c r="G18" s="427" t="str">
        <f>VLOOKUP(D18,'2024当番マスター'!$E$4:$AP$272,23,FALSE)</f>
        <v>miho_fine@yahoo.co.jp</v>
      </c>
      <c r="H18" s="427" t="str">
        <f t="shared" si="4"/>
        <v>学級委員</v>
      </c>
      <c r="I18" s="427" t="str">
        <f>VLOOKUP(F18,'2024当番マスター'!AO:AP,2,FALSE)</f>
        <v>学級委員</v>
      </c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426"/>
    </row>
    <row r="19" ht="12.75" customHeight="1">
      <c r="A19" s="427" t="s">
        <v>76</v>
      </c>
      <c r="B19" s="427" t="s">
        <v>1538</v>
      </c>
      <c r="C19" s="427" t="str">
        <f>VLOOKUP('2024当番免除者リスト'!D19,'2024当番マスター'!$E$4:$AV$272,44,FALSE)</f>
        <v>小6－2</v>
      </c>
      <c r="D19" s="431" t="s">
        <v>1258</v>
      </c>
      <c r="E19" s="427" t="s">
        <v>1259</v>
      </c>
      <c r="F19" s="429" t="str">
        <f>VLOOKUP(D19,'2024当番マスター'!$E$4:$AP$272,37,FALSE)</f>
        <v>4045283601</v>
      </c>
      <c r="G19" s="427" t="str">
        <f>VLOOKUP(D19,'2024当番マスター'!$E$4:$AP$272,23,FALSE)</f>
        <v>izumimasaya@gmail.com</v>
      </c>
      <c r="H19" s="427" t="str">
        <f t="shared" si="4"/>
        <v>学級委員</v>
      </c>
      <c r="I19" s="427" t="str">
        <f>VLOOKUP(F19,'2024当番マスター'!AO:AP,2,FALSE)</f>
        <v>学級委員</v>
      </c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</row>
    <row r="20" ht="13.5" customHeight="1">
      <c r="A20" s="427" t="s">
        <v>76</v>
      </c>
      <c r="B20" s="427" t="s">
        <v>1539</v>
      </c>
      <c r="C20" s="427" t="str">
        <f>VLOOKUP('2024当番免除者リスト'!D20,'2024当番マスター'!$E$4:$AV$272,44,FALSE)</f>
        <v>小4－1</v>
      </c>
      <c r="D20" s="427" t="s">
        <v>1004</v>
      </c>
      <c r="E20" s="427" t="s">
        <v>1005</v>
      </c>
      <c r="F20" s="429" t="str">
        <f>VLOOKUP(D20,'2024当番マスター'!$E$4:$AP$272,37,FALSE)</f>
        <v>4704760396</v>
      </c>
      <c r="G20" s="427" t="str">
        <f>VLOOKUP(D20,'2024当番マスター'!$E$4:$AP$272,23,FALSE)</f>
        <v>re_du.ub_na@icloud.com</v>
      </c>
      <c r="H20" s="427" t="str">
        <f t="shared" si="4"/>
        <v>学級委員</v>
      </c>
      <c r="I20" s="427" t="str">
        <f>VLOOKUP(F20,'2024当番マスター'!AO:AP,2,FALSE)</f>
        <v>学級委員</v>
      </c>
      <c r="J20" s="426"/>
      <c r="K20" s="426"/>
      <c r="L20" s="426"/>
      <c r="M20" s="426"/>
      <c r="N20" s="426"/>
      <c r="O20" s="426"/>
      <c r="P20" s="426"/>
      <c r="Q20" s="426"/>
      <c r="R20" s="426"/>
      <c r="S20" s="426"/>
      <c r="T20" s="426"/>
      <c r="U20" s="426"/>
    </row>
    <row r="21" ht="12.75" customHeight="1">
      <c r="A21" s="427" t="s">
        <v>76</v>
      </c>
      <c r="B21" s="427" t="s">
        <v>1540</v>
      </c>
      <c r="C21" s="427" t="str">
        <f>VLOOKUP('2024当番免除者リスト'!D21,'2024当番マスター'!$E$4:$AV$272,44,FALSE)</f>
        <v>小4－2</v>
      </c>
      <c r="D21" s="431" t="s">
        <v>1036</v>
      </c>
      <c r="E21" s="427" t="s">
        <v>702</v>
      </c>
      <c r="F21" s="429" t="str">
        <f>VLOOKUP(D21,'2024当番マスター'!$E$4:$AP$272,37,FALSE)</f>
        <v>7707126068</v>
      </c>
      <c r="G21" s="427" t="str">
        <f>VLOOKUP(D21,'2024当番マスター'!$E$4:$AP$272,23,FALSE)</f>
        <v>kylemoreroad.6@gmail.com</v>
      </c>
      <c r="H21" s="427" t="str">
        <f t="shared" si="4"/>
        <v>学級委員</v>
      </c>
      <c r="I21" s="427" t="str">
        <f>VLOOKUP(F21,'2024当番マスター'!AO:AP,2,FALSE)</f>
        <v>学級委員</v>
      </c>
      <c r="J21" s="426"/>
      <c r="K21" s="426"/>
      <c r="L21" s="426"/>
      <c r="M21" s="426"/>
      <c r="N21" s="426"/>
      <c r="O21" s="426"/>
      <c r="P21" s="426"/>
      <c r="Q21" s="426"/>
      <c r="R21" s="426"/>
      <c r="S21" s="426"/>
      <c r="T21" s="426"/>
      <c r="U21" s="426"/>
    </row>
    <row r="22" ht="12.75" customHeight="1">
      <c r="A22" s="427" t="s">
        <v>76</v>
      </c>
      <c r="B22" s="427" t="s">
        <v>1541</v>
      </c>
      <c r="C22" s="427" t="str">
        <f>VLOOKUP('2024当番免除者リスト'!D22,'2024当番マスター'!$E$4:$AV$272,44,FALSE)</f>
        <v>中2</v>
      </c>
      <c r="D22" s="431" t="s">
        <v>1393</v>
      </c>
      <c r="E22" s="427" t="s">
        <v>1394</v>
      </c>
      <c r="F22" s="429" t="str">
        <f>VLOOKUP(D22,'2024当番マスター'!$E$4:$AP$272,37,FALSE)</f>
        <v>7704010518</v>
      </c>
      <c r="G22" s="427" t="str">
        <f>VLOOKUP(D22,'2024当番マスター'!$E$4:$AP$272,23,FALSE)</f>
        <v>Shoko.izena@gmail.com</v>
      </c>
      <c r="H22" s="427" t="str">
        <f t="shared" si="4"/>
        <v>学級委員</v>
      </c>
      <c r="I22" s="427" t="str">
        <f>VLOOKUP(F22,'2024当番マスター'!AO:AP,2,FALSE)</f>
        <v>学級委員</v>
      </c>
      <c r="J22" s="426" t="s">
        <v>1542</v>
      </c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</row>
    <row r="23" ht="12.75" customHeight="1">
      <c r="A23" s="427" t="s">
        <v>76</v>
      </c>
      <c r="B23" s="427" t="s">
        <v>1543</v>
      </c>
      <c r="C23" s="427" t="str">
        <f>VLOOKUP('2024当番免除者リスト'!D23,'2024当番マスター'!$E$4:$AV$272,44,FALSE)</f>
        <v>小3－1</v>
      </c>
      <c r="D23" s="431" t="s">
        <v>812</v>
      </c>
      <c r="E23" s="427" t="s">
        <v>564</v>
      </c>
      <c r="F23" s="429" t="str">
        <f>VLOOKUP(D23,'2024当番マスター'!$E$4:$AP$272,37,FALSE)</f>
        <v>6146238213</v>
      </c>
      <c r="G23" s="427" t="str">
        <f>VLOOKUP(D23,'2024当番マスター'!$E$4:$AP$272,23,FALSE)</f>
        <v>r.i.peace.love12@gmail.com</v>
      </c>
      <c r="H23" s="427" t="str">
        <f t="shared" si="4"/>
        <v>学級委員</v>
      </c>
      <c r="I23" s="427" t="str">
        <f>VLOOKUP(F23,'2024当番マスター'!AO:AP,2,FALSE)</f>
        <v>学級委員</v>
      </c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</row>
    <row r="24" ht="12.75" customHeight="1">
      <c r="A24" s="427" t="s">
        <v>76</v>
      </c>
      <c r="B24" s="427" t="s">
        <v>1544</v>
      </c>
      <c r="C24" s="427" t="str">
        <f>VLOOKUP('2024当番免除者リスト'!D24,'2024当番マスター'!$E$4:$AV$272,44,FALSE)</f>
        <v>高1</v>
      </c>
      <c r="D24" s="431" t="s">
        <v>1441</v>
      </c>
      <c r="E24" s="427" t="s">
        <v>1442</v>
      </c>
      <c r="F24" s="429" t="str">
        <f>VLOOKUP(D24,'2024当番マスター'!$E$4:$AP$272,37,FALSE)</f>
        <v>7708782463</v>
      </c>
      <c r="G24" s="427" t="str">
        <f>VLOOKUP(D24,'2024当番マスター'!$E$4:$AP$272,23,FALSE)</f>
        <v>momoka.k627@gmail.com</v>
      </c>
      <c r="H24" s="427" t="str">
        <f t="shared" si="4"/>
        <v>学級委員</v>
      </c>
      <c r="I24" s="427" t="str">
        <f>VLOOKUP(F24,'2024当番マスター'!AO:AP,2,FALSE)</f>
        <v>学級委員</v>
      </c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</row>
    <row r="25" ht="12.75" customHeight="1">
      <c r="A25" s="427" t="s">
        <v>76</v>
      </c>
      <c r="B25" s="427" t="s">
        <v>1545</v>
      </c>
      <c r="C25" s="427" t="str">
        <f>VLOOKUP('2024当番免除者リスト'!D25,'2024当番マスター'!$E$4:$AV$272,44,FALSE)</f>
        <v>小1－2</v>
      </c>
      <c r="D25" s="431" t="s">
        <v>416</v>
      </c>
      <c r="E25" s="427" t="s">
        <v>417</v>
      </c>
      <c r="F25" s="429" t="str">
        <f>VLOOKUP(D25,'2024当番マスター'!$E$4:$AP$272,37,FALSE)</f>
        <v>4049360165</v>
      </c>
      <c r="G25" s="427" t="str">
        <f>VLOOKUP(D25,'2024当番マスター'!$E$4:$AP$272,23,FALSE)</f>
        <v>juriali0201@gmail.com</v>
      </c>
      <c r="H25" s="427" t="str">
        <f t="shared" si="4"/>
        <v>学級委員</v>
      </c>
      <c r="I25" s="427" t="str">
        <f>VLOOKUP(F25,'2024当番マスター'!AO:AP,2,FALSE)</f>
        <v>学級委員</v>
      </c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</row>
    <row r="26" ht="12.75" customHeight="1">
      <c r="A26" s="424" t="s">
        <v>136</v>
      </c>
      <c r="B26" s="424" t="s">
        <v>1546</v>
      </c>
      <c r="C26" s="424" t="str">
        <f>VLOOKUP('2024当番免除者リスト'!D26,'2024当番マスター'!$E$4:$AV$272,44,FALSE)</f>
        <v>幼 ゆり</v>
      </c>
      <c r="D26" s="164" t="s">
        <v>134</v>
      </c>
      <c r="E26" s="424" t="s">
        <v>417</v>
      </c>
      <c r="F26" s="436" t="str">
        <f>VLOOKUP(D26,'2024当番マスター'!$E$4:$AP$272,37,FALSE)</f>
        <v>8473376475</v>
      </c>
      <c r="G26" s="424" t="str">
        <f>VLOOKUP(D26,'2024当番マスター'!$E$4:$AP$272,23,FALSE)</f>
        <v>monzo3813@gmail.com</v>
      </c>
      <c r="H26" s="424" t="str">
        <f t="shared" si="4"/>
        <v>図書委員</v>
      </c>
      <c r="I26" s="424" t="str">
        <f>VLOOKUP(F26,'2024当番マスター'!AO:AP,2,FALSE)</f>
        <v>図書委員</v>
      </c>
      <c r="J26" s="426"/>
      <c r="K26" s="426"/>
      <c r="L26" s="426"/>
      <c r="M26" s="426"/>
      <c r="N26" s="426"/>
      <c r="O26" s="426"/>
      <c r="P26" s="426"/>
      <c r="Q26" s="426"/>
      <c r="R26" s="426"/>
      <c r="S26" s="426"/>
      <c r="T26" s="426"/>
      <c r="U26" s="426"/>
      <c r="V26" s="352"/>
      <c r="W26" s="352"/>
      <c r="X26" s="352"/>
      <c r="Y26" s="352"/>
      <c r="Z26" s="352"/>
    </row>
    <row r="27" ht="12.75" customHeight="1">
      <c r="A27" s="424" t="s">
        <v>136</v>
      </c>
      <c r="B27" s="424" t="s">
        <v>1547</v>
      </c>
      <c r="C27" s="424" t="str">
        <f>VLOOKUP('2024当番免除者リスト'!D27,'2024当番マスター'!$E$4:$AV$272,44,FALSE)</f>
        <v>幼 もも</v>
      </c>
      <c r="D27" s="164" t="s">
        <v>218</v>
      </c>
      <c r="E27" s="424" t="s">
        <v>417</v>
      </c>
      <c r="F27" s="436" t="str">
        <f>VLOOKUP(D27,'2024当番マスター'!$E$4:$AP$272,37,FALSE)</f>
        <v>4047218958</v>
      </c>
      <c r="G27" s="424" t="str">
        <f>VLOOKUP(D27,'2024当番マスター'!$E$4:$AP$272,23,FALSE)</f>
        <v>cherryblossom.414@gmail.com</v>
      </c>
      <c r="H27" s="424" t="str">
        <f t="shared" si="4"/>
        <v>図書委員</v>
      </c>
      <c r="I27" s="424" t="str">
        <f>VLOOKUP(F27,'2024当番マスター'!AO:AP,2,FALSE)</f>
        <v>図書委員</v>
      </c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352"/>
      <c r="W27" s="352"/>
      <c r="X27" s="352"/>
      <c r="Y27" s="352"/>
      <c r="Z27" s="352"/>
    </row>
    <row r="28" ht="12.75" customHeight="1">
      <c r="A28" s="424" t="s">
        <v>136</v>
      </c>
      <c r="B28" s="424" t="s">
        <v>1548</v>
      </c>
      <c r="C28" s="424" t="str">
        <f>VLOOKUP('2024当番免除者リスト'!D28,'2024当番マスター'!$E$4:$AV$272,44,FALSE)</f>
        <v>小1－3</v>
      </c>
      <c r="D28" s="424" t="s">
        <v>488</v>
      </c>
      <c r="E28" s="424" t="s">
        <v>489</v>
      </c>
      <c r="F28" s="436" t="str">
        <f>VLOOKUP(D28,'2024当番マスター'!$E$4:$AP$272,37,FALSE)</f>
        <v>6788261948</v>
      </c>
      <c r="G28" s="424" t="str">
        <f>VLOOKUP(D28,'2024当番マスター'!$E$4:$AP$272,23,FALSE)</f>
        <v>wmiyake@cmkamerica.com</v>
      </c>
      <c r="H28" s="424" t="str">
        <f t="shared" si="4"/>
        <v>図書委員</v>
      </c>
      <c r="I28" s="424" t="str">
        <f>VLOOKUP(F28,'2024当番マスター'!AO:AP,2,FALSE)</f>
        <v>図書委員</v>
      </c>
      <c r="J28" s="426"/>
      <c r="K28" s="426"/>
      <c r="L28" s="426"/>
      <c r="M28" s="426"/>
      <c r="N28" s="426"/>
      <c r="O28" s="426"/>
      <c r="P28" s="426"/>
      <c r="Q28" s="426"/>
      <c r="R28" s="426"/>
      <c r="S28" s="426"/>
      <c r="T28" s="426"/>
      <c r="U28" s="426"/>
    </row>
    <row r="29" ht="12.75" customHeight="1">
      <c r="A29" s="424" t="s">
        <v>136</v>
      </c>
      <c r="B29" s="424" t="s">
        <v>1549</v>
      </c>
      <c r="C29" s="424" t="str">
        <f>VLOOKUP('2024当番免除者リスト'!D29,'2024当番マスター'!$E$4:$AV$272,44,FALSE)</f>
        <v>小1－2</v>
      </c>
      <c r="D29" s="424" t="s">
        <v>422</v>
      </c>
      <c r="E29" s="424" t="s">
        <v>423</v>
      </c>
      <c r="F29" s="436" t="str">
        <f>VLOOKUP(D29,'2024当番マスター'!$E$4:$AP$272,37,FALSE)</f>
        <v>2017530671</v>
      </c>
      <c r="G29" s="424" t="str">
        <f>VLOOKUP(D29,'2024当番マスター'!$E$4:$AP$272,23,FALSE)</f>
        <v>yamakawa.atl@gmail.com</v>
      </c>
      <c r="H29" s="424" t="str">
        <f t="shared" si="4"/>
        <v>図書委員</v>
      </c>
      <c r="I29" s="424" t="str">
        <f>VLOOKUP(F29,'2024当番マスター'!AO:AP,2,FALSE)</f>
        <v>図書委員</v>
      </c>
      <c r="J29" s="426"/>
      <c r="K29" s="426"/>
      <c r="L29" s="426"/>
      <c r="M29" s="426"/>
      <c r="N29" s="426"/>
      <c r="O29" s="426"/>
      <c r="P29" s="426"/>
      <c r="Q29" s="426"/>
      <c r="R29" s="426"/>
      <c r="S29" s="426"/>
      <c r="T29" s="426"/>
      <c r="U29" s="426"/>
    </row>
    <row r="30" ht="12.75" customHeight="1">
      <c r="A30" s="424" t="s">
        <v>136</v>
      </c>
      <c r="B30" s="424" t="s">
        <v>1550</v>
      </c>
      <c r="C30" s="424" t="str">
        <f>VLOOKUP('2024当番免除者リスト'!D30,'2024当番マスター'!$E$4:$AV$272,44,FALSE)</f>
        <v>小1－1</v>
      </c>
      <c r="D30" s="424" t="s">
        <v>266</v>
      </c>
      <c r="E30" s="424" t="s">
        <v>267</v>
      </c>
      <c r="F30" s="436" t="str">
        <f>VLOOKUP(D30,'2024当番マスター'!$E$4:$AP$272,37,FALSE)</f>
        <v>6786753950</v>
      </c>
      <c r="G30" s="424" t="str">
        <f>VLOOKUP(D30,'2024当番マスター'!$E$4:$AP$272,23,FALSE)</f>
        <v>niwakako.627@gmail.com</v>
      </c>
      <c r="H30" s="424" t="str">
        <f t="shared" si="4"/>
        <v>図書委員</v>
      </c>
      <c r="I30" s="424" t="str">
        <f>VLOOKUP(F30,'2024当番マスター'!AO:AP,2,FALSE)</f>
        <v>図書委員</v>
      </c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</row>
    <row r="31" ht="12.75" customHeight="1">
      <c r="A31" s="424" t="s">
        <v>136</v>
      </c>
      <c r="B31" s="424" t="s">
        <v>1551</v>
      </c>
      <c r="C31" s="424" t="str">
        <f>VLOOKUP('2024当番免除者リスト'!D31,'2024当番マスター'!$E$4:$AV$272,44,FALSE)</f>
        <v>小2－2</v>
      </c>
      <c r="D31" s="424" t="s">
        <v>662</v>
      </c>
      <c r="E31" s="424" t="s">
        <v>46</v>
      </c>
      <c r="F31" s="436" t="str">
        <f>VLOOKUP(D31,'2024当番マスター'!$E$4:$AP$272,37,FALSE)</f>
        <v>4705890200</v>
      </c>
      <c r="G31" s="424" t="str">
        <f>VLOOKUP(D31,'2024当番マスター'!$E$4:$AP$272,23,FALSE)</f>
        <v>murakami.hiromi211@gmail.com</v>
      </c>
      <c r="H31" s="424" t="str">
        <f t="shared" si="4"/>
        <v>図書委員</v>
      </c>
      <c r="I31" s="424" t="str">
        <f>VLOOKUP(F31,'2024当番マスター'!AO:AP,2,FALSE)</f>
        <v>図書委員</v>
      </c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</row>
    <row r="32" ht="12.75" customHeight="1">
      <c r="A32" s="424" t="s">
        <v>136</v>
      </c>
      <c r="B32" s="424" t="s">
        <v>1552</v>
      </c>
      <c r="C32" s="424" t="str">
        <f>VLOOKUP('2024当番免除者リスト'!D32,'2024当番マスター'!$E$4:$AV$272,44,FALSE)</f>
        <v>小2－1</v>
      </c>
      <c r="D32" s="424" t="s">
        <v>611</v>
      </c>
      <c r="E32" s="424" t="s">
        <v>612</v>
      </c>
      <c r="F32" s="436" t="str">
        <f>VLOOKUP(D32,'2024当番マスター'!$E$4:$AP$272,37,FALSE)</f>
        <v>678316931</v>
      </c>
      <c r="G32" s="424" t="str">
        <f>VLOOKUP(D32,'2024当番マスター'!$E$4:$AP$272,23,FALSE)</f>
        <v>yamane.family.mail@gmail.com</v>
      </c>
      <c r="H32" s="424" t="str">
        <f t="shared" si="4"/>
        <v>図書委員</v>
      </c>
      <c r="I32" s="424" t="str">
        <f>VLOOKUP(F32,'2024当番マスター'!AO:AP,2,FALSE)</f>
        <v>図書委員</v>
      </c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426"/>
    </row>
    <row r="33" ht="12.75" customHeight="1">
      <c r="A33" s="424" t="s">
        <v>136</v>
      </c>
      <c r="B33" s="424" t="s">
        <v>1553</v>
      </c>
      <c r="C33" s="424" t="str">
        <f>VLOOKUP('2024当番免除者リスト'!D33,'2024当番マスター'!$E$4:$AV$272,44,FALSE)</f>
        <v>小2－3</v>
      </c>
      <c r="D33" s="424" t="s">
        <v>770</v>
      </c>
      <c r="E33" s="424" t="s">
        <v>771</v>
      </c>
      <c r="F33" s="436" t="str">
        <f>VLOOKUP(D33,'2024当番マスター'!$E$4:$AP$272,37,FALSE)</f>
        <v>4782289270</v>
      </c>
      <c r="G33" s="424" t="str">
        <f>VLOOKUP(D33,'2024当番マスター'!$E$4:$AP$272,23,FALSE)</f>
        <v>mtaka523.ktm@gmail.com</v>
      </c>
      <c r="H33" s="424" t="str">
        <f t="shared" si="4"/>
        <v>図書委員</v>
      </c>
      <c r="I33" s="424" t="str">
        <f>VLOOKUP(F33,'2024当番マスター'!AO:AP,2,FALSE)</f>
        <v>図書委員</v>
      </c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</row>
    <row r="34" ht="12.75" customHeight="1">
      <c r="A34" s="435" t="s">
        <v>136</v>
      </c>
      <c r="B34" s="435" t="s">
        <v>1554</v>
      </c>
      <c r="C34" s="424" t="str">
        <f>VLOOKUP('2024当番免除者リスト'!D34,'2024当番マスター'!$E$4:$AV$272,44,FALSE)</f>
        <v>小3－1</v>
      </c>
      <c r="D34" s="435" t="s">
        <v>816</v>
      </c>
      <c r="E34" s="435" t="s">
        <v>817</v>
      </c>
      <c r="F34" s="436" t="str">
        <f>VLOOKUP(D34,'2024当番マスター'!$E$4:$AP$272,37,FALSE)</f>
        <v>7708855784</v>
      </c>
      <c r="G34" s="424" t="str">
        <f>VLOOKUP(D34,'2024当番マスター'!$E$4:$AP$272,23,FALSE)</f>
        <v>takayo.witmondt@gmail.com</v>
      </c>
      <c r="H34" s="424" t="str">
        <f t="shared" si="4"/>
        <v>図書委員</v>
      </c>
      <c r="I34" s="424" t="str">
        <f>VLOOKUP(F34,'2024当番マスター'!AO:AP,2,FALSE)</f>
        <v>図書委員</v>
      </c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</row>
    <row r="35" ht="12.75" customHeight="1">
      <c r="A35" s="435" t="s">
        <v>136</v>
      </c>
      <c r="B35" s="435" t="s">
        <v>1555</v>
      </c>
      <c r="C35" s="424" t="str">
        <f>VLOOKUP('2024当番免除者リスト'!D35,'2024当番マスター'!$E$4:$AV$272,44,FALSE)</f>
        <v>小3－2</v>
      </c>
      <c r="D35" s="435" t="s">
        <v>930</v>
      </c>
      <c r="E35" s="435" t="s">
        <v>931</v>
      </c>
      <c r="F35" s="436" t="str">
        <f>VLOOKUP(D35,'2024当番マスター'!$E$4:$AP$272,37,FALSE)</f>
        <v>9178604899</v>
      </c>
      <c r="G35" s="424" t="str">
        <f>VLOOKUP(D35,'2024当番マスター'!$E$4:$AP$272,23,FALSE)</f>
        <v>miyo.heiman@gmail.com</v>
      </c>
      <c r="H35" s="424" t="str">
        <f t="shared" si="4"/>
        <v>図書委員</v>
      </c>
      <c r="I35" s="424" t="str">
        <f>VLOOKUP(F35,'2024当番マスター'!AO:AP,2,FALSE)</f>
        <v>図書委員</v>
      </c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</row>
    <row r="36" ht="12.75" customHeight="1">
      <c r="A36" s="435" t="s">
        <v>136</v>
      </c>
      <c r="B36" s="435" t="s">
        <v>1556</v>
      </c>
      <c r="C36" s="424" t="str">
        <f>VLOOKUP('2024当番免除者リスト'!D36,'2024当番マスター'!$E$4:$AV$272,44,FALSE)</f>
        <v>小1－3</v>
      </c>
      <c r="D36" s="435" t="s">
        <v>474</v>
      </c>
      <c r="E36" s="435" t="s">
        <v>475</v>
      </c>
      <c r="F36" s="436" t="str">
        <f>VLOOKUP(D36,'2024当番マスター'!$E$4:$AP$272,37,FALSE)</f>
        <v>4703236855</v>
      </c>
      <c r="G36" s="424" t="str">
        <f>VLOOKUP(D36,'2024当番マスター'!$E$4:$AP$272,23,FALSE)</f>
        <v>mk31101125@gmail.com</v>
      </c>
      <c r="H36" s="424" t="str">
        <f t="shared" si="4"/>
        <v>図書委員</v>
      </c>
      <c r="I36" s="424" t="str">
        <f>VLOOKUP(F36,'2024当番マスター'!AO:AP,2,FALSE)</f>
        <v>図書委員</v>
      </c>
      <c r="J36" s="426"/>
      <c r="K36" s="426"/>
      <c r="L36" s="426"/>
      <c r="M36" s="426"/>
      <c r="N36" s="426"/>
      <c r="O36" s="426"/>
      <c r="P36" s="426"/>
      <c r="Q36" s="426"/>
      <c r="R36" s="426"/>
      <c r="S36" s="426"/>
      <c r="T36" s="426"/>
      <c r="U36" s="426"/>
    </row>
    <row r="37" ht="12.75" customHeight="1">
      <c r="A37" s="424" t="s">
        <v>136</v>
      </c>
      <c r="B37" s="424" t="s">
        <v>1557</v>
      </c>
      <c r="C37" s="424" t="str">
        <f>VLOOKUP('2024当番免除者リスト'!D37,'2024当番マスター'!$E$4:$AV$272,44,FALSE)</f>
        <v>小2－1</v>
      </c>
      <c r="D37" s="424" t="s">
        <v>587</v>
      </c>
      <c r="E37" s="424" t="s">
        <v>588</v>
      </c>
      <c r="F37" s="436" t="str">
        <f>VLOOKUP(D37,'2024当番マスター'!$E$4:$AP$272,37,FALSE)</f>
        <v>6783710304</v>
      </c>
      <c r="G37" s="424" t="str">
        <f>VLOOKUP(D37,'2024当番マスター'!$E$4:$AP$272,23,FALSE)</f>
        <v>nikenaga@yahoo.com</v>
      </c>
      <c r="H37" s="424" t="str">
        <f t="shared" si="4"/>
        <v>図書委員</v>
      </c>
      <c r="I37" s="424" t="str">
        <f>VLOOKUP(F37,'2024当番マスター'!AO:AP,2,FALSE)</f>
        <v>図書委員</v>
      </c>
      <c r="J37" s="426"/>
      <c r="K37" s="426"/>
      <c r="L37" s="426"/>
      <c r="M37" s="426"/>
      <c r="N37" s="426"/>
      <c r="O37" s="426"/>
      <c r="P37" s="426"/>
      <c r="Q37" s="426"/>
      <c r="R37" s="426"/>
      <c r="S37" s="426"/>
      <c r="T37" s="426"/>
      <c r="U37" s="426"/>
    </row>
    <row r="38" ht="12.75" customHeight="1">
      <c r="A38" s="424" t="s">
        <v>136</v>
      </c>
      <c r="B38" s="424" t="s">
        <v>1558</v>
      </c>
      <c r="C38" s="424" t="str">
        <f>VLOOKUP('2024当番免除者リスト'!D38,'2024当番マスター'!$E$4:$AV$272,44,FALSE)</f>
        <v>小1－3</v>
      </c>
      <c r="D38" s="424" t="s">
        <v>468</v>
      </c>
      <c r="E38" s="424" t="s">
        <v>315</v>
      </c>
      <c r="F38" s="436" t="str">
        <f>VLOOKUP(D38,'2024当番マスター'!$E$4:$AP$272,37,FALSE)</f>
        <v>7705472230</v>
      </c>
      <c r="G38" s="424" t="str">
        <f>VLOOKUP(D38,'2024当番マスター'!$E$4:$AP$272,23,FALSE)</f>
        <v>nobitalian.naomism703@gmail.com</v>
      </c>
      <c r="H38" s="424" t="str">
        <f t="shared" si="4"/>
        <v>図書委員</v>
      </c>
      <c r="I38" s="424" t="str">
        <f>VLOOKUP(F38,'2024当番マスター'!AO:AP,2,FALSE)</f>
        <v>図書委員</v>
      </c>
      <c r="J38" s="426"/>
      <c r="K38" s="426"/>
      <c r="L38" s="426"/>
      <c r="M38" s="426"/>
      <c r="N38" s="426"/>
      <c r="O38" s="426"/>
      <c r="P38" s="426"/>
      <c r="Q38" s="426"/>
      <c r="R38" s="426"/>
      <c r="S38" s="426"/>
      <c r="T38" s="426"/>
      <c r="U38" s="426"/>
    </row>
    <row r="39" ht="12.75" customHeight="1">
      <c r="A39" s="424" t="s">
        <v>136</v>
      </c>
      <c r="B39" s="424" t="s">
        <v>1559</v>
      </c>
      <c r="C39" s="424" t="str">
        <f>VLOOKUP('2024当番免除者リスト'!D39,'2024当番マスター'!$E$4:$AV$272,44,FALSE)</f>
        <v>小4－1</v>
      </c>
      <c r="D39" s="424" t="s">
        <v>977</v>
      </c>
      <c r="E39" s="424" t="s">
        <v>978</v>
      </c>
      <c r="F39" s="436" t="str">
        <f>VLOOKUP(D39,'2024当番マスター'!$E$4:$AP$272,37,FALSE)</f>
        <v>4704837231</v>
      </c>
      <c r="G39" s="424" t="str">
        <f>VLOOKUP(D39,'2024当番マスター'!$E$4:$AP$272,23,FALSE)</f>
        <v>kumamama0605@gmail.com</v>
      </c>
      <c r="H39" s="424" t="str">
        <f t="shared" si="4"/>
        <v>図書委員</v>
      </c>
      <c r="I39" s="424" t="str">
        <f>VLOOKUP(F39,'2024当番マスター'!AO:AP,2,FALSE)</f>
        <v>図書委員</v>
      </c>
      <c r="J39" s="426"/>
      <c r="K39" s="426"/>
      <c r="L39" s="426"/>
      <c r="M39" s="426"/>
      <c r="N39" s="426"/>
      <c r="O39" s="426"/>
      <c r="P39" s="426"/>
      <c r="Q39" s="426"/>
      <c r="R39" s="426"/>
      <c r="S39" s="426"/>
      <c r="T39" s="426"/>
      <c r="U39" s="426"/>
    </row>
    <row r="40" ht="12.75" customHeight="1">
      <c r="A40" s="424" t="s">
        <v>136</v>
      </c>
      <c r="B40" s="424" t="s">
        <v>1560</v>
      </c>
      <c r="C40" s="424" t="str">
        <f>VLOOKUP('2024当番免除者リスト'!D40,'2024当番マスター'!$E$4:$AV$272,44,FALSE)</f>
        <v>小1－2</v>
      </c>
      <c r="D40" s="424" t="s">
        <v>378</v>
      </c>
      <c r="E40" s="424" t="s">
        <v>379</v>
      </c>
      <c r="F40" s="436" t="str">
        <f>VLOOKUP(D40,'2024当番マスター'!$E$4:$AP$272,37,FALSE)</f>
        <v>4709796196</v>
      </c>
      <c r="G40" s="424" t="str">
        <f>VLOOKUP(D40,'2024当番マスター'!$E$4:$AP$272,23,FALSE)</f>
        <v>mbeib178@gmail.com</v>
      </c>
      <c r="H40" s="424" t="str">
        <f t="shared" si="4"/>
        <v>図書委員</v>
      </c>
      <c r="I40" s="424" t="str">
        <f>VLOOKUP(F40,'2024当番マスター'!AO:AP,2,FALSE)</f>
        <v>図書委員</v>
      </c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</row>
    <row r="41" ht="12.75" customHeight="1">
      <c r="A41" s="424" t="s">
        <v>136</v>
      </c>
      <c r="B41" s="424" t="s">
        <v>1561</v>
      </c>
      <c r="C41" s="424" t="str">
        <f>VLOOKUP('2024当番免除者リスト'!D41,'2024当番マスター'!$E$4:$AV$272,44,FALSE)</f>
        <v>小5－2</v>
      </c>
      <c r="D41" s="424" t="s">
        <v>1150</v>
      </c>
      <c r="E41" s="424" t="s">
        <v>1151</v>
      </c>
      <c r="F41" s="436" t="str">
        <f>VLOOKUP(D41,'2024当番マスター'!$E$4:$AP$272,37,FALSE)</f>
        <v>4047971975</v>
      </c>
      <c r="G41" s="424" t="str">
        <f>VLOOKUP(D41,'2024当番マスター'!$E$4:$AP$272,23,FALSE)</f>
        <v>kiyoka05@gmail.com</v>
      </c>
      <c r="H41" s="424" t="str">
        <f t="shared" si="4"/>
        <v>図書委員</v>
      </c>
      <c r="I41" s="424" t="str">
        <f>VLOOKUP(F41,'2024当番マスター'!AO:AP,2,FALSE)</f>
        <v>図書委員</v>
      </c>
      <c r="J41" s="426"/>
      <c r="K41" s="426"/>
      <c r="L41" s="426"/>
      <c r="M41" s="426"/>
      <c r="N41" s="426"/>
      <c r="O41" s="426"/>
      <c r="P41" s="426"/>
      <c r="Q41" s="426"/>
      <c r="R41" s="426"/>
      <c r="S41" s="426"/>
      <c r="T41" s="426"/>
      <c r="U41" s="426"/>
    </row>
    <row r="42" ht="12.75" customHeight="1">
      <c r="A42" s="424" t="s">
        <v>136</v>
      </c>
      <c r="B42" s="424" t="s">
        <v>1562</v>
      </c>
      <c r="C42" s="424" t="str">
        <f>VLOOKUP('2024当番免除者リスト'!D42,'2024当番マスター'!$E$4:$AV$272,44,FALSE)</f>
        <v>小5－2</v>
      </c>
      <c r="D42" s="424" t="s">
        <v>1190</v>
      </c>
      <c r="E42" s="424" t="s">
        <v>1191</v>
      </c>
      <c r="F42" s="436" t="str">
        <f>VLOOKUP(D42,'2024当番マスター'!$E$4:$AP$272,37,FALSE)</f>
        <v>4709255681</v>
      </c>
      <c r="G42" s="424" t="str">
        <f>VLOOKUP(D42,'2024当番マスター'!$E$4:$AP$272,23,FALSE)</f>
        <v>yamakumi109@hotmail.com</v>
      </c>
      <c r="H42" s="424" t="str">
        <f t="shared" si="4"/>
        <v>図書委員</v>
      </c>
      <c r="I42" s="424" t="str">
        <f>VLOOKUP(F42,'2024当番マスター'!AO:AP,2,FALSE)</f>
        <v>図書委員</v>
      </c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ht="12.75" customHeight="1">
      <c r="A43" s="424" t="s">
        <v>136</v>
      </c>
      <c r="B43" s="424" t="s">
        <v>1563</v>
      </c>
      <c r="C43" s="424" t="str">
        <f>VLOOKUP('2024当番免除者リスト'!D43,'2024当番マスター'!$E$4:$AV$272,44,FALSE)</f>
        <v>小3－2</v>
      </c>
      <c r="D43" s="424" t="s">
        <v>912</v>
      </c>
      <c r="E43" s="424" t="s">
        <v>913</v>
      </c>
      <c r="F43" s="436" t="str">
        <f>VLOOKUP(D43,'2024当番マスター'!$E$4:$AP$272,37,FALSE)</f>
        <v>4044503671</v>
      </c>
      <c r="G43" s="424" t="str">
        <f>VLOOKUP(D43,'2024当番マスター'!$E$4:$AP$272,23,FALSE)</f>
        <v>morikawa.koichi@miuraz.com</v>
      </c>
      <c r="H43" s="424" t="str">
        <f t="shared" si="4"/>
        <v>図書委員</v>
      </c>
      <c r="I43" s="424" t="str">
        <f>VLOOKUP(F43,'2024当番マスター'!AO:AP,2,FALSE)</f>
        <v>図書委員</v>
      </c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</row>
    <row r="44" ht="12.75" customHeight="1">
      <c r="A44" s="424" t="s">
        <v>136</v>
      </c>
      <c r="B44" s="424" t="s">
        <v>1564</v>
      </c>
      <c r="C44" s="424" t="str">
        <f>VLOOKUP('2024当番免除者リスト'!D44,'2024当番マスター'!$E$4:$AV$272,44,FALSE)</f>
        <v>小4－3</v>
      </c>
      <c r="D44" s="424" t="s">
        <v>1059</v>
      </c>
      <c r="E44" s="424" t="s">
        <v>1060</v>
      </c>
      <c r="F44" s="436" t="str">
        <f>VLOOKUP(D44,'2024当番マスター'!$E$4:$AP$272,37,FALSE)</f>
        <v>4046409700</v>
      </c>
      <c r="G44" s="424" t="str">
        <f>VLOOKUP(D44,'2024当番マスター'!$E$4:$AP$272,23,FALSE)</f>
        <v>oshimamail10@gmail.com</v>
      </c>
      <c r="H44" s="424" t="str">
        <f t="shared" si="4"/>
        <v>図書委員</v>
      </c>
      <c r="I44" s="424" t="str">
        <f>VLOOKUP(F44,'2024当番マスター'!AO:AP,2,FALSE)</f>
        <v>図書委員</v>
      </c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</row>
    <row r="45" ht="12.75" customHeight="1">
      <c r="A45" s="424" t="s">
        <v>136</v>
      </c>
      <c r="B45" s="424" t="s">
        <v>1565</v>
      </c>
      <c r="C45" s="424" t="str">
        <f>VLOOKUP('2024当番免除者リスト'!D45,'2024当番マスター'!$E$4:$AV$272,44,FALSE)</f>
        <v>小2－2</v>
      </c>
      <c r="D45" s="424" t="s">
        <v>731</v>
      </c>
      <c r="E45" s="424" t="s">
        <v>732</v>
      </c>
      <c r="F45" s="436" t="str">
        <f>VLOOKUP(D45,'2024当番マスター'!$E$4:$AP$272,37,FALSE)</f>
        <v>6783430462</v>
      </c>
      <c r="G45" s="424" t="str">
        <f>VLOOKUP(D45,'2024当番マスター'!$E$4:$AP$272,23,FALSE)</f>
        <v>duffy.my.friends43@gmail.com</v>
      </c>
      <c r="H45" s="424" t="str">
        <f t="shared" si="4"/>
        <v>図書委員</v>
      </c>
      <c r="I45" s="424" t="str">
        <f>VLOOKUP(F45,'2024当番マスター'!AO:AP,2,FALSE)</f>
        <v>図書委員</v>
      </c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ht="12.75" customHeight="1">
      <c r="A46" s="424" t="s">
        <v>136</v>
      </c>
      <c r="B46" s="424" t="s">
        <v>1566</v>
      </c>
      <c r="C46" s="424" t="str">
        <f>VLOOKUP('2024当番免除者リスト'!D46,'2024当番マスター'!$E$4:$AV$272,44,FALSE)</f>
        <v>中2</v>
      </c>
      <c r="D46" s="424" t="s">
        <v>1402</v>
      </c>
      <c r="E46" s="424" t="s">
        <v>1403</v>
      </c>
      <c r="F46" s="436" t="str">
        <f>VLOOKUP(D46,'2024当番マスター'!$E$4:$AP$272,37,FALSE)</f>
        <v>6784314320</v>
      </c>
      <c r="G46" s="424" t="str">
        <f>VLOOKUP(D46,'2024当番マスター'!$E$4:$AP$272,23,FALSE)</f>
        <v>naotomae@gmail.com</v>
      </c>
      <c r="H46" s="424" t="str">
        <f t="shared" si="4"/>
        <v>図書委員</v>
      </c>
      <c r="I46" s="424" t="str">
        <f>VLOOKUP(F46,'2024当番マスター'!AO:AP,2,FALSE)</f>
        <v>図書委員</v>
      </c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</row>
    <row r="47" ht="12.75" customHeight="1">
      <c r="A47" s="435" t="s">
        <v>136</v>
      </c>
      <c r="B47" s="435" t="s">
        <v>1567</v>
      </c>
      <c r="C47" s="424" t="str">
        <f>VLOOKUP('2024当番免除者リスト'!D47,'2024当番マスター'!$E$4:$AV$272,44,FALSE)</f>
        <v>小5－1</v>
      </c>
      <c r="D47" s="435" t="s">
        <v>1108</v>
      </c>
      <c r="E47" s="435" t="s">
        <v>1109</v>
      </c>
      <c r="F47" s="436" t="str">
        <f>VLOOKUP(D47,'2024当番マスター'!$E$4:$AP$272,37,FALSE)</f>
        <v>4045457936</v>
      </c>
      <c r="G47" s="424" t="str">
        <f>VLOOKUP(D47,'2024当番マスター'!$E$4:$AP$272,23,FALSE)</f>
        <v>emichin2.1472@gmail.com</v>
      </c>
      <c r="H47" s="424" t="str">
        <f t="shared" si="4"/>
        <v>図書委員</v>
      </c>
      <c r="I47" s="424" t="str">
        <f>VLOOKUP(F47,'2024当番マスター'!AO:AP,2,FALSE)</f>
        <v>図書委員</v>
      </c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</row>
    <row r="48" ht="12.75" customHeight="1">
      <c r="A48" s="435" t="s">
        <v>136</v>
      </c>
      <c r="B48" s="435" t="s">
        <v>1568</v>
      </c>
      <c r="C48" s="424" t="str">
        <f>VLOOKUP('2024当番免除者リスト'!D48,'2024当番マスター'!$E$4:$AV$272,44,FALSE)</f>
        <v>高1</v>
      </c>
      <c r="D48" s="435" t="s">
        <v>1455</v>
      </c>
      <c r="E48" s="435" t="s">
        <v>1456</v>
      </c>
      <c r="F48" s="436" t="str">
        <f>VLOOKUP(D48,'2024当番マスター'!$E$4:$AP$272,37,FALSE)</f>
        <v>4042139658</v>
      </c>
      <c r="G48" s="424" t="str">
        <f>VLOOKUP(D48,'2024当番マスター'!$E$4:$AP$272,23,FALSE)</f>
        <v>nozomishimizu88@gmail.com</v>
      </c>
      <c r="H48" s="424" t="str">
        <f t="shared" si="4"/>
        <v>図書委員</v>
      </c>
      <c r="I48" s="424" t="str">
        <f>VLOOKUP(F48,'2024当番マスター'!AO:AP,2,FALSE)</f>
        <v>図書委員</v>
      </c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ht="12.75" customHeight="1">
      <c r="A49" s="424" t="s">
        <v>136</v>
      </c>
      <c r="B49" s="424" t="s">
        <v>1569</v>
      </c>
      <c r="C49" s="424" t="str">
        <f>VLOOKUP('2024当番免除者リスト'!D49,'2024当番マスター'!$E$4:$AV$272,44,FALSE)</f>
        <v>小5－2</v>
      </c>
      <c r="D49" s="424" t="s">
        <v>1196</v>
      </c>
      <c r="E49" s="424" t="s">
        <v>1197</v>
      </c>
      <c r="F49" s="436" t="str">
        <f>VLOOKUP(D49,'2024当番マスター'!$E$4:$AP$272,37,FALSE)</f>
        <v>4702659966</v>
      </c>
      <c r="G49" s="424" t="str">
        <f>VLOOKUP(D49,'2024当番マスター'!$E$4:$AP$272,23,FALSE)</f>
        <v>mizuho8214@icloud.com</v>
      </c>
      <c r="H49" s="424" t="str">
        <f t="shared" si="4"/>
        <v>図書委員</v>
      </c>
      <c r="I49" s="424" t="str">
        <f>VLOOKUP(F49,'2024当番マスター'!AO:AP,2,FALSE)</f>
        <v>図書委員</v>
      </c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ht="12.75" customHeight="1">
      <c r="A50" s="427" t="s">
        <v>128</v>
      </c>
      <c r="B50" s="427" t="s">
        <v>1570</v>
      </c>
      <c r="C50" s="427" t="str">
        <f>VLOOKUP('2024当番免除者リスト'!D50,'2024当番マスター'!$E$4:$AV$272,44,FALSE)</f>
        <v>幼 ゆり</v>
      </c>
      <c r="D50" s="427" t="s">
        <v>124</v>
      </c>
      <c r="E50" s="427" t="s">
        <v>1197</v>
      </c>
      <c r="F50" s="429" t="str">
        <f>VLOOKUP(D50,'2024当番マスター'!$E$4:$AP$272,37,FALSE)</f>
        <v>9144095235</v>
      </c>
      <c r="G50" s="427" t="str">
        <f>VLOOKUP(D50,'2024当番マスター'!$E$4:$AP$272,23,FALSE)</f>
        <v>hiro4nishida@gmail.com</v>
      </c>
      <c r="H50" s="427" t="str">
        <f t="shared" si="4"/>
        <v>行事委員</v>
      </c>
      <c r="I50" s="427" t="str">
        <f>VLOOKUP(F50,'2024当番マスター'!AO:AP,2,FALSE)</f>
        <v>行事委員</v>
      </c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352"/>
      <c r="W50" s="352"/>
      <c r="X50" s="352"/>
      <c r="Y50" s="352"/>
      <c r="Z50" s="352"/>
    </row>
    <row r="51" ht="12.75" customHeight="1">
      <c r="A51" s="427" t="s">
        <v>128</v>
      </c>
      <c r="B51" s="427" t="s">
        <v>1571</v>
      </c>
      <c r="C51" s="427" t="str">
        <f>VLOOKUP('2024当番免除者リスト'!D51,'2024当番マスター'!$E$4:$AV$272,44,FALSE)</f>
        <v>幼 もも</v>
      </c>
      <c r="D51" s="427" t="s">
        <v>246</v>
      </c>
      <c r="E51" s="427" t="s">
        <v>1197</v>
      </c>
      <c r="F51" s="429" t="str">
        <f>VLOOKUP(D51,'2024当番マスター'!$E$4:$AP$272,37,FALSE)</f>
        <v>6785163656</v>
      </c>
      <c r="G51" s="427" t="str">
        <f>VLOOKUP(D51,'2024当番マスター'!$E$4:$AP$272,23,FALSE)</f>
        <v>norikotabuchi@hotmail.com</v>
      </c>
      <c r="H51" s="427" t="str">
        <f t="shared" si="4"/>
        <v>行事委員</v>
      </c>
      <c r="I51" s="427" t="str">
        <f>VLOOKUP(F51,'2024当番マスター'!AO:AP,2,FALSE)</f>
        <v>行事委員</v>
      </c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352"/>
      <c r="W51" s="352"/>
      <c r="X51" s="352"/>
      <c r="Y51" s="352"/>
      <c r="Z51" s="352"/>
    </row>
    <row r="52" ht="12.75" customHeight="1">
      <c r="A52" s="427" t="s">
        <v>128</v>
      </c>
      <c r="B52" s="427" t="s">
        <v>1572</v>
      </c>
      <c r="C52" s="427" t="str">
        <f>VLOOKUP('2024当番免除者リスト'!D52,'2024当番マスター'!$E$4:$AV$272,44,FALSE)</f>
        <v>小1－1</v>
      </c>
      <c r="D52" s="427" t="s">
        <v>318</v>
      </c>
      <c r="E52" s="427" t="s">
        <v>319</v>
      </c>
      <c r="F52" s="429" t="str">
        <f>VLOOKUP(D52,'2024当番マスター'!$E$4:$AP$272,37,FALSE)</f>
        <v>6787939814</v>
      </c>
      <c r="G52" s="427" t="str">
        <f>VLOOKUP(D52,'2024当番マスター'!$E$4:$AP$272,23,FALSE)</f>
        <v>naruyoshi.hirata@kubota.com</v>
      </c>
      <c r="H52" s="427" t="str">
        <f t="shared" si="4"/>
        <v>行事委員</v>
      </c>
      <c r="I52" s="427" t="str">
        <f>VLOOKUP(F52,'2024当番マスター'!AO:AP,2,FALSE)</f>
        <v>行事委員</v>
      </c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</row>
    <row r="53" ht="15.75" customHeight="1">
      <c r="A53" s="427" t="s">
        <v>128</v>
      </c>
      <c r="B53" s="427" t="s">
        <v>1573</v>
      </c>
      <c r="C53" s="427" t="str">
        <f>VLOOKUP('2024当番免除者リスト'!D53,'2024当番マスター'!$E$4:$AV$272,44,FALSE)</f>
        <v>小1－2</v>
      </c>
      <c r="D53" s="427" t="s">
        <v>362</v>
      </c>
      <c r="E53" s="427" t="s">
        <v>363</v>
      </c>
      <c r="F53" s="429" t="str">
        <f>VLOOKUP(D53,'2024当番マスター'!$E$4:$AP$272,37,FALSE)</f>
        <v>3108097511</v>
      </c>
      <c r="G53" s="427" t="str">
        <f>VLOOKUP(D53,'2024当番マスター'!$E$4:$AP$272,23,FALSE)</f>
        <v>yuehara710@gmail.com</v>
      </c>
      <c r="H53" s="427" t="str">
        <f t="shared" si="4"/>
        <v>行事委員</v>
      </c>
      <c r="I53" s="427" t="str">
        <f>VLOOKUP(F53,'2024当番マスター'!AO:AP,2,FALSE)</f>
        <v>行事委員</v>
      </c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ht="12.75" customHeight="1">
      <c r="A54" s="427" t="s">
        <v>128</v>
      </c>
      <c r="B54" s="427" t="s">
        <v>1574</v>
      </c>
      <c r="C54" s="427" t="str">
        <f>VLOOKUP('2024当番免除者リスト'!D54,'2024当番マスター'!$E$4:$AV$272,44,FALSE)</f>
        <v>小1－2</v>
      </c>
      <c r="D54" s="427" t="s">
        <v>398</v>
      </c>
      <c r="E54" s="427" t="s">
        <v>399</v>
      </c>
      <c r="F54" s="429" t="str">
        <f>VLOOKUP(D54,'2024当番マスター'!$E$4:$AP$272,37,FALSE)</f>
        <v>4042710298</v>
      </c>
      <c r="G54" s="427" t="str">
        <f>VLOOKUP(D54,'2024当番マスター'!$E$4:$AP$272,23,FALSE)</f>
        <v>kaori.mcewen@gmail.com</v>
      </c>
      <c r="H54" s="427" t="str">
        <f t="shared" si="4"/>
        <v>行事委員</v>
      </c>
      <c r="I54" s="427" t="str">
        <f>VLOOKUP(F54,'2024当番マスター'!AO:AP,2,FALSE)</f>
        <v>行事委員</v>
      </c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</row>
    <row r="55" ht="12.75" customHeight="1">
      <c r="A55" s="427" t="s">
        <v>128</v>
      </c>
      <c r="B55" s="427" t="s">
        <v>1575</v>
      </c>
      <c r="C55" s="427" t="str">
        <f>VLOOKUP('2024当番免除者リスト'!D55,'2024当番マスター'!$E$4:$AV$272,44,FALSE)</f>
        <v>小2－2</v>
      </c>
      <c r="D55" s="427" t="s">
        <v>689</v>
      </c>
      <c r="E55" s="427" t="s">
        <v>690</v>
      </c>
      <c r="F55" s="429" t="str">
        <f>VLOOKUP(D55,'2024当番マスター'!$E$4:$AP$272,37,FALSE)</f>
        <v>4705809979</v>
      </c>
      <c r="G55" s="427" t="str">
        <f>VLOOKUP(D55,'2024当番マスター'!$E$4:$AP$272,23,FALSE)</f>
        <v>tosuke924@gmail.com</v>
      </c>
      <c r="H55" s="427" t="str">
        <f t="shared" si="4"/>
        <v>行事委員</v>
      </c>
      <c r="I55" s="427" t="str">
        <f>VLOOKUP(F55,'2024当番マスター'!AO:AP,2,FALSE)</f>
        <v>行事委員</v>
      </c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</row>
    <row r="56" ht="12.75" customHeight="1">
      <c r="A56" s="427" t="s">
        <v>128</v>
      </c>
      <c r="B56" s="427" t="s">
        <v>1576</v>
      </c>
      <c r="C56" s="427" t="str">
        <f>VLOOKUP('2024当番免除者リスト'!D56,'2024当番マスター'!$E$4:$AV$272,44,FALSE)</f>
        <v>小2－1</v>
      </c>
      <c r="D56" s="427" t="s">
        <v>619</v>
      </c>
      <c r="E56" s="427" t="s">
        <v>115</v>
      </c>
      <c r="F56" s="429" t="str">
        <f>VLOOKUP(D56,'2024当番マスター'!$E$4:$AP$272,37,FALSE)</f>
        <v>7046540730</v>
      </c>
      <c r="G56" s="427" t="str">
        <f>VLOOKUP(D56,'2024当番マスター'!$E$4:$AP$272,23,FALSE)</f>
        <v>HSUZUKI@Live.com</v>
      </c>
      <c r="H56" s="427" t="str">
        <f t="shared" si="4"/>
        <v>行事委員</v>
      </c>
      <c r="I56" s="427" t="str">
        <f>VLOOKUP(F56,'2024当番マスター'!AO:AP,2,FALSE)</f>
        <v>行事委員</v>
      </c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</row>
    <row r="57" ht="12.75" customHeight="1">
      <c r="A57" s="427" t="s">
        <v>128</v>
      </c>
      <c r="B57" s="427" t="s">
        <v>1577</v>
      </c>
      <c r="C57" s="427" t="str">
        <f>VLOOKUP('2024当番免除者リスト'!D57,'2024当番マスター'!$E$4:$AV$272,44,FALSE)</f>
        <v>小2－3</v>
      </c>
      <c r="D57" s="427" t="s">
        <v>750</v>
      </c>
      <c r="E57" s="427" t="s">
        <v>751</v>
      </c>
      <c r="F57" s="429" t="str">
        <f>VLOOKUP(D57,'2024当番マスター'!$E$4:$AP$272,37,FALSE)</f>
        <v>6785713691</v>
      </c>
      <c r="G57" s="427" t="str">
        <f>VLOOKUP(D57,'2024当番マスター'!$E$4:$AP$272,23,FALSE)</f>
        <v>yukainahitorigoto@gmail.com</v>
      </c>
      <c r="H57" s="427" t="str">
        <f t="shared" si="4"/>
        <v>行事委員</v>
      </c>
      <c r="I57" s="427" t="str">
        <f>VLOOKUP(F57,'2024当番マスター'!AO:AP,2,FALSE)</f>
        <v>行事委員</v>
      </c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ht="12.75" customHeight="1">
      <c r="A58" s="427" t="s">
        <v>128</v>
      </c>
      <c r="B58" s="427" t="s">
        <v>1578</v>
      </c>
      <c r="C58" s="427" t="str">
        <f>VLOOKUP('2024当番免除者リスト'!D58,'2024当番マスター'!$E$4:$AV$272,44,FALSE)</f>
        <v>小3－1</v>
      </c>
      <c r="D58" s="427" t="s">
        <v>863</v>
      </c>
      <c r="E58" s="427" t="s">
        <v>690</v>
      </c>
      <c r="F58" s="429" t="str">
        <f>VLOOKUP(D58,'2024当番マスター'!$E$4:$AP$272,37,FALSE)</f>
        <v>4044576565</v>
      </c>
      <c r="G58" s="427" t="str">
        <f>VLOOKUP(D58,'2024当番マスター'!$E$4:$AP$272,23,FALSE)</f>
        <v>aiconails@gmail.com</v>
      </c>
      <c r="H58" s="427" t="str">
        <f t="shared" si="4"/>
        <v>行事委員</v>
      </c>
      <c r="I58" s="427" t="str">
        <f>VLOOKUP(F58,'2024当番マスター'!AO:AP,2,FALSE)</f>
        <v>行事委員</v>
      </c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</row>
    <row r="59" ht="12.75" customHeight="1">
      <c r="A59" s="427" t="s">
        <v>128</v>
      </c>
      <c r="B59" s="427" t="s">
        <v>1579</v>
      </c>
      <c r="C59" s="427" t="str">
        <f>VLOOKUP('2024当番免除者リスト'!D59,'2024当番マスター'!$E$4:$AV$272,44,FALSE)</f>
        <v>小3－2</v>
      </c>
      <c r="D59" s="427" t="s">
        <v>903</v>
      </c>
      <c r="E59" s="427" t="s">
        <v>904</v>
      </c>
      <c r="F59" s="429" t="str">
        <f>VLOOKUP(D59,'2024当番マスター'!$E$4:$AP$272,37,FALSE)</f>
        <v>4709235238</v>
      </c>
      <c r="G59" s="427" t="str">
        <f>VLOOKUP(D59,'2024当番マスター'!$E$4:$AP$272,23,FALSE)</f>
        <v>info@mamm-design.com</v>
      </c>
      <c r="H59" s="427" t="str">
        <f t="shared" si="4"/>
        <v>行事委員</v>
      </c>
      <c r="I59" s="427" t="str">
        <f>VLOOKUP(F59,'2024当番マスター'!AO:AP,2,FALSE)</f>
        <v>行事委員</v>
      </c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</row>
    <row r="60" ht="12.75" customHeight="1">
      <c r="A60" s="427" t="s">
        <v>128</v>
      </c>
      <c r="B60" s="427" t="s">
        <v>1580</v>
      </c>
      <c r="C60" s="427" t="str">
        <f>VLOOKUP('2024当番免除者リスト'!D60,'2024当番マスター'!$E$4:$AV$272,44,FALSE)</f>
        <v>小3－1</v>
      </c>
      <c r="D60" s="427" t="s">
        <v>821</v>
      </c>
      <c r="E60" s="427" t="s">
        <v>822</v>
      </c>
      <c r="F60" s="429" t="str">
        <f>VLOOKUP(D60,'2024当番マスター'!$E$4:$AP$272,37,FALSE)</f>
        <v>4709205364</v>
      </c>
      <c r="G60" s="427" t="str">
        <f>VLOOKUP(D60,'2024当番マスター'!$E$4:$AP$272,23,FALSE)</f>
        <v>tomokotasaki@icloud.com</v>
      </c>
      <c r="H60" s="427" t="str">
        <f t="shared" si="4"/>
        <v>行事委員</v>
      </c>
      <c r="I60" s="427" t="str">
        <f>VLOOKUP(F60,'2024当番マスター'!AO:AP,2,FALSE)</f>
        <v>行事委員</v>
      </c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ht="12.75" customHeight="1">
      <c r="A61" s="427" t="s">
        <v>128</v>
      </c>
      <c r="B61" s="427" t="s">
        <v>1581</v>
      </c>
      <c r="C61" s="427" t="str">
        <f>VLOOKUP('2024当番免除者リスト'!D61,'2024当番マスター'!$E$4:$AV$272,44,FALSE)</f>
        <v>小4－1</v>
      </c>
      <c r="D61" s="427" t="s">
        <v>996</v>
      </c>
      <c r="E61" s="427" t="s">
        <v>997</v>
      </c>
      <c r="F61" s="429" t="str">
        <f>VLOOKUP(D61,'2024当番マスター'!$E$4:$AP$272,37,FALSE)</f>
        <v>7703132094</v>
      </c>
      <c r="G61" s="427" t="str">
        <f>VLOOKUP(D61,'2024当番マスター'!$E$4:$AP$272,23,FALSE)</f>
        <v>buntaatl@hotmail.com</v>
      </c>
      <c r="H61" s="427" t="str">
        <f t="shared" si="4"/>
        <v>行事委員</v>
      </c>
      <c r="I61" s="427" t="str">
        <f>VLOOKUP(F61,'2024当番マスター'!AO:AP,2,FALSE)</f>
        <v>行事委員</v>
      </c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</row>
    <row r="62" ht="12.75" customHeight="1">
      <c r="A62" s="427" t="s">
        <v>128</v>
      </c>
      <c r="B62" s="427" t="s">
        <v>1582</v>
      </c>
      <c r="C62" s="427" t="str">
        <f>VLOOKUP('2024当番免除者リスト'!D62,'2024当番マスター'!$E$4:$AV$272,44,FALSE)</f>
        <v>小2－2</v>
      </c>
      <c r="D62" s="427" t="s">
        <v>675</v>
      </c>
      <c r="E62" s="427" t="s">
        <v>676</v>
      </c>
      <c r="F62" s="429" t="str">
        <f>VLOOKUP(D62,'2024当番マスター'!$E$4:$AP$272,37,FALSE)</f>
        <v>4048018474</v>
      </c>
      <c r="G62" s="427" t="str">
        <f>VLOOKUP(D62,'2024当番マスター'!$E$4:$AP$272,23,FALSE)</f>
        <v>sunshine.mariko@gmail.com</v>
      </c>
      <c r="H62" s="427" t="str">
        <f t="shared" si="4"/>
        <v>行事委員</v>
      </c>
      <c r="I62" s="427" t="str">
        <f>VLOOKUP(F62,'2024当番マスター'!AO:AP,2,FALSE)</f>
        <v>行事委員</v>
      </c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</row>
    <row r="63" ht="12.75" customHeight="1">
      <c r="A63" s="427" t="s">
        <v>128</v>
      </c>
      <c r="B63" s="427" t="s">
        <v>1583</v>
      </c>
      <c r="C63" s="427" t="str">
        <f>VLOOKUP('2024当番免除者リスト'!D63,'2024当番マスター'!$E$4:$AV$272,44,FALSE)</f>
        <v>小4－3</v>
      </c>
      <c r="D63" s="427" t="s">
        <v>1077</v>
      </c>
      <c r="E63" s="427" t="s">
        <v>1078</v>
      </c>
      <c r="F63" s="429" t="str">
        <f>VLOOKUP(D63,'2024当番マスター'!$E$4:$AP$272,37,FALSE)</f>
        <v>7705332343</v>
      </c>
      <c r="G63" s="427" t="str">
        <f>VLOOKUP(D63,'2024当番マスター'!$E$4:$AP$272,23,FALSE)</f>
        <v>lady_m54@hotmail.com</v>
      </c>
      <c r="H63" s="427" t="str">
        <f t="shared" si="4"/>
        <v>行事委員</v>
      </c>
      <c r="I63" s="427" t="str">
        <f>VLOOKUP(F63,'2024当番マスター'!AO:AP,2,FALSE)</f>
        <v>行事委員</v>
      </c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</row>
    <row r="64" ht="12.75" customHeight="1">
      <c r="A64" s="427" t="s">
        <v>128</v>
      </c>
      <c r="B64" s="427" t="s">
        <v>1584</v>
      </c>
      <c r="C64" s="427" t="str">
        <f>VLOOKUP('2024当番免除者リスト'!D64,'2024当番マスター'!$E$4:$AV$272,44,FALSE)</f>
        <v>小1－2</v>
      </c>
      <c r="D64" s="427" t="s">
        <v>409</v>
      </c>
      <c r="E64" s="427" t="s">
        <v>410</v>
      </c>
      <c r="F64" s="429" t="str">
        <f>VLOOKUP(D64,'2024当番マスター'!$E$4:$AP$272,37,FALSE)</f>
        <v>4046952367</v>
      </c>
      <c r="G64" s="427" t="str">
        <f>VLOOKUP(D64,'2024当番マスター'!$E$4:$AP$272,23,FALSE)</f>
        <v>ziamaki0418@gmail.com</v>
      </c>
      <c r="H64" s="427" t="str">
        <f t="shared" si="4"/>
        <v>行事委員</v>
      </c>
      <c r="I64" s="427" t="str">
        <f>VLOOKUP(F64,'2024当番マスター'!AO:AP,2,FALSE)</f>
        <v>行事委員</v>
      </c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ht="12.75" customHeight="1">
      <c r="A65" s="427" t="s">
        <v>128</v>
      </c>
      <c r="B65" s="427" t="s">
        <v>1585</v>
      </c>
      <c r="C65" s="427" t="str">
        <f>VLOOKUP('2024当番免除者リスト'!D65,'2024当番マスター'!$E$4:$AV$272,44,FALSE)</f>
        <v>小4－3</v>
      </c>
      <c r="D65" s="427" t="s">
        <v>1081</v>
      </c>
      <c r="E65" s="427" t="s">
        <v>516</v>
      </c>
      <c r="F65" s="429" t="str">
        <f>VLOOKUP(D65,'2024当番マスター'!$E$4:$AP$272,37,FALSE)</f>
        <v>4042459767</v>
      </c>
      <c r="G65" s="427" t="str">
        <f>VLOOKUP(D65,'2024当番マスター'!$E$4:$AP$272,23,FALSE)</f>
        <v>hisashi0601jp@yahoo.co.jp</v>
      </c>
      <c r="H65" s="427" t="str">
        <f t="shared" si="4"/>
        <v>行事委員</v>
      </c>
      <c r="I65" s="427" t="str">
        <f>VLOOKUP(F65,'2024当番マスター'!AO:AP,2,FALSE)</f>
        <v>行事委員</v>
      </c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</row>
    <row r="66" ht="12.75" customHeight="1">
      <c r="A66" s="427" t="s">
        <v>128</v>
      </c>
      <c r="B66" s="427" t="s">
        <v>1586</v>
      </c>
      <c r="C66" s="427" t="str">
        <f>VLOOKUP('2024当番免除者リスト'!D66,'2024当番マスター'!$E$4:$AV$272,44,FALSE)</f>
        <v>小5－1</v>
      </c>
      <c r="D66" s="427" t="s">
        <v>1116</v>
      </c>
      <c r="E66" s="427" t="s">
        <v>1117</v>
      </c>
      <c r="F66" s="429" t="str">
        <f>VLOOKUP(D66,'2024当番マスター'!$E$4:$AP$272,37,FALSE)</f>
        <v>3473661648</v>
      </c>
      <c r="G66" s="427" t="str">
        <f>VLOOKUP(D66,'2024当番マスター'!$E$4:$AP$272,23,FALSE)</f>
        <v>sayuri3473661648@yahoo.co.jp</v>
      </c>
      <c r="H66" s="427" t="str">
        <f t="shared" si="4"/>
        <v>行事委員</v>
      </c>
      <c r="I66" s="427" t="str">
        <f>VLOOKUP(F66,'2024当番マスター'!AO:AP,2,FALSE)</f>
        <v>行事委員</v>
      </c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</row>
    <row r="67" ht="12.75" customHeight="1">
      <c r="A67" s="427" t="s">
        <v>128</v>
      </c>
      <c r="B67" s="427" t="s">
        <v>1587</v>
      </c>
      <c r="C67" s="427" t="str">
        <f>VLOOKUP('2024当番免除者リスト'!D67,'2024当番マスター'!$E$4:$AV$272,44,FALSE)</f>
        <v>小1－1</v>
      </c>
      <c r="D67" s="427" t="s">
        <v>294</v>
      </c>
      <c r="E67" s="427" t="s">
        <v>295</v>
      </c>
      <c r="F67" s="429" t="str">
        <f>VLOOKUP(D67,'2024当番マスター'!$E$4:$AP$272,37,FALSE)</f>
        <v>7702620013</v>
      </c>
      <c r="G67" s="427" t="str">
        <f>VLOOKUP(D67,'2024当番マスター'!$E$4:$AP$272,23,FALSE)</f>
        <v>yasushisellen255@gmail.com</v>
      </c>
      <c r="H67" s="427" t="str">
        <f t="shared" si="4"/>
        <v>行事委員</v>
      </c>
      <c r="I67" s="427" t="str">
        <f>VLOOKUP(F67,'2024当番マスター'!AO:AP,2,FALSE)</f>
        <v>行事委員</v>
      </c>
      <c r="J67" s="426"/>
      <c r="K67" s="426"/>
      <c r="L67" s="426"/>
      <c r="M67" s="426"/>
      <c r="N67" s="426"/>
      <c r="O67" s="426"/>
      <c r="P67" s="426"/>
      <c r="Q67" s="426"/>
      <c r="R67" s="426"/>
      <c r="S67" s="426"/>
      <c r="T67" s="426"/>
      <c r="U67" s="426"/>
    </row>
    <row r="68" ht="12.75" customHeight="1">
      <c r="A68" s="427" t="s">
        <v>128</v>
      </c>
      <c r="B68" s="427" t="s">
        <v>1588</v>
      </c>
      <c r="C68" s="427" t="str">
        <f>VLOOKUP('2024当番免除者リスト'!D68,'2024当番マスター'!$E$4:$AV$272,44,FALSE)</f>
        <v>小3－2</v>
      </c>
      <c r="D68" s="427" t="s">
        <v>947</v>
      </c>
      <c r="E68" s="427" t="s">
        <v>948</v>
      </c>
      <c r="F68" s="429" t="str">
        <f>VLOOKUP(D68,'2024当番マスター'!$E$4:$AP$272,37,FALSE)</f>
        <v>4707559695</v>
      </c>
      <c r="G68" s="427" t="str">
        <f>VLOOKUP(D68,'2024当番マスター'!$E$4:$AP$272,23,FALSE)</f>
        <v>yk.sima@icloud.com</v>
      </c>
      <c r="H68" s="427" t="str">
        <f t="shared" si="4"/>
        <v>行事委員</v>
      </c>
      <c r="I68" s="427" t="str">
        <f>VLOOKUP(F68,'2024当番マスター'!AO:AP,2,FALSE)</f>
        <v>行事委員</v>
      </c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ht="12.75" customHeight="1">
      <c r="A69" s="427" t="s">
        <v>128</v>
      </c>
      <c r="B69" s="427" t="s">
        <v>1589</v>
      </c>
      <c r="C69" s="427" t="str">
        <f>VLOOKUP('2024当番免除者リスト'!D69,'2024当番マスター'!$E$4:$AV$272,44,FALSE)</f>
        <v>小1－1</v>
      </c>
      <c r="D69" s="427" t="s">
        <v>280</v>
      </c>
      <c r="E69" s="427" t="s">
        <v>281</v>
      </c>
      <c r="F69" s="429" t="str">
        <f>VLOOKUP(D69,'2024当番マスター'!$E$4:$AP$272,37,FALSE)</f>
        <v>4046944857</v>
      </c>
      <c r="G69" s="427" t="str">
        <f>VLOOKUP(D69,'2024当番マスター'!$E$4:$AP$272,23,FALSE)</f>
        <v>akimushi@hotmail.com</v>
      </c>
      <c r="H69" s="427" t="str">
        <f t="shared" si="4"/>
        <v>行事委員</v>
      </c>
      <c r="I69" s="427" t="str">
        <f>VLOOKUP(F69,'2024当番マスター'!AO:AP,2,FALSE)</f>
        <v>行事委員</v>
      </c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</row>
    <row r="70" ht="12.75" customHeight="1">
      <c r="A70" s="427" t="s">
        <v>128</v>
      </c>
      <c r="B70" s="427" t="s">
        <v>1590</v>
      </c>
      <c r="C70" s="427" t="str">
        <f>VLOOKUP('2024当番免除者リスト'!D70,'2024当番マスター'!$E$4:$AV$272,44,FALSE)</f>
        <v>小6－2</v>
      </c>
      <c r="D70" s="427" t="s">
        <v>1244</v>
      </c>
      <c r="E70" s="427" t="s">
        <v>1245</v>
      </c>
      <c r="F70" s="429" t="str">
        <f>VLOOKUP(D70,'2024当番マスター'!$E$4:$AP$272,37,FALSE)</f>
        <v>5167766037</v>
      </c>
      <c r="G70" s="427" t="str">
        <f>VLOOKUP(D70,'2024当番マスター'!$E$4:$AP$272,23,FALSE)</f>
        <v>tomomiaozono@gmail.com</v>
      </c>
      <c r="H70" s="427" t="str">
        <f t="shared" si="4"/>
        <v>行事委員</v>
      </c>
      <c r="I70" s="427" t="str">
        <f>VLOOKUP(F70,'2024当番マスター'!AO:AP,2,FALSE)</f>
        <v>行事委員</v>
      </c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</row>
    <row r="71" ht="12.75" customHeight="1">
      <c r="A71" s="427" t="s">
        <v>128</v>
      </c>
      <c r="B71" s="427" t="s">
        <v>1591</v>
      </c>
      <c r="C71" s="427" t="str">
        <f>VLOOKUP('2024当番免除者リスト'!D71,'2024当番マスター'!$E$4:$AV$272,44,FALSE)</f>
        <v>小5－2</v>
      </c>
      <c r="D71" s="427" t="s">
        <v>1180</v>
      </c>
      <c r="E71" s="427" t="s">
        <v>1181</v>
      </c>
      <c r="F71" s="429" t="str">
        <f>VLOOKUP(D71,'2024当番マスター'!$E$4:$AP$272,37,FALSE)</f>
        <v>6143696126</v>
      </c>
      <c r="G71" s="427" t="str">
        <f>VLOOKUP(D71,'2024当番マスター'!$E$4:$AP$272,23,FALSE)</f>
        <v>y.h.nakajima@gmajl.com</v>
      </c>
      <c r="H71" s="427" t="str">
        <f t="shared" si="4"/>
        <v>行事委員</v>
      </c>
      <c r="I71" s="427" t="str">
        <f>VLOOKUP(F71,'2024当番マスター'!AO:AP,2,FALSE)</f>
        <v>行事委員</v>
      </c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</row>
    <row r="72" ht="12.75" customHeight="1">
      <c r="A72" s="427" t="s">
        <v>128</v>
      </c>
      <c r="B72" s="427" t="s">
        <v>1592</v>
      </c>
      <c r="C72" s="427" t="str">
        <f>VLOOKUP('2024当番免除者リスト'!D72,'2024当番マスター'!$E$4:$AV$272,44,FALSE)</f>
        <v>中2</v>
      </c>
      <c r="D72" s="427" t="s">
        <v>1371</v>
      </c>
      <c r="E72" s="427" t="s">
        <v>1372</v>
      </c>
      <c r="F72" s="429" t="str">
        <f>VLOOKUP(D72,'2024当番マスター'!$E$4:$AP$272,37,FALSE)</f>
        <v>6787874674</v>
      </c>
      <c r="G72" s="427" t="str">
        <f>VLOOKUP(D72,'2024当番マスター'!$E$4:$AP$272,23,FALSE)</f>
        <v>yone@degus.jp</v>
      </c>
      <c r="H72" s="427" t="str">
        <f t="shared" si="4"/>
        <v>行事委員</v>
      </c>
      <c r="I72" s="427" t="str">
        <f>VLOOKUP(F72,'2024当番マスター'!AO:AP,2,FALSE)</f>
        <v>行事委員</v>
      </c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</row>
    <row r="73" ht="12.75" customHeight="1">
      <c r="A73" s="427" t="s">
        <v>128</v>
      </c>
      <c r="B73" s="427" t="s">
        <v>1593</v>
      </c>
      <c r="C73" s="427" t="str">
        <f>VLOOKUP('2024当番免除者リスト'!D73,'2024当番マスター'!$E$4:$AV$272,44,FALSE)</f>
        <v>高2</v>
      </c>
      <c r="D73" s="427" t="s">
        <v>1476</v>
      </c>
      <c r="E73" s="427" t="s">
        <v>1477</v>
      </c>
      <c r="F73" s="429" t="str">
        <f>VLOOKUP(D73,'2024当番マスター'!$E$4:$AP$272,37,FALSE)</f>
        <v>4042173719</v>
      </c>
      <c r="G73" s="427" t="str">
        <f>VLOOKUP(D73,'2024当番マスター'!$E$4:$AP$272,23,FALSE)</f>
        <v>katsuyo11@gmail.com</v>
      </c>
      <c r="H73" s="427" t="str">
        <f t="shared" si="4"/>
        <v>行事委員</v>
      </c>
      <c r="I73" s="427" t="str">
        <f>VLOOKUP(F73,'2024当番マスター'!AO:AP,2,FALSE)</f>
        <v>行事委員</v>
      </c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</row>
    <row r="74" ht="12.75" customHeight="1">
      <c r="A74" s="424" t="s">
        <v>52</v>
      </c>
      <c r="B74" s="424" t="s">
        <v>1594</v>
      </c>
      <c r="C74" s="424" t="str">
        <f>VLOOKUP('2024当番免除者リスト'!D74,'2024当番マスター'!$E$4:$AV$272,44,FALSE)</f>
        <v>幼 ゆり</v>
      </c>
      <c r="D74" s="424" t="s">
        <v>119</v>
      </c>
      <c r="E74" s="424" t="s">
        <v>1477</v>
      </c>
      <c r="F74" s="436" t="str">
        <f>VLOOKUP(D74,'2024当番マスター'!$E$4:$AP$272,37,FALSE)</f>
        <v>9432180217</v>
      </c>
      <c r="G74" s="424" t="str">
        <f>VLOOKUP(D74,'2024当番マスター'!$E$4:$AP$272,23,FALSE)</f>
        <v>anna.n.stark88@gmail.com</v>
      </c>
      <c r="H74" s="424" t="str">
        <f t="shared" si="4"/>
        <v>運動会委員</v>
      </c>
      <c r="I74" s="424" t="str">
        <f>VLOOKUP(F74,'2024当番マスター'!AO:AP,2,FALSE)</f>
        <v>運動会委員</v>
      </c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352"/>
      <c r="W74" s="352"/>
      <c r="X74" s="352"/>
      <c r="Y74" s="352"/>
      <c r="Z74" s="352"/>
    </row>
    <row r="75" ht="12.75" customHeight="1">
      <c r="A75" s="424" t="s">
        <v>52</v>
      </c>
      <c r="B75" s="424" t="s">
        <v>1595</v>
      </c>
      <c r="C75" s="424" t="str">
        <f>VLOOKUP('2024当番免除者リスト'!D75,'2024当番マスター'!$E$4:$AV$272,44,FALSE)</f>
        <v>幼 もも</v>
      </c>
      <c r="D75" s="424" t="s">
        <v>201</v>
      </c>
      <c r="E75" s="424" t="s">
        <v>1477</v>
      </c>
      <c r="F75" s="436" t="str">
        <f>VLOOKUP(D75,'2024当番マスター'!$E$4:$AP$272,37,FALSE)</f>
        <v>4045198937</v>
      </c>
      <c r="G75" s="424" t="str">
        <f>VLOOKUP(D75,'2024当番マスター'!$E$4:$AP$272,23,FALSE)</f>
        <v>fiveoh.mai@gmail.com</v>
      </c>
      <c r="H75" s="424" t="str">
        <f t="shared" si="4"/>
        <v>運動会委員</v>
      </c>
      <c r="I75" s="424" t="str">
        <f>VLOOKUP(F75,'2024当番マスター'!AO:AP,2,FALSE)</f>
        <v>運動会委員</v>
      </c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352"/>
      <c r="W75" s="352"/>
      <c r="X75" s="352"/>
      <c r="Y75" s="352"/>
      <c r="Z75" s="352"/>
    </row>
    <row r="76" ht="12.75" customHeight="1">
      <c r="A76" s="424" t="s">
        <v>52</v>
      </c>
      <c r="B76" s="424" t="s">
        <v>1596</v>
      </c>
      <c r="C76" s="424" t="str">
        <f>VLOOKUP('2024当番免除者リスト'!D76,'2024当番マスター'!$E$4:$AV$272,44,FALSE)</f>
        <v>小1－1</v>
      </c>
      <c r="D76" s="424" t="s">
        <v>286</v>
      </c>
      <c r="E76" s="424" t="s">
        <v>287</v>
      </c>
      <c r="F76" s="436" t="str">
        <f>VLOOKUP(D76,'2024当番マスター'!$E$4:$AP$272,37,FALSE)</f>
        <v>4046621363</v>
      </c>
      <c r="G76" s="424" t="str">
        <f>VLOOKUP(D76,'2024当番マスター'!$E$4:$AP$272,23,FALSE)</f>
        <v>st09011383829@gmail.com</v>
      </c>
      <c r="H76" s="424" t="str">
        <f t="shared" si="4"/>
        <v>運動会委員</v>
      </c>
      <c r="I76" s="424" t="str">
        <f>VLOOKUP(F76,'2024当番マスター'!AO:AP,2,FALSE)</f>
        <v>運動会委員</v>
      </c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</row>
    <row r="77" ht="12.75" customHeight="1">
      <c r="A77" s="424" t="s">
        <v>52</v>
      </c>
      <c r="B77" s="424" t="s">
        <v>1597</v>
      </c>
      <c r="C77" s="424" t="str">
        <f>VLOOKUP('2024当番免除者リスト'!D77,'2024当番マスター'!$E$4:$AV$272,44,FALSE)</f>
        <v>小1－2</v>
      </c>
      <c r="D77" s="424" t="s">
        <v>403</v>
      </c>
      <c r="E77" s="424" t="s">
        <v>404</v>
      </c>
      <c r="F77" s="436" t="str">
        <f>VLOOKUP(D77,'2024当番マスター'!$E$4:$AP$272,37,FALSE)</f>
        <v>4706617819</v>
      </c>
      <c r="G77" s="424" t="str">
        <f>VLOOKUP(D77,'2024当番マスター'!$E$4:$AP$272,23,FALSE)</f>
        <v>al024c@gmail.com</v>
      </c>
      <c r="H77" s="424" t="str">
        <f t="shared" si="4"/>
        <v>運動会委員</v>
      </c>
      <c r="I77" s="424" t="str">
        <f>VLOOKUP(F77,'2024当番マスター'!AO:AP,2,FALSE)</f>
        <v>運動会委員</v>
      </c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</row>
    <row r="78" ht="12.75" customHeight="1">
      <c r="A78" s="424" t="s">
        <v>52</v>
      </c>
      <c r="B78" s="424" t="s">
        <v>1598</v>
      </c>
      <c r="C78" s="424" t="str">
        <f>VLOOKUP('2024当番免除者リスト'!D78,'2024当番マスター'!$E$4:$AV$272,44,FALSE)</f>
        <v>小1－3</v>
      </c>
      <c r="D78" s="424" t="s">
        <v>482</v>
      </c>
      <c r="E78" s="424" t="s">
        <v>483</v>
      </c>
      <c r="F78" s="436" t="str">
        <f>VLOOKUP(D78,'2024当番マスター'!$E$4:$AP$272,37,FALSE)</f>
        <v>7706304512</v>
      </c>
      <c r="G78" s="424" t="str">
        <f>VLOOKUP(D78,'2024当番マスター'!$E$4:$AP$272,23,FALSE)</f>
        <v>13.alive66@gmail.com</v>
      </c>
      <c r="H78" s="424" t="str">
        <f t="shared" si="4"/>
        <v>運動会委員</v>
      </c>
      <c r="I78" s="424" t="str">
        <f>VLOOKUP(F78,'2024当番マスター'!AO:AP,2,FALSE)</f>
        <v>運動会委員</v>
      </c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</row>
    <row r="79" ht="12.75" customHeight="1">
      <c r="A79" s="424" t="s">
        <v>52</v>
      </c>
      <c r="B79" s="424" t="s">
        <v>1599</v>
      </c>
      <c r="C79" s="424" t="str">
        <f>VLOOKUP('2024当番免除者リスト'!D79,'2024当番マスター'!$E$4:$AV$272,44,FALSE)</f>
        <v>幼 もも</v>
      </c>
      <c r="D79" s="437" t="s">
        <v>173</v>
      </c>
      <c r="E79" s="424" t="s">
        <v>174</v>
      </c>
      <c r="F79" s="436" t="str">
        <f>VLOOKUP(D79,'2024当番マスター'!$E$4:$AP$272,37,FALSE)</f>
        <v>7069880093</v>
      </c>
      <c r="G79" s="424" t="str">
        <f>VLOOKUP(D79,'2024当番マスター'!$E$4:$AP$272,23,FALSE)</f>
        <v>eita.umezaki0118@gmail.com</v>
      </c>
      <c r="H79" s="424" t="str">
        <f t="shared" si="4"/>
        <v>運動会委員</v>
      </c>
      <c r="I79" s="424" t="str">
        <f>VLOOKUP(F79,'2024当番マスター'!AO:AP,2,FALSE)</f>
        <v>安全対策委員</v>
      </c>
      <c r="J79" s="438" t="s">
        <v>1600</v>
      </c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</row>
    <row r="80" ht="12.75" customHeight="1">
      <c r="A80" s="424" t="s">
        <v>52</v>
      </c>
      <c r="B80" s="424" t="s">
        <v>1601</v>
      </c>
      <c r="C80" s="424" t="str">
        <f>VLOOKUP('2024当番免除者リスト'!D80,'2024当番マスター'!$E$4:$AV$272,44,FALSE)</f>
        <v>小2－2</v>
      </c>
      <c r="D80" s="424" t="s">
        <v>657</v>
      </c>
      <c r="E80" s="424" t="s">
        <v>658</v>
      </c>
      <c r="F80" s="436" t="str">
        <f>VLOOKUP(D80,'2024当番マスター'!$E$4:$AP$272,37,FALSE)</f>
        <v>4048040430</v>
      </c>
      <c r="G80" s="424" t="str">
        <f>VLOOKUP(D80,'2024当番マスター'!$E$4:$AP$272,23,FALSE)</f>
        <v>i629r714@icloud.com</v>
      </c>
      <c r="H80" s="424" t="str">
        <f t="shared" si="4"/>
        <v>運動会委員</v>
      </c>
      <c r="I80" s="424" t="str">
        <f>VLOOKUP(F80,'2024当番マスター'!AO:AP,2,FALSE)</f>
        <v>運動会委員</v>
      </c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</row>
    <row r="81" ht="12.75" customHeight="1">
      <c r="A81" s="424" t="s">
        <v>52</v>
      </c>
      <c r="B81" s="424" t="s">
        <v>1602</v>
      </c>
      <c r="C81" s="424" t="str">
        <f>VLOOKUP('2024当番免除者リスト'!D81,'2024当番マスター'!$E$4:$AV$272,44,FALSE)</f>
        <v>小2－3</v>
      </c>
      <c r="D81" s="424" t="s">
        <v>789</v>
      </c>
      <c r="E81" s="424" t="s">
        <v>790</v>
      </c>
      <c r="F81" s="436" t="str">
        <f>VLOOKUP(D81,'2024当番マスター'!$E$4:$AP$272,37,FALSE)</f>
        <v>6463459335</v>
      </c>
      <c r="G81" s="424" t="str">
        <f>VLOOKUP(D81,'2024当番マスター'!$E$4:$AP$272,23,FALSE)</f>
        <v>kosuke.and.saori@gmail.com</v>
      </c>
      <c r="H81" s="424" t="str">
        <f t="shared" si="4"/>
        <v>運動会委員</v>
      </c>
      <c r="I81" s="424" t="str">
        <f>VLOOKUP(F81,'2024当番マスター'!AO:AP,2,FALSE)</f>
        <v>運動会委員</v>
      </c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</row>
    <row r="82" ht="12.75" customHeight="1">
      <c r="A82" s="424" t="s">
        <v>52</v>
      </c>
      <c r="B82" s="424" t="s">
        <v>1603</v>
      </c>
      <c r="C82" s="424" t="str">
        <f>VLOOKUP('2024当番免除者リスト'!D82,'2024当番マスター'!$E$4:$AV$272,44,FALSE)</f>
        <v>小3－1</v>
      </c>
      <c r="D82" s="424" t="s">
        <v>830</v>
      </c>
      <c r="E82" s="424" t="s">
        <v>831</v>
      </c>
      <c r="F82" s="436" t="str">
        <f>VLOOKUP(D82,'2024当番マスター'!$E$4:$AP$272,37,FALSE)</f>
        <v>4044994949</v>
      </c>
      <c r="G82" s="424" t="str">
        <f>VLOOKUP(D82,'2024当番マスター'!$E$4:$AP$272,23,FALSE)</f>
        <v>yuminator81@gmail.com</v>
      </c>
      <c r="H82" s="424" t="str">
        <f t="shared" si="4"/>
        <v>運動会委員</v>
      </c>
      <c r="I82" s="424" t="str">
        <f>VLOOKUP(F82,'2024当番マスター'!AO:AP,2,FALSE)</f>
        <v>運動会委員</v>
      </c>
      <c r="J82" s="426"/>
      <c r="K82" s="426"/>
      <c r="L82" s="426"/>
      <c r="M82" s="426"/>
      <c r="N82" s="426"/>
      <c r="O82" s="426"/>
      <c r="P82" s="426"/>
      <c r="Q82" s="426"/>
      <c r="R82" s="426"/>
      <c r="S82" s="426"/>
      <c r="T82" s="426"/>
      <c r="U82" s="426"/>
    </row>
    <row r="83" ht="12.75" customHeight="1">
      <c r="A83" s="424" t="s">
        <v>52</v>
      </c>
      <c r="B83" s="424" t="s">
        <v>1604</v>
      </c>
      <c r="C83" s="424" t="str">
        <f>VLOOKUP('2024当番免除者リスト'!D83,'2024当番マスター'!$E$4:$AV$272,44,FALSE)</f>
        <v>幼 もも</v>
      </c>
      <c r="D83" s="424" t="s">
        <v>182</v>
      </c>
      <c r="E83" s="424" t="s">
        <v>183</v>
      </c>
      <c r="F83" s="436" t="str">
        <f>VLOOKUP(D83,'2024当番マスター'!$E$4:$AP$272,37,FALSE)</f>
        <v>7704176735</v>
      </c>
      <c r="G83" s="424" t="str">
        <f>VLOOKUP(D83,'2024当番マスター'!$E$4:$AP$272,23,FALSE)</f>
        <v>kiamifu@gmail.com</v>
      </c>
      <c r="H83" s="424" t="str">
        <f t="shared" si="4"/>
        <v>運動会委員</v>
      </c>
      <c r="I83" s="424" t="str">
        <f>VLOOKUP(F83,'2024当番マスター'!AO:AP,2,FALSE)</f>
        <v>運動会委員</v>
      </c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</row>
    <row r="84" ht="12.75" customHeight="1">
      <c r="A84" s="424" t="s">
        <v>52</v>
      </c>
      <c r="B84" s="424" t="s">
        <v>1605</v>
      </c>
      <c r="C84" s="424" t="str">
        <f>VLOOKUP('2024当番免除者リスト'!D84,'2024当番マスター'!$E$4:$AV$272,44,FALSE)</f>
        <v>小1－2</v>
      </c>
      <c r="D84" s="424" t="s">
        <v>370</v>
      </c>
      <c r="E84" s="424" t="s">
        <v>371</v>
      </c>
      <c r="F84" s="436" t="str">
        <f>VLOOKUP(D84,'2024当番マスター'!$E$4:$AP$272,37,FALSE)</f>
        <v>4236372242</v>
      </c>
      <c r="G84" s="424" t="str">
        <f>VLOOKUP(D84,'2024当番マスター'!$E$4:$AP$272,23,FALSE)</f>
        <v>mikas1986@icloud.com</v>
      </c>
      <c r="H84" s="424" t="str">
        <f t="shared" si="4"/>
        <v>運動会委員</v>
      </c>
      <c r="I84" s="424" t="str">
        <f>VLOOKUP(F84,'2024当番マスター'!AO:AP,2,FALSE)</f>
        <v>運動会委員</v>
      </c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</row>
    <row r="85" ht="12.75" customHeight="1">
      <c r="A85" s="424" t="s">
        <v>52</v>
      </c>
      <c r="B85" s="424" t="s">
        <v>1606</v>
      </c>
      <c r="C85" s="424" t="str">
        <f>VLOOKUP('2024当番免除者リスト'!D85,'2024当番マスター'!$E$4:$AV$272,44,FALSE)</f>
        <v>小1－3</v>
      </c>
      <c r="D85" s="424" t="s">
        <v>509</v>
      </c>
      <c r="E85" s="424" t="s">
        <v>510</v>
      </c>
      <c r="F85" s="436" t="str">
        <f>VLOOKUP(D85,'2024当番マスター'!$E$4:$AP$272,37,FALSE)</f>
        <v>4785388206</v>
      </c>
      <c r="G85" s="424" t="str">
        <f>VLOOKUP(D85,'2024当番マスター'!$E$4:$AP$272,23,FALSE)</f>
        <v>lovely.hinny@gmail.com</v>
      </c>
      <c r="H85" s="424" t="str">
        <f t="shared" si="4"/>
        <v>運動会委員</v>
      </c>
      <c r="I85" s="424" t="str">
        <f>VLOOKUP(F85,'2024当番マスター'!AO:AP,2,FALSE)</f>
        <v>運動会委員</v>
      </c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</row>
    <row r="86" ht="12.75" customHeight="1">
      <c r="A86" s="424" t="s">
        <v>52</v>
      </c>
      <c r="B86" s="424" t="s">
        <v>1607</v>
      </c>
      <c r="C86" s="424" t="str">
        <f>VLOOKUP('2024当番免除者リスト'!D86,'2024当番マスター'!$E$4:$AV$272,44,FALSE)</f>
        <v>小1－2</v>
      </c>
      <c r="D86" s="424" t="s">
        <v>439</v>
      </c>
      <c r="E86" s="424" t="s">
        <v>440</v>
      </c>
      <c r="F86" s="436" t="str">
        <f>VLOOKUP(D86,'2024当番マスター'!$E$4:$AP$272,37,FALSE)</f>
        <v>7703793866</v>
      </c>
      <c r="G86" s="424" t="str">
        <f>VLOOKUP(D86,'2024当番マスター'!$E$4:$AP$272,23,FALSE)</f>
        <v>sugiya.hiro@gmail.com</v>
      </c>
      <c r="H86" s="424" t="str">
        <f t="shared" si="4"/>
        <v>運動会委員</v>
      </c>
      <c r="I86" s="424" t="str">
        <f>VLOOKUP(F86,'2024当番マスター'!AO:AP,2,FALSE)</f>
        <v>運動会委員</v>
      </c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</row>
    <row r="87" ht="12.75" customHeight="1">
      <c r="A87" s="424" t="s">
        <v>52</v>
      </c>
      <c r="B87" s="424" t="s">
        <v>1608</v>
      </c>
      <c r="C87" s="424" t="str">
        <f>VLOOKUP('2024当番免除者リスト'!D87,'2024当番マスター'!$E$4:$AV$272,44,FALSE)</f>
        <v>小2－2</v>
      </c>
      <c r="D87" s="424" t="s">
        <v>717</v>
      </c>
      <c r="E87" s="424" t="s">
        <v>363</v>
      </c>
      <c r="F87" s="436" t="str">
        <f>VLOOKUP(D87,'2024当番マスター'!$E$4:$AP$272,37,FALSE)</f>
        <v>6788973721</v>
      </c>
      <c r="G87" s="424" t="str">
        <f>VLOOKUP(D87,'2024当番マスター'!$E$4:$AP$272,23,FALSE)</f>
        <v>yu.hayashi@kubota.com</v>
      </c>
      <c r="H87" s="424" t="str">
        <f t="shared" si="4"/>
        <v>運動会委員</v>
      </c>
      <c r="I87" s="424" t="str">
        <f>VLOOKUP(F87,'2024当番マスター'!AO:AP,2,FALSE)</f>
        <v>運動会委員</v>
      </c>
      <c r="J87" s="426"/>
      <c r="K87" s="426"/>
      <c r="L87" s="426"/>
      <c r="M87" s="426"/>
      <c r="N87" s="426"/>
      <c r="O87" s="426"/>
      <c r="P87" s="426"/>
      <c r="Q87" s="426"/>
      <c r="R87" s="426"/>
      <c r="S87" s="426"/>
      <c r="T87" s="426"/>
      <c r="U87" s="426"/>
    </row>
    <row r="88" ht="12.75" customHeight="1">
      <c r="A88" s="424" t="s">
        <v>52</v>
      </c>
      <c r="B88" s="424" t="s">
        <v>1609</v>
      </c>
      <c r="C88" s="424" t="str">
        <f>VLOOKUP('2024当番免除者リスト'!D88,'2024当番マスター'!$E$4:$AV$272,44,FALSE)</f>
        <v>幼 ゆり</v>
      </c>
      <c r="D88" s="424" t="s">
        <v>45</v>
      </c>
      <c r="E88" s="424" t="s">
        <v>46</v>
      </c>
      <c r="F88" s="436" t="str">
        <f>VLOOKUP(D88,'2024当番マスター'!$E$4:$AP$272,37,FALSE)</f>
        <v>7703147618</v>
      </c>
      <c r="G88" s="424" t="str">
        <f>VLOOKUP(D88,'2024当番マスター'!$E$4:$AP$272,23,FALSE)</f>
        <v>daisuke_isobe@na.honda.com</v>
      </c>
      <c r="H88" s="424" t="str">
        <f t="shared" si="4"/>
        <v>運動会委員</v>
      </c>
      <c r="I88" s="424" t="str">
        <f>VLOOKUP(F88,'2024当番マスター'!AO:AP,2,FALSE)</f>
        <v>運動会委員</v>
      </c>
      <c r="J88" s="426"/>
      <c r="K88" s="426"/>
      <c r="L88" s="426"/>
      <c r="M88" s="426"/>
      <c r="N88" s="426"/>
      <c r="O88" s="426"/>
      <c r="P88" s="426"/>
      <c r="Q88" s="426"/>
      <c r="R88" s="426"/>
      <c r="S88" s="426"/>
      <c r="T88" s="426"/>
      <c r="U88" s="426"/>
    </row>
    <row r="89" ht="12.75" customHeight="1">
      <c r="A89" s="424" t="s">
        <v>52</v>
      </c>
      <c r="B89" s="424" t="s">
        <v>1610</v>
      </c>
      <c r="C89" s="424" t="str">
        <f>VLOOKUP('2024当番免除者リスト'!D89,'2024当番マスター'!$E$4:$AV$272,44,FALSE)</f>
        <v>小3－2</v>
      </c>
      <c r="D89" s="424" t="s">
        <v>907</v>
      </c>
      <c r="E89" s="424" t="s">
        <v>658</v>
      </c>
      <c r="F89" s="436" t="str">
        <f>VLOOKUP(D89,'2024当番マスター'!$E$4:$AP$272,37,FALSE)</f>
        <v>4783193212</v>
      </c>
      <c r="G89" s="424" t="str">
        <f>VLOOKUP(D89,'2024当番マスター'!$E$4:$AP$272,23,FALSE)</f>
        <v>86nikoniko@gmail.com</v>
      </c>
      <c r="H89" s="424" t="str">
        <f t="shared" si="4"/>
        <v>運動会委員</v>
      </c>
      <c r="I89" s="424" t="str">
        <f>VLOOKUP(F89,'2024当番マスター'!AO:AP,2,FALSE)</f>
        <v>運動会委員</v>
      </c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</row>
    <row r="90" ht="12.75" customHeight="1">
      <c r="A90" s="424" t="s">
        <v>52</v>
      </c>
      <c r="B90" s="424" t="s">
        <v>1611</v>
      </c>
      <c r="C90" s="424" t="str">
        <f>VLOOKUP('2024当番免除者リスト'!D90,'2024当番マスター'!$E$4:$AV$272,44,FALSE)</f>
        <v>小2－3</v>
      </c>
      <c r="D90" s="424" t="s">
        <v>744</v>
      </c>
      <c r="E90" s="424" t="s">
        <v>745</v>
      </c>
      <c r="F90" s="436" t="str">
        <f>VLOOKUP(D90,'2024当番マスター'!$E$4:$AP$272,37,FALSE)</f>
        <v>4783424898</v>
      </c>
      <c r="G90" s="424" t="str">
        <f>VLOOKUP(D90,'2024当番マスター'!$E$4:$AP$272,23,FALSE)</f>
        <v>kao.mny622@gmail.com</v>
      </c>
      <c r="H90" s="424" t="str">
        <f t="shared" si="4"/>
        <v>運動会委員</v>
      </c>
      <c r="I90" s="424" t="str">
        <f>VLOOKUP(F90,'2024当番マスター'!AO:AP,2,FALSE)</f>
        <v>運動会委員</v>
      </c>
      <c r="J90" s="426"/>
      <c r="K90" s="426"/>
      <c r="L90" s="426"/>
      <c r="M90" s="426"/>
      <c r="N90" s="426"/>
      <c r="O90" s="426"/>
      <c r="P90" s="426"/>
      <c r="Q90" s="426"/>
      <c r="R90" s="426"/>
      <c r="S90" s="426"/>
      <c r="T90" s="426"/>
      <c r="U90" s="426"/>
    </row>
    <row r="91" ht="12.75" customHeight="1">
      <c r="A91" s="424" t="s">
        <v>52</v>
      </c>
      <c r="B91" s="424" t="s">
        <v>1612</v>
      </c>
      <c r="C91" s="424" t="str">
        <f>VLOOKUP('2024当番免除者リスト'!D91,'2024当番マスター'!$E$4:$AV$272,44,FALSE)</f>
        <v>小6－1</v>
      </c>
      <c r="D91" s="424" t="s">
        <v>1225</v>
      </c>
      <c r="E91" s="424" t="s">
        <v>1226</v>
      </c>
      <c r="F91" s="436" t="str">
        <f>VLOOKUP(D91,'2024当番マスター'!$E$4:$AP$272,37,FALSE)</f>
        <v>4703499060</v>
      </c>
      <c r="G91" s="424" t="str">
        <f>VLOOKUP(D91,'2024当番マスター'!$E$4:$AP$272,23,FALSE)</f>
        <v>gunchan4612@gmail.com</v>
      </c>
      <c r="H91" s="424" t="str">
        <f t="shared" si="4"/>
        <v>運動会委員</v>
      </c>
      <c r="I91" s="424" t="str">
        <f>VLOOKUP(F91,'2024当番マスター'!AO:AP,2,FALSE)</f>
        <v>運動会委員</v>
      </c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</row>
    <row r="92" ht="12.75" customHeight="1">
      <c r="A92" s="424" t="s">
        <v>52</v>
      </c>
      <c r="B92" s="424" t="s">
        <v>1613</v>
      </c>
      <c r="C92" s="424" t="str">
        <f>VLOOKUP('2024当番免除者リスト'!D92,'2024当番マスター'!$E$4:$AV$272,44,FALSE)</f>
        <v>小6－2</v>
      </c>
      <c r="D92" s="424" t="s">
        <v>1280</v>
      </c>
      <c r="E92" s="424" t="s">
        <v>1281</v>
      </c>
      <c r="F92" s="436" t="str">
        <f>VLOOKUP(D92,'2024当番マスター'!$E$4:$AP$272,37,FALSE)</f>
        <v>4782337684</v>
      </c>
      <c r="G92" s="424" t="str">
        <f>VLOOKUP(D92,'2024当番マスター'!$E$4:$AP$272,23,FALSE)</f>
        <v>yusuke.nishimiya@ykk.com</v>
      </c>
      <c r="H92" s="424" t="str">
        <f t="shared" si="4"/>
        <v>運動会委員</v>
      </c>
      <c r="I92" s="424" t="str">
        <f>VLOOKUP(F92,'2024当番マスター'!AO:AP,2,FALSE)</f>
        <v>運動会委員</v>
      </c>
      <c r="J92" s="426"/>
      <c r="K92" s="426"/>
      <c r="L92" s="426"/>
      <c r="M92" s="426"/>
      <c r="N92" s="426"/>
      <c r="O92" s="426"/>
      <c r="P92" s="426"/>
      <c r="Q92" s="426"/>
      <c r="R92" s="426"/>
      <c r="S92" s="426"/>
      <c r="T92" s="426"/>
      <c r="U92" s="426"/>
    </row>
    <row r="93" ht="12.75" customHeight="1">
      <c r="A93" s="424" t="s">
        <v>52</v>
      </c>
      <c r="B93" s="424" t="s">
        <v>1614</v>
      </c>
      <c r="C93" s="424" t="str">
        <f>VLOOKUP('2024当番免除者リスト'!D93,'2024当番マスター'!$E$4:$AV$272,44,FALSE)</f>
        <v>小5－2</v>
      </c>
      <c r="D93" s="424" t="s">
        <v>1170</v>
      </c>
      <c r="E93" s="424" t="s">
        <v>1171</v>
      </c>
      <c r="F93" s="436" t="str">
        <f>VLOOKUP(D93,'2024当番マスター'!$E$4:$AP$272,37,FALSE)</f>
        <v>7703106125</v>
      </c>
      <c r="G93" s="424" t="str">
        <f>VLOOKUP(D93,'2024当番マスター'!$E$4:$AP$272,23,FALSE)</f>
        <v>taro.m.akane@icloud.com</v>
      </c>
      <c r="H93" s="424" t="str">
        <f t="shared" si="4"/>
        <v>運動会委員</v>
      </c>
      <c r="I93" s="424" t="str">
        <f>VLOOKUP(F93,'2024当番マスター'!AO:AP,2,FALSE)</f>
        <v>運動会委員</v>
      </c>
      <c r="J93" s="426"/>
      <c r="K93" s="426"/>
      <c r="L93" s="426"/>
      <c r="M93" s="426"/>
      <c r="N93" s="426"/>
      <c r="O93" s="426"/>
      <c r="P93" s="426"/>
      <c r="Q93" s="426"/>
      <c r="R93" s="426"/>
      <c r="S93" s="426"/>
      <c r="T93" s="426"/>
      <c r="U93" s="426"/>
    </row>
    <row r="94" ht="12.75" customHeight="1">
      <c r="A94" s="424" t="s">
        <v>52</v>
      </c>
      <c r="B94" s="424" t="s">
        <v>1615</v>
      </c>
      <c r="C94" s="424" t="str">
        <f>VLOOKUP('2024当番免除者リスト'!D94,'2024当番マスター'!$E$4:$AV$272,44,FALSE)</f>
        <v>小4－3</v>
      </c>
      <c r="D94" s="424" t="s">
        <v>1066</v>
      </c>
      <c r="E94" s="424" t="s">
        <v>1067</v>
      </c>
      <c r="F94" s="436" t="str">
        <f>VLOOKUP(D94,'2024当番マスター'!$E$4:$AP$272,37,FALSE)</f>
        <v>4708341575</v>
      </c>
      <c r="G94" s="424" t="str">
        <f>VLOOKUP(D94,'2024当番マスター'!$E$4:$AP$272,23,FALSE)</f>
        <v>hanadeka953@gmail.com</v>
      </c>
      <c r="H94" s="424" t="str">
        <f t="shared" si="4"/>
        <v>運動会委員</v>
      </c>
      <c r="I94" s="424" t="str">
        <f>VLOOKUP(F94,'2024当番マスター'!AO:AP,2,FALSE)</f>
        <v>運動会委員</v>
      </c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</row>
    <row r="95" ht="12.75" customHeight="1">
      <c r="A95" s="424" t="s">
        <v>52</v>
      </c>
      <c r="B95" s="424" t="s">
        <v>1616</v>
      </c>
      <c r="C95" s="424" t="str">
        <f>VLOOKUP('2024当番免除者リスト'!D95,'2024当番マスター'!$E$4:$AV$272,44,FALSE)</f>
        <v>小6－1</v>
      </c>
      <c r="D95" s="424" t="s">
        <v>1215</v>
      </c>
      <c r="E95" s="424" t="s">
        <v>1216</v>
      </c>
      <c r="F95" s="436" t="str">
        <f>VLOOKUP(D95,'2024当番マスター'!$E$4:$AP$272,37,FALSE)</f>
        <v>7314992288</v>
      </c>
      <c r="G95" s="424" t="str">
        <f>VLOOKUP(D95,'2024当番マスター'!$E$4:$AP$272,23,FALSE)</f>
        <v>yumifukami1024@gmail.com</v>
      </c>
      <c r="H95" s="424" t="str">
        <f t="shared" si="4"/>
        <v>運動会委員</v>
      </c>
      <c r="I95" s="424" t="str">
        <f>VLOOKUP(F95,'2024当番マスター'!AO:AP,2,FALSE)</f>
        <v>運動会委員</v>
      </c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</row>
    <row r="96" ht="12.75" customHeight="1">
      <c r="A96" s="424" t="s">
        <v>52</v>
      </c>
      <c r="B96" s="424" t="s">
        <v>1617</v>
      </c>
      <c r="C96" s="424" t="str">
        <f>VLOOKUP('2024当番免除者リスト'!D96,'2024当番マスター'!$E$4:$AV$272,44,FALSE)</f>
        <v>小3－2</v>
      </c>
      <c r="D96" s="424" t="s">
        <v>897</v>
      </c>
      <c r="E96" s="424" t="s">
        <v>898</v>
      </c>
      <c r="F96" s="436" t="str">
        <f>VLOOKUP(D96,'2024当番マスター'!$E$4:$AP$272,37,FALSE)</f>
        <v>4706294128</v>
      </c>
      <c r="G96" s="424" t="str">
        <f>VLOOKUP(D96,'2024当番マスター'!$E$4:$AP$272,23,FALSE)</f>
        <v>akmttks@yahoo.co.jp</v>
      </c>
      <c r="H96" s="424" t="str">
        <f t="shared" si="4"/>
        <v>運動会委員</v>
      </c>
      <c r="I96" s="424" t="str">
        <f>VLOOKUP(F96,'2024当番マスター'!AO:AP,2,FALSE)</f>
        <v>運動会委員</v>
      </c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</row>
    <row r="97" ht="12.75" customHeight="1">
      <c r="A97" s="424" t="s">
        <v>52</v>
      </c>
      <c r="B97" s="424" t="s">
        <v>1618</v>
      </c>
      <c r="C97" s="424" t="str">
        <f>VLOOKUP('2024当番免除者リスト'!D97,'2024当番マスター'!$E$4:$AV$272,44,FALSE)</f>
        <v>高1</v>
      </c>
      <c r="D97" s="424" t="s">
        <v>1461</v>
      </c>
      <c r="E97" s="424" t="s">
        <v>1462</v>
      </c>
      <c r="F97" s="436" t="str">
        <f>VLOOKUP(D97,'2024当番マスター'!$E$4:$AP$272,37,FALSE)</f>
        <v>8125254862</v>
      </c>
      <c r="G97" s="424" t="str">
        <f>VLOOKUP(D97,'2024当番マスター'!$E$4:$AP$272,23,FALSE)</f>
        <v>mommykf2016@gmail.com</v>
      </c>
      <c r="H97" s="424" t="str">
        <f t="shared" si="4"/>
        <v>運動会委員</v>
      </c>
      <c r="I97" s="424" t="str">
        <f>VLOOKUP(F97,'2024当番マスター'!AO:AP,2,FALSE)</f>
        <v>運動会委員</v>
      </c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</row>
    <row r="98" ht="12.75" customHeight="1">
      <c r="A98" s="427" t="s">
        <v>177</v>
      </c>
      <c r="B98" s="427" t="s">
        <v>1619</v>
      </c>
      <c r="C98" s="427" t="str">
        <f>VLOOKUP('2024当番免除者リスト'!D98,'2024当番マスター'!$E$4:$AV$272,44,FALSE)</f>
        <v>幼 もも</v>
      </c>
      <c r="D98" s="437" t="s">
        <v>173</v>
      </c>
      <c r="E98" s="427" t="s">
        <v>1462</v>
      </c>
      <c r="F98" s="429" t="str">
        <f>VLOOKUP(D98,'2024当番マスター'!$E$4:$AP$272,37,FALSE)</f>
        <v>7069880093</v>
      </c>
      <c r="G98" s="427" t="str">
        <f>VLOOKUP(D98,'2024当番マスター'!$E$4:$AP$272,23,FALSE)</f>
        <v>eita.umezaki0118@gmail.com</v>
      </c>
      <c r="H98" s="427" t="str">
        <f t="shared" si="4"/>
        <v>安全対策委員</v>
      </c>
      <c r="I98" s="427" t="s">
        <v>177</v>
      </c>
      <c r="J98" s="438" t="s">
        <v>1600</v>
      </c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352"/>
      <c r="W98" s="352"/>
      <c r="X98" s="352"/>
      <c r="Y98" s="352"/>
      <c r="Z98" s="352"/>
    </row>
    <row r="99" ht="12.75" customHeight="1">
      <c r="A99" s="427" t="s">
        <v>177</v>
      </c>
      <c r="B99" s="427" t="s">
        <v>1620</v>
      </c>
      <c r="C99" s="427" t="str">
        <f>VLOOKUP('2024当番免除者リスト'!D99,'2024当番マスター'!$E$4:$AV$272,44,FALSE)</f>
        <v>小1－1</v>
      </c>
      <c r="D99" s="427" t="s">
        <v>314</v>
      </c>
      <c r="E99" s="427" t="s">
        <v>315</v>
      </c>
      <c r="F99" s="429" t="str">
        <f>VLOOKUP(D99,'2024当番マスター'!$E$4:$AP$272,37,FALSE)</f>
        <v>6787254751</v>
      </c>
      <c r="G99" s="427" t="str">
        <f>VLOOKUP(D99,'2024当番マスター'!$E$4:$AP$272,23,FALSE)</f>
        <v>mieyasuda3@gmail.com</v>
      </c>
      <c r="H99" s="427" t="str">
        <f t="shared" si="4"/>
        <v>安全対策委員</v>
      </c>
      <c r="I99" s="427" t="str">
        <f>VLOOKUP(F99,'2024当番マスター'!AO:AP,2,FALSE)</f>
        <v>安全対策委員</v>
      </c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</row>
    <row r="100" ht="12.75" customHeight="1">
      <c r="A100" s="427" t="s">
        <v>177</v>
      </c>
      <c r="B100" s="427" t="s">
        <v>1621</v>
      </c>
      <c r="C100" s="427" t="str">
        <f>VLOOKUP('2024当番免除者リスト'!D100,'2024当番マスター'!$E$4:$AV$272,44,FALSE)</f>
        <v>小2－1</v>
      </c>
      <c r="D100" s="427" t="s">
        <v>576</v>
      </c>
      <c r="E100" s="427" t="s">
        <v>291</v>
      </c>
      <c r="F100" s="429" t="str">
        <f>VLOOKUP(D100,'2024当番マスター'!$E$4:$AP$272,37,FALSE)</f>
        <v>6785764453</v>
      </c>
      <c r="G100" s="427" t="str">
        <f>VLOOKUP(D100,'2024当番マスター'!$E$4:$AP$272,23,FALSE)</f>
        <v>n.yusuke0923@gmail.com</v>
      </c>
      <c r="H100" s="427" t="str">
        <f t="shared" si="4"/>
        <v>安全対策委員</v>
      </c>
      <c r="I100" s="427" t="str">
        <f>VLOOKUP(F100,'2024当番マスター'!AO:AP,2,FALSE)</f>
        <v>安全対策委員</v>
      </c>
      <c r="J100" s="426"/>
      <c r="K100" s="426"/>
      <c r="L100" s="426"/>
      <c r="M100" s="426"/>
      <c r="N100" s="426"/>
      <c r="O100" s="426"/>
      <c r="P100" s="426"/>
      <c r="Q100" s="426"/>
      <c r="R100" s="426"/>
      <c r="S100" s="426"/>
      <c r="T100" s="426"/>
      <c r="U100" s="426"/>
    </row>
    <row r="101" ht="12.75" customHeight="1">
      <c r="A101" s="427" t="s">
        <v>177</v>
      </c>
      <c r="B101" s="427" t="s">
        <v>1622</v>
      </c>
      <c r="C101" s="427" t="str">
        <f>VLOOKUP('2024当番免除者リスト'!D101,'2024当番マスター'!$E$4:$AV$272,44,FALSE)</f>
        <v>小3－2</v>
      </c>
      <c r="D101" s="427" t="s">
        <v>919</v>
      </c>
      <c r="E101" s="427" t="s">
        <v>920</v>
      </c>
      <c r="F101" s="429" t="str">
        <f>VLOOKUP(D101,'2024当番マスター'!$E$4:$AP$272,37,FALSE)</f>
        <v>4703992568</v>
      </c>
      <c r="G101" s="427" t="str">
        <f>VLOOKUP(D101,'2024当番マスター'!$E$4:$AP$272,23,FALSE)</f>
        <v>home.dora@gmail.com</v>
      </c>
      <c r="H101" s="427" t="str">
        <f t="shared" si="4"/>
        <v>安全対策委員</v>
      </c>
      <c r="I101" s="427" t="str">
        <f>VLOOKUP(F101,'2024当番マスター'!AO:AP,2,FALSE)</f>
        <v>安全対策委員</v>
      </c>
      <c r="J101" s="426"/>
      <c r="K101" s="426"/>
      <c r="L101" s="426"/>
      <c r="M101" s="426"/>
      <c r="N101" s="426"/>
      <c r="O101" s="426"/>
      <c r="P101" s="426"/>
      <c r="Q101" s="426"/>
      <c r="R101" s="426"/>
      <c r="S101" s="426"/>
      <c r="T101" s="426"/>
      <c r="U101" s="426"/>
    </row>
    <row r="102" ht="12.75" customHeight="1">
      <c r="A102" s="427" t="s">
        <v>177</v>
      </c>
      <c r="B102" s="427" t="s">
        <v>1623</v>
      </c>
      <c r="C102" s="427" t="str">
        <f>VLOOKUP('2024当番免除者リスト'!D102,'2024当番マスター'!$E$4:$AV$272,44,FALSE)</f>
        <v>小1－3</v>
      </c>
      <c r="D102" s="427" t="s">
        <v>515</v>
      </c>
      <c r="E102" s="427" t="s">
        <v>516</v>
      </c>
      <c r="F102" s="429" t="str">
        <f>VLOOKUP(D102,'2024当番マスター'!$E$4:$AP$272,37,FALSE)</f>
        <v>4703992304</v>
      </c>
      <c r="G102" s="427" t="str">
        <f>VLOOKUP(D102,'2024当番マスター'!$E$4:$AP$272,23,FALSE)</f>
        <v>ichi840603@gmail.com</v>
      </c>
      <c r="H102" s="427" t="str">
        <f t="shared" si="4"/>
        <v>安全対策委員</v>
      </c>
      <c r="I102" s="427" t="str">
        <f>VLOOKUP(F102,'2024当番マスター'!AO:AP,2,FALSE)</f>
        <v>安全対策委員</v>
      </c>
      <c r="J102" s="426"/>
      <c r="K102" s="426"/>
      <c r="L102" s="426"/>
      <c r="M102" s="426"/>
      <c r="N102" s="426"/>
      <c r="O102" s="426"/>
      <c r="P102" s="426"/>
      <c r="Q102" s="426"/>
      <c r="R102" s="426"/>
      <c r="S102" s="426"/>
      <c r="T102" s="426"/>
      <c r="U102" s="426"/>
    </row>
    <row r="103" ht="12.75" customHeight="1">
      <c r="A103" s="427" t="s">
        <v>177</v>
      </c>
      <c r="B103" s="427" t="s">
        <v>1624</v>
      </c>
      <c r="C103" s="427" t="str">
        <f>VLOOKUP('2024当番免除者リスト'!D103,'2024当番マスター'!$E$4:$AV$272,44,FALSE)</f>
        <v>小2－1</v>
      </c>
      <c r="D103" s="427" t="s">
        <v>527</v>
      </c>
      <c r="E103" s="427" t="s">
        <v>528</v>
      </c>
      <c r="F103" s="429" t="str">
        <f>VLOOKUP(D103,'2024当番マスター'!$E$4:$AP$272,37,FALSE)</f>
        <v>7705809260</v>
      </c>
      <c r="G103" s="427" t="str">
        <f>VLOOKUP(D103,'2024当番マスター'!$E$4:$AP$272,23,FALSE)</f>
        <v>spring.mh@hotmail.com</v>
      </c>
      <c r="H103" s="427" t="str">
        <f t="shared" si="4"/>
        <v>安全対策委員</v>
      </c>
      <c r="I103" s="427" t="str">
        <f>VLOOKUP(F103,'2024当番マスター'!AO:AP,2,FALSE)</f>
        <v>安全対策委員</v>
      </c>
      <c r="J103" s="426"/>
      <c r="K103" s="426"/>
      <c r="L103" s="426"/>
      <c r="M103" s="426"/>
      <c r="N103" s="426"/>
      <c r="O103" s="426"/>
      <c r="P103" s="426"/>
      <c r="Q103" s="426"/>
      <c r="R103" s="426"/>
      <c r="S103" s="426"/>
      <c r="T103" s="426"/>
      <c r="U103" s="426"/>
    </row>
    <row r="104" ht="12.75" customHeight="1">
      <c r="A104" s="427" t="s">
        <v>177</v>
      </c>
      <c r="B104" s="427" t="s">
        <v>1625</v>
      </c>
      <c r="C104" s="427" t="str">
        <f>VLOOKUP('2024当番免除者リスト'!D104,'2024当番マスター'!$E$4:$AV$272,44,FALSE)</f>
        <v>小6－2</v>
      </c>
      <c r="D104" s="427" t="s">
        <v>1264</v>
      </c>
      <c r="E104" s="427" t="s">
        <v>1265</v>
      </c>
      <c r="F104" s="429" t="str">
        <f>VLOOKUP(D104,'2024当番マスター'!$E$4:$AP$272,37,FALSE)</f>
        <v>4702957836</v>
      </c>
      <c r="G104" s="427" t="str">
        <f>VLOOKUP(D104,'2024当番マスター'!$E$4:$AP$272,23,FALSE)</f>
        <v>iwaki7575@gmail.com</v>
      </c>
      <c r="H104" s="427" t="str">
        <f t="shared" si="4"/>
        <v>安全対策委員</v>
      </c>
      <c r="I104" s="427" t="str">
        <f>VLOOKUP(F104,'2024当番マスター'!AO:AP,2,FALSE)</f>
        <v>安全対策委員</v>
      </c>
      <c r="J104" s="426"/>
      <c r="K104" s="426"/>
      <c r="L104" s="426"/>
      <c r="M104" s="426"/>
      <c r="N104" s="426"/>
      <c r="O104" s="426"/>
      <c r="P104" s="426"/>
      <c r="Q104" s="426"/>
      <c r="R104" s="426"/>
      <c r="S104" s="426"/>
      <c r="T104" s="426"/>
      <c r="U104" s="426"/>
    </row>
    <row r="105" ht="12.75" customHeight="1">
      <c r="A105" s="427" t="s">
        <v>177</v>
      </c>
      <c r="B105" s="427" t="s">
        <v>1626</v>
      </c>
      <c r="C105" s="427" t="str">
        <f>VLOOKUP('2024当番免除者リスト'!D105,'2024当番マスター'!$E$4:$AV$272,44,FALSE)</f>
        <v>小5－1</v>
      </c>
      <c r="D105" s="427" t="s">
        <v>1131</v>
      </c>
      <c r="E105" s="427" t="s">
        <v>1132</v>
      </c>
      <c r="F105" s="429" t="str">
        <f>VLOOKUP(D105,'2024当番マスター'!$E$4:$AP$272,37,FALSE)</f>
        <v>4707170546</v>
      </c>
      <c r="G105" s="427" t="str">
        <f>VLOOKUP(D105,'2024当番マスター'!$E$4:$AP$272,23,FALSE)</f>
        <v>konakige06@gmail.com</v>
      </c>
      <c r="H105" s="427" t="str">
        <f t="shared" si="4"/>
        <v>安全対策委員</v>
      </c>
      <c r="I105" s="427" t="str">
        <f>VLOOKUP(F105,'2024当番マスター'!AO:AP,2,FALSE)</f>
        <v>安全対策委員</v>
      </c>
      <c r="J105" s="426"/>
      <c r="K105" s="426"/>
      <c r="L105" s="426"/>
      <c r="M105" s="426"/>
      <c r="N105" s="426"/>
      <c r="O105" s="426"/>
      <c r="P105" s="426"/>
      <c r="Q105" s="426"/>
      <c r="R105" s="426"/>
      <c r="S105" s="426"/>
      <c r="T105" s="426"/>
      <c r="U105" s="426"/>
    </row>
    <row r="106" ht="12.75" customHeight="1">
      <c r="A106" s="427" t="s">
        <v>177</v>
      </c>
      <c r="B106" s="427" t="s">
        <v>1627</v>
      </c>
      <c r="C106" s="427" t="str">
        <f>VLOOKUP('2024当番免除者リスト'!D106,'2024当番マスター'!$E$4:$AV$272,44,FALSE)</f>
        <v>中2</v>
      </c>
      <c r="D106" s="427" t="s">
        <v>1398</v>
      </c>
      <c r="E106" s="427" t="s">
        <v>1399</v>
      </c>
      <c r="F106" s="429" t="str">
        <f>VLOOKUP(D106,'2024当番マスター'!$E$4:$AP$272,37,FALSE)</f>
        <v>4047721930</v>
      </c>
      <c r="G106" s="427" t="str">
        <f>VLOOKUP(D106,'2024当番マスター'!$E$4:$AP$272,23,FALSE)</f>
        <v>mmitsuhashi@hvac.mea.com</v>
      </c>
      <c r="H106" s="427" t="str">
        <f t="shared" si="4"/>
        <v>安全対策委員</v>
      </c>
      <c r="I106" s="427" t="str">
        <f>VLOOKUP(F106,'2024当番マスター'!AO:AP,2,FALSE)</f>
        <v>安全対策委員</v>
      </c>
      <c r="J106" s="426"/>
      <c r="K106" s="426"/>
      <c r="L106" s="426"/>
      <c r="M106" s="426"/>
      <c r="N106" s="426"/>
      <c r="O106" s="426"/>
      <c r="P106" s="426"/>
      <c r="Q106" s="426"/>
      <c r="R106" s="426"/>
      <c r="S106" s="426"/>
      <c r="T106" s="426"/>
      <c r="U106" s="426"/>
    </row>
    <row r="107" ht="12.75" customHeight="1">
      <c r="A107" s="427" t="s">
        <v>177</v>
      </c>
      <c r="B107" s="427" t="s">
        <v>1628</v>
      </c>
      <c r="C107" s="427" t="str">
        <f>VLOOKUP('2024当番免除者リスト'!D107,'2024当番マスター'!$E$4:$AV$272,44,FALSE)</f>
        <v>中3</v>
      </c>
      <c r="D107" s="427" t="s">
        <v>1419</v>
      </c>
      <c r="E107" s="427" t="s">
        <v>1420</v>
      </c>
      <c r="F107" s="429" t="str">
        <f>VLOOKUP(D107,'2024当番マスター'!$E$4:$AP$272,37,FALSE)</f>
        <v>5139033075</v>
      </c>
      <c r="G107" s="427" t="str">
        <f>VLOOKUP(D107,'2024当番マスター'!$E$4:$AP$272,23,FALSE)</f>
        <v>pinkhighgate@yahoo.co.jp</v>
      </c>
      <c r="H107" s="427" t="str">
        <f t="shared" si="4"/>
        <v>安全対策委員</v>
      </c>
      <c r="I107" s="427" t="str">
        <f>VLOOKUP(F107,'2024当番マスター'!AO:AP,2,FALSE)</f>
        <v>安全対策委員</v>
      </c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</row>
    <row r="108" ht="12.75" customHeight="1">
      <c r="A108" s="427" t="s">
        <v>177</v>
      </c>
      <c r="B108" s="427" t="s">
        <v>1629</v>
      </c>
      <c r="C108" s="427" t="str">
        <f>VLOOKUP('2024当番免除者リスト'!D108,'2024当番マスター'!$E$4:$AV$272,44,FALSE)</f>
        <v>高1</v>
      </c>
      <c r="D108" s="427" t="s">
        <v>1450</v>
      </c>
      <c r="E108" s="427" t="s">
        <v>1451</v>
      </c>
      <c r="F108" s="429" t="str">
        <f>VLOOKUP(D108,'2024当番マスター'!$E$4:$AP$272,37,FALSE)</f>
        <v>4048589281</v>
      </c>
      <c r="G108" s="427" t="str">
        <f>VLOOKUP(D108,'2024当番マスター'!$E$4:$AP$272,23,FALSE)</f>
        <v>yavapai.lodge@gmail.com</v>
      </c>
      <c r="H108" s="427" t="str">
        <f t="shared" si="4"/>
        <v>安全対策委員</v>
      </c>
      <c r="I108" s="427" t="str">
        <f>VLOOKUP(F108,'2024当番マスター'!AO:AP,2,FALSE)</f>
        <v>安全対策委員</v>
      </c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</row>
    <row r="109" ht="12.75" customHeight="1">
      <c r="A109" s="427" t="s">
        <v>177</v>
      </c>
      <c r="B109" s="427" t="s">
        <v>1630</v>
      </c>
      <c r="C109" s="427" t="str">
        <f>VLOOKUP('2024当番免除者リスト'!D109,'2024当番マスター'!$E$4:$AV$272,44,FALSE)</f>
        <v>中1</v>
      </c>
      <c r="D109" s="427" t="s">
        <v>1313</v>
      </c>
      <c r="E109" s="427" t="s">
        <v>1314</v>
      </c>
      <c r="F109" s="429" t="str">
        <f>VLOOKUP(D109,'2024当番マスター'!$E$4:$AP$272,37,FALSE)</f>
        <v>4048220294</v>
      </c>
      <c r="G109" s="427" t="str">
        <f>VLOOKUP(D109,'2024当番マスター'!$E$4:$AP$272,23,FALSE)</f>
        <v>ChieKusanagi2013@gmail.com</v>
      </c>
      <c r="H109" s="427" t="str">
        <f t="shared" si="4"/>
        <v>安全対策委員</v>
      </c>
      <c r="I109" s="427" t="str">
        <f>VLOOKUP(F109,'2024当番マスター'!AO:AP,2,FALSE)</f>
        <v>安全対策委員</v>
      </c>
      <c r="J109" s="426"/>
      <c r="K109" s="426"/>
      <c r="L109" s="426"/>
      <c r="M109" s="426"/>
      <c r="N109" s="426"/>
      <c r="O109" s="426"/>
      <c r="P109" s="426"/>
      <c r="Q109" s="426"/>
      <c r="R109" s="426"/>
      <c r="S109" s="426"/>
      <c r="T109" s="426"/>
      <c r="U109" s="426"/>
    </row>
    <row r="110" ht="12.0" customHeight="1">
      <c r="A110" s="424" t="s">
        <v>199</v>
      </c>
      <c r="B110" s="424" t="s">
        <v>1631</v>
      </c>
      <c r="C110" s="424" t="str">
        <f>VLOOKUP('2024当番免除者リスト'!D110,'2024当番マスター'!$E$4:$AV$272,44,FALSE)</f>
        <v>幼 もも</v>
      </c>
      <c r="D110" s="424" t="s">
        <v>193</v>
      </c>
      <c r="E110" s="424" t="s">
        <v>194</v>
      </c>
      <c r="F110" s="436" t="str">
        <f>VLOOKUP(D110,'2024当番マスター'!$E$4:$AP$272,37,FALSE)</f>
        <v>6787401323</v>
      </c>
      <c r="G110" s="424" t="str">
        <f>VLOOKUP(D110,'2024当番マスター'!$E$4:$AP$272,23,FALSE)</f>
        <v>akane.0619.tanaka@gmail.com</v>
      </c>
      <c r="H110" s="424" t="str">
        <f t="shared" si="4"/>
        <v>当番作成委員</v>
      </c>
      <c r="I110" s="424" t="str">
        <f>VLOOKUP(F110,'2024当番マスター'!AO:AP,2,FALSE)</f>
        <v>当番作成委員</v>
      </c>
      <c r="J110" s="426"/>
      <c r="K110" s="426"/>
      <c r="L110" s="426"/>
      <c r="M110" s="426"/>
      <c r="N110" s="426"/>
      <c r="O110" s="426"/>
      <c r="P110" s="426"/>
      <c r="Q110" s="426"/>
      <c r="R110" s="426"/>
      <c r="S110" s="426"/>
      <c r="T110" s="426"/>
      <c r="U110" s="426"/>
    </row>
    <row r="111" ht="12.75" customHeight="1">
      <c r="A111" s="424"/>
      <c r="B111" s="424" t="s">
        <v>1631</v>
      </c>
      <c r="C111" s="424" t="str">
        <f>VLOOKUP('2024当番免除者リスト'!D111,'2024当番マスター'!$E$4:$AV$272,44,FALSE)</f>
        <v>#N/A</v>
      </c>
      <c r="D111" s="424" t="s">
        <v>1632</v>
      </c>
      <c r="E111" s="424" t="s">
        <v>371</v>
      </c>
      <c r="F111" s="436" t="str">
        <f>VLOOKUP(D111,'2024当番マスター'!$E$4:$AP$272,37,FALSE)</f>
        <v>#N/A</v>
      </c>
      <c r="G111" s="424" t="str">
        <f>VLOOKUP(D111,'2024当番マスター'!$E$4:$AP$272,23,FALSE)</f>
        <v>#N/A</v>
      </c>
      <c r="H111" s="424" t="str">
        <f t="shared" si="4"/>
        <v/>
      </c>
      <c r="I111" s="424" t="str">
        <f>VLOOKUP(F111,'2024当番マスター'!AO:AP,2,FALSE)</f>
        <v>#N/A</v>
      </c>
      <c r="J111" s="426" t="s">
        <v>1633</v>
      </c>
      <c r="K111" s="424" t="s">
        <v>199</v>
      </c>
      <c r="L111" s="426"/>
      <c r="M111" s="426"/>
      <c r="N111" s="426"/>
      <c r="O111" s="426"/>
      <c r="P111" s="426"/>
      <c r="Q111" s="426"/>
      <c r="R111" s="426"/>
      <c r="S111" s="426"/>
      <c r="T111" s="426"/>
      <c r="U111" s="426"/>
    </row>
    <row r="112" ht="12.0" customHeight="1">
      <c r="A112" s="424" t="s">
        <v>199</v>
      </c>
      <c r="B112" s="424" t="s">
        <v>1634</v>
      </c>
      <c r="C112" s="424" t="str">
        <f>VLOOKUP('2024当番免除者リスト'!D112,'2024当番マスター'!$E$4:$AV$272,44,FALSE)</f>
        <v>小4－1</v>
      </c>
      <c r="D112" s="424" t="s">
        <v>984</v>
      </c>
      <c r="E112" s="424" t="s">
        <v>985</v>
      </c>
      <c r="F112" s="436" t="str">
        <f>VLOOKUP(D112,'2024当番マスター'!$E$4:$AP$272,37,FALSE)</f>
        <v>7703145541</v>
      </c>
      <c r="G112" s="424" t="str">
        <f>VLOOKUP(D112,'2024当番マスター'!$E$4:$AP$272,23,FALSE)</f>
        <v>mms_im_turm@yahoo.co.jp</v>
      </c>
      <c r="H112" s="424" t="str">
        <f t="shared" si="4"/>
        <v>当番作成委員</v>
      </c>
      <c r="I112" s="424" t="str">
        <f>VLOOKUP(F112,'2024当番マスター'!AO:AP,2,FALSE)</f>
        <v>当番作成委員</v>
      </c>
      <c r="J112" s="426"/>
      <c r="K112" s="426"/>
      <c r="L112" s="426"/>
      <c r="M112" s="426"/>
      <c r="N112" s="426"/>
      <c r="O112" s="426"/>
      <c r="P112" s="426"/>
      <c r="Q112" s="426"/>
      <c r="R112" s="426"/>
      <c r="S112" s="426"/>
      <c r="T112" s="426"/>
      <c r="U112" s="426"/>
    </row>
    <row r="113" ht="12.75" customHeight="1">
      <c r="A113" s="424" t="s">
        <v>199</v>
      </c>
      <c r="B113" s="424" t="s">
        <v>1635</v>
      </c>
      <c r="C113" s="424" t="str">
        <f>VLOOKUP('2024当番免除者リスト'!D113,'2024当番マスター'!$E$4:$AV$272,44,FALSE)</f>
        <v>小6－1</v>
      </c>
      <c r="D113" s="424" t="s">
        <v>1220</v>
      </c>
      <c r="E113" s="424" t="s">
        <v>1221</v>
      </c>
      <c r="F113" s="436" t="str">
        <f>VLOOKUP(D113,'2024当番マスター'!$E$4:$AP$272,37,FALSE)</f>
        <v>4705914503</v>
      </c>
      <c r="G113" s="424" t="str">
        <f>VLOOKUP(D113,'2024当番マスター'!$E$4:$AP$272,23,FALSE)</f>
        <v>s.miyabin@gmail.com</v>
      </c>
      <c r="H113" s="424" t="str">
        <f t="shared" si="4"/>
        <v>当番作成委員</v>
      </c>
      <c r="I113" s="424" t="str">
        <f>VLOOKUP(F113,'2024当番マスター'!AO:AP,2,FALSE)</f>
        <v>当番作成委員</v>
      </c>
      <c r="J113" s="426"/>
      <c r="K113" s="426"/>
      <c r="L113" s="426"/>
      <c r="M113" s="426"/>
      <c r="N113" s="426"/>
      <c r="O113" s="426"/>
      <c r="P113" s="426"/>
      <c r="Q113" s="426"/>
      <c r="R113" s="426"/>
      <c r="S113" s="426"/>
      <c r="T113" s="426"/>
      <c r="U113" s="426"/>
    </row>
    <row r="114" ht="12.75" customHeight="1">
      <c r="A114" s="424" t="s">
        <v>199</v>
      </c>
      <c r="B114" s="424" t="s">
        <v>1636</v>
      </c>
      <c r="C114" s="424" t="str">
        <f>VLOOKUP('2024当番免除者リスト'!D114,'2024当番マスター'!$E$4:$AV$272,44,FALSE)</f>
        <v>中1</v>
      </c>
      <c r="D114" s="435" t="s">
        <v>1330</v>
      </c>
      <c r="E114" s="424" t="s">
        <v>315</v>
      </c>
      <c r="F114" s="436" t="str">
        <f>VLOOKUP(D114,'2024当番マスター'!$E$4:$AP$272,37,FALSE)</f>
        <v>4702494687</v>
      </c>
      <c r="G114" s="424" t="str">
        <f>VLOOKUP(D114,'2024当番マスター'!$E$4:$AP$272,23,FALSE)</f>
        <v>miyagawar3850@gmail.com</v>
      </c>
      <c r="H114" s="424" t="str">
        <f t="shared" si="4"/>
        <v>当番作成委員</v>
      </c>
      <c r="I114" s="424" t="str">
        <f>VLOOKUP(F114,'2024当番マスター'!AO:AP,2,FALSE)</f>
        <v>当番作成委員</v>
      </c>
      <c r="J114" s="426"/>
      <c r="K114" s="426"/>
      <c r="L114" s="426"/>
      <c r="M114" s="426"/>
      <c r="N114" s="426"/>
      <c r="O114" s="426"/>
      <c r="P114" s="426"/>
      <c r="Q114" s="426"/>
      <c r="R114" s="426"/>
      <c r="S114" s="426"/>
      <c r="T114" s="426"/>
      <c r="U114" s="426"/>
    </row>
    <row r="115" ht="12.75" customHeight="1">
      <c r="A115" s="439" t="s">
        <v>68</v>
      </c>
      <c r="B115" s="439" t="s">
        <v>1637</v>
      </c>
      <c r="C115" s="427" t="str">
        <f>VLOOKUP('2024当番免除者リスト'!D115,'2024当番マスター'!$E$4:$AV$272,44,FALSE)</f>
        <v>小1－3</v>
      </c>
      <c r="D115" s="439" t="s">
        <v>503</v>
      </c>
      <c r="E115" s="427" t="s">
        <v>504</v>
      </c>
      <c r="F115" s="429" t="str">
        <f>VLOOKUP(D115,'2024当番マスター'!$E$4:$AP$272,37,FALSE)</f>
        <v>7342338911</v>
      </c>
      <c r="G115" s="427" t="str">
        <f>VLOOKUP(D115,'2024当番マスター'!$E$4:$AP$272,23,FALSE)</f>
        <v>hirokororin65@gmail.com</v>
      </c>
      <c r="H115" s="427" t="str">
        <f t="shared" si="4"/>
        <v>運営関係者</v>
      </c>
      <c r="I115" s="427" t="str">
        <f>VLOOKUP(F115,'2024当番マスター'!AO:AP,2,FALSE)</f>
        <v>運営関係者</v>
      </c>
      <c r="J115" s="426"/>
      <c r="K115" s="426"/>
      <c r="L115" s="426"/>
      <c r="M115" s="426"/>
      <c r="N115" s="426"/>
      <c r="O115" s="426"/>
      <c r="P115" s="426"/>
      <c r="Q115" s="426"/>
      <c r="R115" s="426"/>
      <c r="S115" s="426"/>
      <c r="T115" s="426"/>
      <c r="U115" s="426"/>
    </row>
    <row r="116" ht="12.75" customHeight="1">
      <c r="A116" s="439" t="s">
        <v>68</v>
      </c>
      <c r="B116" s="439" t="s">
        <v>1637</v>
      </c>
      <c r="C116" s="427" t="str">
        <f>VLOOKUP('2024当番免除者リスト'!D116,'2024当番マスター'!$E$4:$AV$272,44,FALSE)</f>
        <v>小1－3</v>
      </c>
      <c r="D116" s="427" t="s">
        <v>498</v>
      </c>
      <c r="E116" s="427" t="s">
        <v>499</v>
      </c>
      <c r="F116" s="429" t="str">
        <f>VLOOKUP(D116,'2024当番マスター'!$E$4:$AP$272,37,FALSE)</f>
        <v>6786771769</v>
      </c>
      <c r="G116" s="427" t="str">
        <f>VLOOKUP(D116,'2024当番マスター'!$E$4:$AP$272,23,FALSE)</f>
        <v>lumisa22@gmail.com</v>
      </c>
      <c r="H116" s="427" t="str">
        <f t="shared" si="4"/>
        <v>運営関係者</v>
      </c>
      <c r="I116" s="427" t="str">
        <f>VLOOKUP(F116,'2024当番マスター'!AO:AP,2,FALSE)</f>
        <v>運営関係者</v>
      </c>
      <c r="J116" s="426"/>
      <c r="K116" s="426"/>
      <c r="L116" s="426"/>
      <c r="M116" s="426"/>
      <c r="N116" s="426"/>
      <c r="O116" s="426"/>
      <c r="P116" s="426"/>
      <c r="Q116" s="426"/>
      <c r="R116" s="426"/>
      <c r="S116" s="426"/>
      <c r="T116" s="426"/>
      <c r="U116" s="426"/>
    </row>
    <row r="117" ht="12.75" customHeight="1">
      <c r="A117" s="439" t="s">
        <v>68</v>
      </c>
      <c r="B117" s="439" t="s">
        <v>1637</v>
      </c>
      <c r="C117" s="427" t="str">
        <f>VLOOKUP('2024当番免除者リスト'!D117,'2024当番マスター'!$E$4:$AV$272,44,FALSE)</f>
        <v>小1－1</v>
      </c>
      <c r="D117" s="427" t="s">
        <v>308</v>
      </c>
      <c r="E117" s="427" t="s">
        <v>309</v>
      </c>
      <c r="F117" s="429" t="str">
        <f>VLOOKUP(D117,'2024当番マスター'!$E$4:$AP$272,37,FALSE)</f>
        <v>4045365732</v>
      </c>
      <c r="G117" s="427" t="str">
        <f>VLOOKUP(D117,'2024当番マスター'!$E$4:$AP$272,23,FALSE)</f>
        <v>muapm4zg@gmail.com</v>
      </c>
      <c r="H117" s="427" t="str">
        <f t="shared" si="4"/>
        <v>運営関係者</v>
      </c>
      <c r="I117" s="427" t="str">
        <f>VLOOKUP(F117,'2024当番マスター'!AO:AP,2,FALSE)</f>
        <v>運営関係者</v>
      </c>
      <c r="J117" s="426"/>
      <c r="K117" s="426"/>
      <c r="L117" s="426"/>
      <c r="M117" s="426"/>
      <c r="N117" s="426"/>
      <c r="O117" s="426"/>
      <c r="P117" s="426"/>
      <c r="Q117" s="426"/>
      <c r="R117" s="426"/>
      <c r="S117" s="426"/>
      <c r="T117" s="426"/>
      <c r="U117" s="426"/>
    </row>
    <row r="118" ht="12.75" customHeight="1">
      <c r="A118" s="439" t="s">
        <v>68</v>
      </c>
      <c r="B118" s="439" t="s">
        <v>1638</v>
      </c>
      <c r="C118" s="427" t="str">
        <f>VLOOKUP('2024当番免除者リスト'!D118,'2024当番マスター'!$E$4:$AV$272,44,FALSE)</f>
        <v>小2－1</v>
      </c>
      <c r="D118" s="427" t="s">
        <v>624</v>
      </c>
      <c r="E118" s="427" t="s">
        <v>625</v>
      </c>
      <c r="F118" s="429" t="str">
        <f>VLOOKUP(D118,'2024当番マスター'!$E$4:$AP$272,37,FALSE)</f>
        <v>4705760018</v>
      </c>
      <c r="G118" s="427" t="str">
        <f>VLOOKUP(D118,'2024当番マスター'!$E$4:$AP$272,23,FALSE)</f>
        <v>satofami.kyhsy@gmail.com</v>
      </c>
      <c r="H118" s="427" t="str">
        <f t="shared" si="4"/>
        <v>運営関係者</v>
      </c>
      <c r="I118" s="427" t="str">
        <f>VLOOKUP(F118,'2024当番マスター'!AO:AP,2,FALSE)</f>
        <v>運営関係者</v>
      </c>
      <c r="J118" s="426"/>
      <c r="K118" s="426"/>
      <c r="L118" s="426"/>
      <c r="M118" s="426"/>
      <c r="N118" s="426"/>
      <c r="O118" s="426"/>
      <c r="P118" s="426"/>
      <c r="Q118" s="426"/>
      <c r="R118" s="426"/>
      <c r="S118" s="426"/>
      <c r="T118" s="426"/>
      <c r="U118" s="426"/>
    </row>
    <row r="119" ht="12.75" customHeight="1">
      <c r="A119" s="439" t="s">
        <v>68</v>
      </c>
      <c r="B119" s="439" t="s">
        <v>1638</v>
      </c>
      <c r="C119" s="427" t="str">
        <f>VLOOKUP('2024当番免除者リスト'!D119,'2024当番マスター'!$E$4:$AV$272,44,FALSE)</f>
        <v>小2－3</v>
      </c>
      <c r="D119" s="427" t="s">
        <v>754</v>
      </c>
      <c r="E119" s="427" t="s">
        <v>755</v>
      </c>
      <c r="F119" s="429" t="str">
        <f>VLOOKUP(D119,'2024当番マスター'!$E$4:$AP$272,37,FALSE)</f>
        <v>6782967245</v>
      </c>
      <c r="G119" s="427" t="str">
        <f>VLOOKUP(D119,'2024当番マスター'!$E$4:$AP$272,23,FALSE)</f>
        <v>tomo1129tb3@gmail.com</v>
      </c>
      <c r="H119" s="427" t="str">
        <f t="shared" si="4"/>
        <v>運営関係者</v>
      </c>
      <c r="I119" s="427" t="str">
        <f>VLOOKUP(F119,'2024当番マスター'!AO:AP,2,FALSE)</f>
        <v>運営関係者</v>
      </c>
      <c r="J119" s="426"/>
      <c r="K119" s="426"/>
      <c r="L119" s="426"/>
      <c r="M119" s="426"/>
      <c r="N119" s="426"/>
      <c r="O119" s="426"/>
      <c r="P119" s="426"/>
      <c r="Q119" s="426"/>
      <c r="R119" s="426"/>
      <c r="S119" s="426"/>
      <c r="T119" s="426"/>
      <c r="U119" s="426"/>
    </row>
    <row r="120" ht="12.75" customHeight="1">
      <c r="A120" s="439" t="s">
        <v>68</v>
      </c>
      <c r="B120" s="439" t="s">
        <v>1638</v>
      </c>
      <c r="C120" s="427" t="str">
        <f>VLOOKUP('2024当番免除者リスト'!D120,'2024当番マスター'!$E$4:$AV$272,44,FALSE)</f>
        <v>小2－2</v>
      </c>
      <c r="D120" s="427" t="s">
        <v>707</v>
      </c>
      <c r="E120" s="427" t="s">
        <v>708</v>
      </c>
      <c r="F120" s="429" t="str">
        <f>VLOOKUP(D120,'2024当番マスター'!$E$4:$AP$272,37,FALSE)</f>
        <v>4702799208</v>
      </c>
      <c r="G120" s="427" t="str">
        <f>VLOOKUP(D120,'2024当番マスター'!$E$4:$AP$272,23,FALSE)</f>
        <v>mack_nanjo@yamaha-motor.com</v>
      </c>
      <c r="H120" s="427" t="str">
        <f t="shared" si="4"/>
        <v>運営関係者</v>
      </c>
      <c r="I120" s="427" t="str">
        <f>VLOOKUP(F120,'2024当番マスター'!AO:AP,2,FALSE)</f>
        <v>運営関係者</v>
      </c>
      <c r="J120" s="426"/>
      <c r="K120" s="426"/>
      <c r="L120" s="426"/>
      <c r="M120" s="426"/>
      <c r="N120" s="426"/>
      <c r="O120" s="426"/>
      <c r="P120" s="426"/>
      <c r="Q120" s="426"/>
      <c r="R120" s="426"/>
      <c r="S120" s="426"/>
      <c r="T120" s="426"/>
      <c r="U120" s="426"/>
    </row>
    <row r="121" ht="12.75" customHeight="1">
      <c r="A121" s="439" t="s">
        <v>68</v>
      </c>
      <c r="B121" s="439" t="s">
        <v>1638</v>
      </c>
      <c r="C121" s="427" t="str">
        <f>VLOOKUP('2024当番免除者リスト'!D121,'2024当番マスター'!$E$4:$AV$272,44,FALSE)</f>
        <v>#N/A</v>
      </c>
      <c r="D121" s="427" t="s">
        <v>1639</v>
      </c>
      <c r="E121" s="427" t="s">
        <v>1640</v>
      </c>
      <c r="F121" s="429" t="str">
        <f>VLOOKUP(D121,'2024当番マスター'!$E$4:$AP$272,37,FALSE)</f>
        <v>#N/A</v>
      </c>
      <c r="G121" s="427" t="str">
        <f>VLOOKUP(D121,'2024当番マスター'!$E$4:$AP$272,23,FALSE)</f>
        <v>#N/A</v>
      </c>
      <c r="H121" s="427" t="str">
        <f t="shared" si="4"/>
        <v>運営関係者</v>
      </c>
      <c r="I121" s="427" t="str">
        <f>VLOOKUP(F121,'2024当番マスター'!AO:AP,2,FALSE)</f>
        <v>#N/A</v>
      </c>
      <c r="J121" s="426" t="s">
        <v>1641</v>
      </c>
      <c r="K121" s="426"/>
      <c r="L121" s="426"/>
      <c r="M121" s="426"/>
      <c r="N121" s="426"/>
      <c r="O121" s="426"/>
      <c r="P121" s="426"/>
      <c r="Q121" s="426"/>
      <c r="R121" s="426"/>
      <c r="S121" s="426"/>
      <c r="T121" s="426"/>
      <c r="U121" s="426"/>
    </row>
    <row r="122" ht="12.75" customHeight="1">
      <c r="A122" s="439" t="s">
        <v>68</v>
      </c>
      <c r="B122" s="439" t="s">
        <v>1638</v>
      </c>
      <c r="C122" s="427" t="str">
        <f>VLOOKUP('2024当番免除者リスト'!D122,'2024当番マスター'!$E$4:$AV$272,44,FALSE)</f>
        <v>小2－2</v>
      </c>
      <c r="D122" s="427" t="s">
        <v>701</v>
      </c>
      <c r="E122" s="427" t="s">
        <v>702</v>
      </c>
      <c r="F122" s="429" t="str">
        <f>VLOOKUP(D122,'2024当番マスター'!$E$4:$AP$272,37,FALSE)</f>
        <v>4048247220</v>
      </c>
      <c r="G122" s="427" t="str">
        <f>VLOOKUP(D122,'2024当番マスター'!$E$4:$AP$272,23,FALSE)</f>
        <v>ayakobaba1028@gmail.com</v>
      </c>
      <c r="H122" s="427" t="str">
        <f t="shared" si="4"/>
        <v>運営関係者</v>
      </c>
      <c r="I122" s="427" t="str">
        <f>VLOOKUP(F122,'2024当番マスター'!AO:AP,2,FALSE)</f>
        <v>運営関係者</v>
      </c>
      <c r="J122" s="426"/>
      <c r="K122" s="426"/>
      <c r="L122" s="426"/>
      <c r="M122" s="426"/>
      <c r="N122" s="426"/>
      <c r="O122" s="426"/>
      <c r="P122" s="426"/>
      <c r="Q122" s="426"/>
      <c r="R122" s="426"/>
      <c r="S122" s="426"/>
      <c r="T122" s="426"/>
      <c r="U122" s="426"/>
    </row>
    <row r="123" ht="12.75" customHeight="1">
      <c r="A123" s="439" t="s">
        <v>68</v>
      </c>
      <c r="B123" s="439" t="s">
        <v>1638</v>
      </c>
      <c r="C123" s="427" t="str">
        <f>VLOOKUP('2024当番免除者リスト'!D123,'2024当番マスター'!$E$4:$AV$272,44,FALSE)</f>
        <v>小2－1</v>
      </c>
      <c r="D123" s="427" t="s">
        <v>582</v>
      </c>
      <c r="E123" s="427" t="s">
        <v>583</v>
      </c>
      <c r="F123" s="429" t="str">
        <f>VLOOKUP(D123,'2024当番マスター'!$E$4:$AP$272,37,FALSE)</f>
        <v>4704617192</v>
      </c>
      <c r="G123" s="427" t="str">
        <f>VLOOKUP(D123,'2024当番マスター'!$E$4:$AP$272,23,FALSE)</f>
        <v>makeorbreak.0728@gmail.com</v>
      </c>
      <c r="H123" s="427" t="str">
        <f t="shared" si="4"/>
        <v>運営関係者</v>
      </c>
      <c r="I123" s="427" t="str">
        <f>VLOOKUP(F123,'2024当番マスター'!AO:AP,2,FALSE)</f>
        <v>運営関係者</v>
      </c>
      <c r="J123" s="426"/>
      <c r="K123" s="426"/>
      <c r="L123" s="426"/>
      <c r="M123" s="426"/>
      <c r="N123" s="426"/>
      <c r="O123" s="426"/>
      <c r="P123" s="426"/>
      <c r="Q123" s="426"/>
      <c r="R123" s="426"/>
      <c r="S123" s="426"/>
      <c r="T123" s="426"/>
      <c r="U123" s="426"/>
    </row>
    <row r="124" ht="12.75" customHeight="1">
      <c r="A124" s="439" t="s">
        <v>68</v>
      </c>
      <c r="B124" s="439" t="s">
        <v>1638</v>
      </c>
      <c r="C124" s="427" t="str">
        <f>VLOOKUP('2024当番免除者リスト'!D124,'2024当番マスター'!$E$4:$AV$272,44,FALSE)</f>
        <v>小2－2</v>
      </c>
      <c r="D124" s="427" t="s">
        <v>642</v>
      </c>
      <c r="E124" s="427" t="s">
        <v>643</v>
      </c>
      <c r="F124" s="429" t="str">
        <f>VLOOKUP(D124,'2024当番マスター'!$E$4:$AP$272,37,FALSE)</f>
        <v>4703830010</v>
      </c>
      <c r="G124" s="427" t="str">
        <f>VLOOKUP(D124,'2024当番マスター'!$E$4:$AP$272,23,FALSE)</f>
        <v>sunnyikopp@gmail.com</v>
      </c>
      <c r="H124" s="427" t="str">
        <f t="shared" si="4"/>
        <v>運営関係者</v>
      </c>
      <c r="I124" s="427" t="str">
        <f>VLOOKUP(F124,'2024当番マスター'!AO:AP,2,FALSE)</f>
        <v>運営関係者</v>
      </c>
      <c r="J124" s="426"/>
      <c r="K124" s="426"/>
      <c r="L124" s="426"/>
      <c r="M124" s="426"/>
      <c r="N124" s="426"/>
      <c r="O124" s="426"/>
      <c r="P124" s="426"/>
      <c r="Q124" s="426"/>
      <c r="R124" s="426"/>
      <c r="S124" s="426"/>
      <c r="T124" s="426"/>
      <c r="U124" s="426"/>
    </row>
    <row r="125" ht="12.75" customHeight="1">
      <c r="A125" s="439" t="s">
        <v>68</v>
      </c>
      <c r="B125" s="439" t="s">
        <v>1642</v>
      </c>
      <c r="C125" s="427" t="str">
        <f>VLOOKUP('2024当番免除者リスト'!D125,'2024当番マスター'!$E$4:$AV$272,44,FALSE)</f>
        <v>小3－1</v>
      </c>
      <c r="D125" s="427" t="s">
        <v>871</v>
      </c>
      <c r="E125" s="427" t="s">
        <v>872</v>
      </c>
      <c r="F125" s="429" t="str">
        <f>VLOOKUP(D125,'2024当番マスター'!$E$4:$AP$272,37,FALSE)</f>
        <v>4707580428</v>
      </c>
      <c r="G125" s="427" t="str">
        <f>VLOOKUP(D125,'2024当番マスター'!$E$4:$AP$272,23,FALSE)</f>
        <v>te2ya.watanabe@gmail.com</v>
      </c>
      <c r="H125" s="427" t="str">
        <f t="shared" si="4"/>
        <v>運営関係者</v>
      </c>
      <c r="I125" s="427" t="str">
        <f>VLOOKUP(F125,'2024当番マスター'!AO:AP,2,FALSE)</f>
        <v>運営関係者</v>
      </c>
      <c r="J125" s="426"/>
      <c r="K125" s="426"/>
      <c r="L125" s="426"/>
      <c r="M125" s="426"/>
      <c r="N125" s="426"/>
      <c r="O125" s="426"/>
      <c r="P125" s="426"/>
      <c r="Q125" s="426"/>
      <c r="R125" s="426"/>
      <c r="S125" s="426"/>
      <c r="T125" s="426"/>
      <c r="U125" s="426"/>
    </row>
    <row r="126" ht="12.75" customHeight="1">
      <c r="A126" s="439" t="s">
        <v>68</v>
      </c>
      <c r="B126" s="439" t="s">
        <v>1642</v>
      </c>
      <c r="C126" s="427" t="str">
        <f>VLOOKUP('2024当番免除者リスト'!D126,'2024当番マスター'!$E$4:$AV$272,44,FALSE)</f>
        <v>幼 ゆり</v>
      </c>
      <c r="D126" s="440" t="s">
        <v>61</v>
      </c>
      <c r="E126" s="427" t="s">
        <v>62</v>
      </c>
      <c r="F126" s="429" t="str">
        <f>VLOOKUP(D126,'2024当番マスター'!$E$4:$AP$272,37,FALSE)</f>
        <v>4044837589</v>
      </c>
      <c r="G126" s="427" t="str">
        <f>VLOOKUP(D126,'2024当番マスター'!$E$4:$AP$272,23,FALSE)</f>
        <v>sato.kom.1128@gmail.com</v>
      </c>
      <c r="H126" s="427" t="str">
        <f t="shared" si="4"/>
        <v>運営関係者</v>
      </c>
      <c r="I126" s="439" t="s">
        <v>68</v>
      </c>
      <c r="J126" s="430" t="s">
        <v>1515</v>
      </c>
      <c r="K126" s="426"/>
      <c r="L126" s="426"/>
      <c r="M126" s="426"/>
      <c r="N126" s="426"/>
      <c r="O126" s="426"/>
      <c r="P126" s="426"/>
      <c r="Q126" s="426"/>
      <c r="R126" s="426"/>
      <c r="S126" s="426"/>
      <c r="T126" s="426"/>
      <c r="U126" s="426"/>
    </row>
    <row r="127" ht="12.75" customHeight="1">
      <c r="A127" s="439" t="s">
        <v>68</v>
      </c>
      <c r="B127" s="439" t="s">
        <v>1642</v>
      </c>
      <c r="C127" s="427" t="str">
        <f>VLOOKUP('2024当番免除者リスト'!D127,'2024当番マスター'!$E$4:$AV$272,44,FALSE)</f>
        <v>幼 もも</v>
      </c>
      <c r="D127" s="427" t="s">
        <v>188</v>
      </c>
      <c r="E127" s="427" t="s">
        <v>189</v>
      </c>
      <c r="F127" s="429" t="str">
        <f>VLOOKUP(D127,'2024当番マスター'!$E$4:$AP$272,37,FALSE)</f>
        <v>4696889008</v>
      </c>
      <c r="G127" s="427" t="str">
        <f>VLOOKUP(D127,'2024当番マスター'!$E$4:$AP$272,23,FALSE)</f>
        <v>30y130s@gmail.com</v>
      </c>
      <c r="H127" s="427" t="str">
        <f t="shared" si="4"/>
        <v>運営関係者</v>
      </c>
      <c r="I127" s="427" t="str">
        <f>VLOOKUP(F127,'2024当番マスター'!AO:AP,2,FALSE)</f>
        <v>運営関係者</v>
      </c>
      <c r="J127" s="426"/>
      <c r="K127" s="426"/>
      <c r="L127" s="426"/>
      <c r="M127" s="426"/>
      <c r="N127" s="426"/>
      <c r="O127" s="426"/>
      <c r="P127" s="426"/>
      <c r="Q127" s="426"/>
      <c r="R127" s="426"/>
      <c r="S127" s="426"/>
      <c r="T127" s="426"/>
      <c r="U127" s="426"/>
    </row>
    <row r="128" ht="12.75" customHeight="1">
      <c r="A128" s="439" t="s">
        <v>68</v>
      </c>
      <c r="B128" s="439" t="s">
        <v>1642</v>
      </c>
      <c r="C128" s="427" t="str">
        <f>VLOOKUP('2024当番免除者リスト'!D128,'2024当番マスター'!$E$4:$AV$272,44,FALSE)</f>
        <v>小3－2</v>
      </c>
      <c r="D128" s="439" t="s">
        <v>964</v>
      </c>
      <c r="E128" s="427" t="s">
        <v>965</v>
      </c>
      <c r="F128" s="429" t="str">
        <f>VLOOKUP(D128,'2024当番マスター'!$E$4:$AP$272,37,FALSE)</f>
        <v>6292622238</v>
      </c>
      <c r="G128" s="427" t="str">
        <f>VLOOKUP(D128,'2024当番マスター'!$E$4:$AP$272,23,FALSE)</f>
        <v>hiokabayashi@deloitte.com</v>
      </c>
      <c r="H128" s="427" t="str">
        <f t="shared" si="4"/>
        <v>運営関係者</v>
      </c>
      <c r="I128" s="427" t="str">
        <f>VLOOKUP(F128,'2024当番マスター'!AO:AP,2,FALSE)</f>
        <v>運営関係者</v>
      </c>
      <c r="J128" s="426"/>
      <c r="K128" s="426"/>
      <c r="L128" s="426"/>
      <c r="M128" s="426"/>
      <c r="N128" s="426"/>
      <c r="O128" s="426"/>
      <c r="P128" s="426"/>
      <c r="Q128" s="426"/>
      <c r="R128" s="426"/>
      <c r="S128" s="426"/>
      <c r="T128" s="426"/>
      <c r="U128" s="426"/>
    </row>
    <row r="129" ht="12.75" customHeight="1">
      <c r="A129" s="439" t="s">
        <v>68</v>
      </c>
      <c r="B129" s="439" t="s">
        <v>1642</v>
      </c>
      <c r="C129" s="427" t="str">
        <f>VLOOKUP('2024当番免除者リスト'!D129,'2024当番マスター'!$E$4:$AV$272,44,FALSE)</f>
        <v>小3－1</v>
      </c>
      <c r="D129" s="439" t="s">
        <v>802</v>
      </c>
      <c r="E129" s="427" t="s">
        <v>803</v>
      </c>
      <c r="F129" s="429" t="str">
        <f>VLOOKUP(D129,'2024当番マスター'!$E$4:$AP$272,37,FALSE)</f>
        <v>4049014603</v>
      </c>
      <c r="G129" s="427" t="str">
        <f>VLOOKUP(D129,'2024当番マスター'!$E$4:$AP$272,23,FALSE)</f>
        <v>rijun12@gmail.com</v>
      </c>
      <c r="H129" s="427" t="str">
        <f t="shared" si="4"/>
        <v>運営関係者</v>
      </c>
      <c r="I129" s="427" t="str">
        <f>VLOOKUP(F129,'2024当番マスター'!AO:AP,2,FALSE)</f>
        <v>運営関係者</v>
      </c>
      <c r="J129" s="426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</row>
    <row r="130" ht="12.75" customHeight="1">
      <c r="A130" s="439"/>
      <c r="B130" s="439" t="s">
        <v>1642</v>
      </c>
      <c r="C130" s="427" t="str">
        <f>VLOOKUP('2024当番免除者リスト'!D130,'2024当番マスター'!$E$4:$AV$272,44,FALSE)</f>
        <v>#N/A</v>
      </c>
      <c r="D130" s="427" t="s">
        <v>1643</v>
      </c>
      <c r="E130" s="427" t="s">
        <v>1644</v>
      </c>
      <c r="F130" s="429" t="str">
        <f>VLOOKUP(D130,'2024当番マスター'!$E$4:$AP$272,37,FALSE)</f>
        <v>#N/A</v>
      </c>
      <c r="G130" s="427" t="str">
        <f>VLOOKUP(D130,'2024当番マスター'!$E$4:$AP$272,23,FALSE)</f>
        <v>#N/A</v>
      </c>
      <c r="H130" s="427" t="str">
        <f t="shared" si="4"/>
        <v/>
      </c>
      <c r="I130" s="427" t="str">
        <f>VLOOKUP(F130,'2024当番マスター'!AO:AP,2,FALSE)</f>
        <v>#N/A</v>
      </c>
      <c r="J130" s="426" t="s">
        <v>1633</v>
      </c>
      <c r="K130" s="439" t="s">
        <v>68</v>
      </c>
      <c r="L130" s="426"/>
      <c r="M130" s="426"/>
      <c r="N130" s="426"/>
      <c r="O130" s="426"/>
      <c r="P130" s="426"/>
      <c r="Q130" s="426"/>
      <c r="R130" s="426"/>
      <c r="S130" s="426"/>
      <c r="T130" s="426"/>
      <c r="U130" s="426"/>
    </row>
    <row r="131" ht="12.75" customHeight="1">
      <c r="A131" s="439" t="s">
        <v>68</v>
      </c>
      <c r="B131" s="439" t="s">
        <v>1642</v>
      </c>
      <c r="C131" s="427" t="str">
        <f>VLOOKUP('2024当番免除者リスト'!D131,'2024当番マスター'!$E$4:$AV$272,44,FALSE)</f>
        <v>小3－2</v>
      </c>
      <c r="D131" s="427" t="s">
        <v>953</v>
      </c>
      <c r="E131" s="427" t="s">
        <v>954</v>
      </c>
      <c r="F131" s="429" t="str">
        <f>VLOOKUP(D131,'2024当番マスター'!$E$4:$AP$272,37,FALSE)</f>
        <v>6784318111</v>
      </c>
      <c r="G131" s="427" t="str">
        <f>VLOOKUP(D131,'2024当番マスター'!$E$4:$AP$272,23,FALSE)</f>
        <v>gaoxiuai@gmail.com</v>
      </c>
      <c r="H131" s="427" t="str">
        <f t="shared" si="4"/>
        <v>運営関係者</v>
      </c>
      <c r="I131" s="427" t="str">
        <f>VLOOKUP(F131,'2024当番マスター'!AO:AP,2,FALSE)</f>
        <v>運営関係者</v>
      </c>
      <c r="J131" s="426"/>
      <c r="K131" s="426"/>
      <c r="L131" s="426"/>
      <c r="M131" s="426"/>
      <c r="N131" s="426"/>
      <c r="O131" s="426"/>
      <c r="P131" s="426"/>
      <c r="Q131" s="426"/>
      <c r="R131" s="426"/>
      <c r="S131" s="426"/>
      <c r="T131" s="426"/>
      <c r="U131" s="426"/>
    </row>
    <row r="132" ht="12.75" customHeight="1">
      <c r="A132" s="439" t="s">
        <v>68</v>
      </c>
      <c r="B132" s="439" t="s">
        <v>1642</v>
      </c>
      <c r="C132" s="427" t="str">
        <f>VLOOKUP('2024当番免除者リスト'!D132,'2024当番マスター'!$E$4:$AV$272,44,FALSE)</f>
        <v>小3－2</v>
      </c>
      <c r="D132" s="427" t="s">
        <v>938</v>
      </c>
      <c r="E132" s="427" t="s">
        <v>939</v>
      </c>
      <c r="F132" s="429" t="str">
        <f>VLOOKUP(D132,'2024当番マスター'!$E$4:$AP$272,37,FALSE)</f>
        <v>4704234029</v>
      </c>
      <c r="G132" s="427" t="str">
        <f>VLOOKUP(D132,'2024当番マスター'!$E$4:$AP$272,23,FALSE)</f>
        <v>masaetsu.takahashi.du@hitachiastemo.com</v>
      </c>
      <c r="H132" s="427" t="str">
        <f t="shared" si="4"/>
        <v>運営関係者</v>
      </c>
      <c r="I132" s="427" t="str">
        <f>VLOOKUP(F132,'2024当番マスター'!AO:AP,2,FALSE)</f>
        <v>運営関係者</v>
      </c>
      <c r="J132" s="426"/>
      <c r="K132" s="426"/>
      <c r="L132" s="426"/>
      <c r="M132" s="426"/>
      <c r="N132" s="426"/>
      <c r="O132" s="426"/>
      <c r="P132" s="426"/>
      <c r="Q132" s="426"/>
      <c r="R132" s="426"/>
      <c r="S132" s="426"/>
      <c r="T132" s="426"/>
      <c r="U132" s="426"/>
    </row>
    <row r="133" ht="12.75" customHeight="1">
      <c r="A133" s="427" t="s">
        <v>68</v>
      </c>
      <c r="B133" s="427" t="s">
        <v>1645</v>
      </c>
      <c r="C133" s="427" t="str">
        <f>VLOOKUP('2024当番免除者リスト'!D133,'2024当番マスター'!$E$4:$AV$272,44,FALSE)</f>
        <v>小4－3</v>
      </c>
      <c r="D133" s="427" t="s">
        <v>1071</v>
      </c>
      <c r="E133" s="427" t="s">
        <v>1072</v>
      </c>
      <c r="F133" s="429" t="str">
        <f>VLOOKUP(D133,'2024当番マスター'!$E$4:$AP$272,37,FALSE)</f>
        <v>9196360874</v>
      </c>
      <c r="G133" s="427" t="str">
        <f>VLOOKUP(D133,'2024当番マスター'!$E$4:$AP$272,23,FALSE)</f>
        <v>mrs.reiko@gmail.com</v>
      </c>
      <c r="H133" s="427" t="str">
        <f t="shared" si="4"/>
        <v>運営関係者</v>
      </c>
      <c r="I133" s="427" t="str">
        <f>VLOOKUP(F133,'2024当番マスター'!AO:AP,2,FALSE)</f>
        <v>運営関係者</v>
      </c>
      <c r="J133" s="426"/>
      <c r="K133" s="426"/>
      <c r="L133" s="426"/>
      <c r="M133" s="426"/>
      <c r="N133" s="426"/>
      <c r="O133" s="426"/>
      <c r="P133" s="426"/>
      <c r="Q133" s="426"/>
      <c r="R133" s="426"/>
      <c r="S133" s="426"/>
      <c r="T133" s="426"/>
      <c r="U133" s="426"/>
    </row>
    <row r="134" ht="12.75" customHeight="1">
      <c r="A134" s="427" t="s">
        <v>68</v>
      </c>
      <c r="B134" s="427" t="s">
        <v>1645</v>
      </c>
      <c r="C134" s="427" t="str">
        <f>VLOOKUP('2024当番免除者リスト'!D134,'2024当番マスター'!$E$4:$AV$272,44,FALSE)</f>
        <v>小4－1</v>
      </c>
      <c r="D134" s="431" t="s">
        <v>1013</v>
      </c>
      <c r="E134" s="427" t="s">
        <v>1014</v>
      </c>
      <c r="F134" s="429" t="str">
        <f>VLOOKUP(D134,'2024当番マスター'!$E$4:$AP$272,37,FALSE)</f>
        <v>7708662376</v>
      </c>
      <c r="G134" s="427" t="str">
        <f>VLOOKUP(D134,'2024当番マスター'!$E$4:$AP$272,23,FALSE)</f>
        <v>belltreefamily.82@gmail.com</v>
      </c>
      <c r="H134" s="427" t="str">
        <f t="shared" si="4"/>
        <v>運営関係者</v>
      </c>
      <c r="I134" s="427" t="str">
        <f>VLOOKUP(F134,'2024当番マスター'!AO:AP,2,FALSE)</f>
        <v>運営関係者</v>
      </c>
      <c r="J134" s="426"/>
      <c r="K134" s="426"/>
      <c r="L134" s="426"/>
      <c r="M134" s="426"/>
      <c r="N134" s="426"/>
      <c r="O134" s="426"/>
      <c r="P134" s="426"/>
      <c r="Q134" s="426"/>
      <c r="R134" s="426"/>
      <c r="S134" s="426"/>
      <c r="T134" s="426"/>
      <c r="U134" s="426"/>
    </row>
    <row r="135" ht="12.75" customHeight="1">
      <c r="A135" s="427" t="s">
        <v>68</v>
      </c>
      <c r="B135" s="427" t="s">
        <v>1646</v>
      </c>
      <c r="C135" s="427" t="str">
        <f>VLOOKUP('2024当番免除者リスト'!D135,'2024当番マスター'!$E$4:$AV$272,44,FALSE)</f>
        <v>幼 ゆり</v>
      </c>
      <c r="D135" s="427" t="s">
        <v>79</v>
      </c>
      <c r="E135" s="427" t="s">
        <v>80</v>
      </c>
      <c r="F135" s="429" t="str">
        <f>VLOOKUP(D135,'2024当番マスター'!$E$4:$AP$272,37,FALSE)</f>
        <v>4709701777</v>
      </c>
      <c r="G135" s="427" t="str">
        <f>VLOOKUP(D135,'2024当番マスター'!$E$4:$AP$272,23,FALSE)</f>
        <v>is03170511@gmail.com</v>
      </c>
      <c r="H135" s="427" t="str">
        <f t="shared" si="4"/>
        <v>運営関係者</v>
      </c>
      <c r="I135" s="427" t="str">
        <f>VLOOKUP(F135,'2024当番マスター'!AO:AP,2,FALSE)</f>
        <v>運営関係者</v>
      </c>
      <c r="J135" s="426"/>
      <c r="K135" s="426"/>
      <c r="L135" s="426"/>
      <c r="M135" s="426"/>
      <c r="N135" s="426"/>
      <c r="O135" s="426"/>
      <c r="P135" s="426"/>
      <c r="Q135" s="426"/>
      <c r="R135" s="426"/>
      <c r="S135" s="426"/>
      <c r="T135" s="426"/>
      <c r="U135" s="426"/>
    </row>
    <row r="136" ht="12.75" customHeight="1">
      <c r="A136" s="427" t="s">
        <v>68</v>
      </c>
      <c r="B136" s="427" t="s">
        <v>1646</v>
      </c>
      <c r="C136" s="427" t="str">
        <f>VLOOKUP('2024当番免除者リスト'!D136,'2024当番マスター'!$E$4:$AV$272,44,FALSE)</f>
        <v>小5－2</v>
      </c>
      <c r="D136" s="427" t="s">
        <v>1186</v>
      </c>
      <c r="E136" s="427" t="s">
        <v>612</v>
      </c>
      <c r="F136" s="429" t="str">
        <f>VLOOKUP(D136,'2024当番マスター'!$E$4:$AP$272,37,FALSE)</f>
        <v>7207371536</v>
      </c>
      <c r="G136" s="427" t="str">
        <f>VLOOKUP(D136,'2024当番マスター'!$E$4:$AP$272,23,FALSE)</f>
        <v>m.kamidani@gmail.com</v>
      </c>
      <c r="H136" s="427" t="str">
        <f t="shared" si="4"/>
        <v>運営関係者</v>
      </c>
      <c r="I136" s="427" t="str">
        <f>VLOOKUP(F136,'2024当番マスター'!AO:AP,2,FALSE)</f>
        <v>運営関係者</v>
      </c>
      <c r="J136" s="426"/>
      <c r="K136" s="426"/>
      <c r="L136" s="426"/>
      <c r="M136" s="426"/>
      <c r="N136" s="426"/>
      <c r="O136" s="426"/>
      <c r="P136" s="426"/>
      <c r="Q136" s="426"/>
      <c r="R136" s="426"/>
      <c r="S136" s="426"/>
      <c r="T136" s="426"/>
      <c r="U136" s="426"/>
    </row>
    <row r="137" ht="12.75" customHeight="1">
      <c r="A137" s="427" t="s">
        <v>68</v>
      </c>
      <c r="B137" s="427" t="s">
        <v>1646</v>
      </c>
      <c r="C137" s="427" t="str">
        <f>VLOOKUP('2024当番免除者リスト'!D137,'2024当番マスター'!$E$4:$AV$272,44,FALSE)</f>
        <v>小5－2</v>
      </c>
      <c r="D137" s="427" t="s">
        <v>1166</v>
      </c>
      <c r="E137" s="427" t="s">
        <v>1167</v>
      </c>
      <c r="F137" s="429" t="str">
        <f>VLOOKUP(D137,'2024当番マスター'!$E$4:$AP$272,37,FALSE)</f>
        <v>4705803403</v>
      </c>
      <c r="G137" s="427" t="str">
        <f>VLOOKUP(D137,'2024当番マスター'!$E$4:$AP$272,23,FALSE)</f>
        <v>kaorinishimurazhang@gmail.com</v>
      </c>
      <c r="H137" s="427" t="str">
        <f t="shared" si="4"/>
        <v>運営関係者</v>
      </c>
      <c r="I137" s="427" t="str">
        <f>VLOOKUP(F137,'2024当番マスター'!AO:AP,2,FALSE)</f>
        <v>運営関係者</v>
      </c>
      <c r="J137" s="426"/>
      <c r="K137" s="426"/>
      <c r="L137" s="426"/>
      <c r="M137" s="426"/>
      <c r="N137" s="426"/>
      <c r="O137" s="426"/>
      <c r="P137" s="426"/>
      <c r="Q137" s="426"/>
      <c r="R137" s="426"/>
      <c r="S137" s="426"/>
      <c r="T137" s="426"/>
      <c r="U137" s="426"/>
    </row>
    <row r="138" ht="12.75" customHeight="1">
      <c r="A138" s="427" t="s">
        <v>68</v>
      </c>
      <c r="B138" s="427" t="s">
        <v>1646</v>
      </c>
      <c r="C138" s="427" t="str">
        <f>VLOOKUP('2024当番免除者リスト'!D138,'2024当番マスター'!$E$4:$AV$272,44,FALSE)</f>
        <v>小5－2</v>
      </c>
      <c r="D138" s="427" t="s">
        <v>1156</v>
      </c>
      <c r="E138" s="427" t="s">
        <v>1157</v>
      </c>
      <c r="F138" s="429" t="str">
        <f>VLOOKUP(D138,'2024当番マスター'!$E$4:$AP$272,37,FALSE)</f>
        <v>4702267003</v>
      </c>
      <c r="G138" s="427" t="str">
        <f>VLOOKUP(D138,'2024当番マスター'!$E$4:$AP$272,23,FALSE)</f>
        <v>jkikuchi1122@gmail.com</v>
      </c>
      <c r="H138" s="427" t="str">
        <f t="shared" si="4"/>
        <v>運営関係者</v>
      </c>
      <c r="I138" s="427" t="str">
        <f>VLOOKUP(F138,'2024当番マスター'!AO:AP,2,FALSE)</f>
        <v>運営関係者</v>
      </c>
      <c r="J138" s="426"/>
      <c r="K138" s="426"/>
      <c r="L138" s="426"/>
      <c r="M138" s="426"/>
      <c r="N138" s="426"/>
      <c r="O138" s="426"/>
      <c r="P138" s="426"/>
      <c r="Q138" s="426"/>
      <c r="R138" s="426"/>
      <c r="S138" s="426"/>
      <c r="T138" s="426"/>
      <c r="U138" s="426"/>
    </row>
    <row r="139" ht="12.75" customHeight="1">
      <c r="A139" s="441" t="s">
        <v>68</v>
      </c>
      <c r="B139" s="441" t="s">
        <v>1647</v>
      </c>
      <c r="C139" s="427" t="str">
        <f>VLOOKUP('2024当番免除者リスト'!D139,'2024当番マスター'!$E$4:$AV$272,44,FALSE)</f>
        <v>小6－2</v>
      </c>
      <c r="D139" s="441" t="s">
        <v>1284</v>
      </c>
      <c r="E139" s="441" t="s">
        <v>1285</v>
      </c>
      <c r="F139" s="429" t="str">
        <f>VLOOKUP(D139,'2024当番マスター'!$E$4:$AP$272,37,FALSE)</f>
        <v>7708765852</v>
      </c>
      <c r="G139" s="427" t="str">
        <f>VLOOKUP(D139,'2024当番マスター'!$E$4:$AP$272,23,FALSE)</f>
        <v>ynakajima@namiga.com</v>
      </c>
      <c r="H139" s="427" t="str">
        <f t="shared" si="4"/>
        <v>運営関係者</v>
      </c>
      <c r="I139" s="441" t="str">
        <f>VLOOKUP(F139,'2024当番マスター'!AO:AP,2,FALSE)</f>
        <v>運営関係者</v>
      </c>
      <c r="J139" s="426"/>
      <c r="K139" s="426"/>
      <c r="L139" s="426"/>
      <c r="M139" s="426"/>
      <c r="N139" s="426"/>
      <c r="O139" s="426"/>
      <c r="P139" s="426"/>
      <c r="Q139" s="426"/>
      <c r="R139" s="426"/>
      <c r="S139" s="426"/>
      <c r="T139" s="426"/>
      <c r="U139" s="426"/>
    </row>
    <row r="140" ht="12.75" customHeight="1">
      <c r="A140" s="441" t="s">
        <v>68</v>
      </c>
      <c r="B140" s="441" t="s">
        <v>1648</v>
      </c>
      <c r="C140" s="427" t="str">
        <f>VLOOKUP('2024当番免除者リスト'!D140,'2024当番マスター'!$E$4:$AV$272,44,FALSE)</f>
        <v>中1</v>
      </c>
      <c r="D140" s="441" t="s">
        <v>1337</v>
      </c>
      <c r="E140" s="441" t="s">
        <v>1338</v>
      </c>
      <c r="F140" s="429" t="str">
        <f>VLOOKUP(D140,'2024当番マスター'!$E$4:$AP$272,37,FALSE)</f>
        <v>4049407000</v>
      </c>
      <c r="G140" s="427" t="str">
        <f>VLOOKUP(D140,'2024当番マスター'!$E$4:$AP$272,23,FALSE)</f>
        <v>takedainusa@gmail.com</v>
      </c>
      <c r="H140" s="427" t="str">
        <f t="shared" si="4"/>
        <v>運営関係者</v>
      </c>
      <c r="I140" s="441" t="str">
        <f>VLOOKUP(F140,'2024当番マスター'!AO:AP,2,FALSE)</f>
        <v>運営関係者</v>
      </c>
      <c r="J140" s="426"/>
      <c r="K140" s="426"/>
      <c r="L140" s="426"/>
      <c r="M140" s="426"/>
      <c r="N140" s="426"/>
      <c r="O140" s="426"/>
      <c r="P140" s="426"/>
      <c r="Q140" s="426"/>
      <c r="R140" s="426"/>
      <c r="S140" s="426"/>
      <c r="T140" s="426"/>
      <c r="U140" s="426"/>
    </row>
    <row r="141" ht="12.75" customHeight="1">
      <c r="A141" s="441"/>
      <c r="B141" s="441" t="s">
        <v>1648</v>
      </c>
      <c r="C141" s="427" t="str">
        <f>VLOOKUP('2024当番免除者リスト'!D141,'2024当番マスター'!$E$4:$AV$272,44,FALSE)</f>
        <v>#N/A</v>
      </c>
      <c r="D141" s="441" t="s">
        <v>1649</v>
      </c>
      <c r="E141" s="441" t="s">
        <v>1650</v>
      </c>
      <c r="F141" s="429" t="str">
        <f>VLOOKUP(D141,'2024当番マスター'!$E$4:$AP$272,37,FALSE)</f>
        <v>#N/A</v>
      </c>
      <c r="G141" s="427" t="str">
        <f>VLOOKUP(D141,'2024当番マスター'!$E$4:$AP$272,23,FALSE)</f>
        <v>#N/A</v>
      </c>
      <c r="H141" s="427" t="str">
        <f t="shared" si="4"/>
        <v/>
      </c>
      <c r="I141" s="441" t="str">
        <f>VLOOKUP(F141,'2024当番マスター'!AO:AP,2,FALSE)</f>
        <v>#N/A</v>
      </c>
      <c r="J141" s="426" t="s">
        <v>1651</v>
      </c>
      <c r="K141" s="427" t="s">
        <v>68</v>
      </c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</row>
    <row r="142" ht="12.75" customHeight="1">
      <c r="A142" s="427" t="s">
        <v>68</v>
      </c>
      <c r="B142" s="427" t="s">
        <v>1648</v>
      </c>
      <c r="C142" s="427" t="str">
        <f>VLOOKUP('2024当番免除者リスト'!D142,'2024当番マスター'!$E$4:$AV$272,44,FALSE)</f>
        <v>中1</v>
      </c>
      <c r="D142" s="427" t="s">
        <v>1344</v>
      </c>
      <c r="E142" s="427" t="s">
        <v>1345</v>
      </c>
      <c r="F142" s="429" t="str">
        <f>VLOOKUP(D142,'2024当番マスター'!$E$4:$AP$272,37,FALSE)</f>
        <v>4047752152</v>
      </c>
      <c r="G142" s="427" t="str">
        <f>VLOOKUP(D142,'2024当番マスター'!$E$4:$AP$272,23,FALSE)</f>
        <v>maririnaurora@gmail.com</v>
      </c>
      <c r="H142" s="427" t="str">
        <f t="shared" si="4"/>
        <v>運営関係者</v>
      </c>
      <c r="I142" s="441" t="str">
        <f>VLOOKUP(F142,'2024当番マスター'!AO:AP,2,FALSE)</f>
        <v>運営関係者</v>
      </c>
      <c r="J142" s="426"/>
      <c r="K142" s="426"/>
      <c r="L142" s="426"/>
      <c r="M142" s="426"/>
      <c r="N142" s="426"/>
      <c r="O142" s="426"/>
      <c r="P142" s="426"/>
      <c r="Q142" s="426"/>
      <c r="R142" s="426"/>
      <c r="S142" s="426"/>
      <c r="T142" s="426"/>
      <c r="U142" s="426"/>
    </row>
    <row r="143" ht="12.75" customHeight="1">
      <c r="A143" s="427" t="s">
        <v>68</v>
      </c>
      <c r="B143" s="427" t="s">
        <v>1652</v>
      </c>
      <c r="C143" s="427" t="str">
        <f>VLOOKUP('2024当番免除者リスト'!D143,'2024当番マスター'!$E$4:$AV$272,44,FALSE)</f>
        <v>中2</v>
      </c>
      <c r="D143" s="427" t="s">
        <v>1408</v>
      </c>
      <c r="E143" s="427" t="s">
        <v>1409</v>
      </c>
      <c r="F143" s="429" t="str">
        <f>VLOOKUP(D143,'2024当番マスター'!$E$4:$AP$272,37,FALSE)</f>
        <v>4049038832</v>
      </c>
      <c r="G143" s="427" t="str">
        <f>VLOOKUP(D143,'2024当番マスター'!$E$4:$AP$272,23,FALSE)</f>
        <v>tommyfuruta@gmail.com</v>
      </c>
      <c r="H143" s="427" t="str">
        <f t="shared" si="4"/>
        <v>運営関係者</v>
      </c>
      <c r="I143" s="441" t="str">
        <f>VLOOKUP(F143,'2024当番マスター'!AO:AP,2,FALSE)</f>
        <v>運営関係者</v>
      </c>
      <c r="J143" s="426"/>
      <c r="K143" s="426"/>
      <c r="L143" s="426"/>
      <c r="M143" s="426"/>
      <c r="N143" s="426"/>
      <c r="O143" s="426"/>
      <c r="P143" s="426"/>
      <c r="Q143" s="426"/>
      <c r="R143" s="426"/>
      <c r="S143" s="426"/>
      <c r="T143" s="426"/>
      <c r="U143" s="426"/>
    </row>
    <row r="144" ht="12.75" customHeight="1">
      <c r="A144" s="427" t="s">
        <v>68</v>
      </c>
      <c r="B144" s="427" t="s">
        <v>1653</v>
      </c>
      <c r="C144" s="427" t="str">
        <f>VLOOKUP('2024当番免除者リスト'!D144,'2024当番マスター'!$E$4:$AV$272,44,FALSE)</f>
        <v>高2</v>
      </c>
      <c r="D144" s="427" t="s">
        <v>1485</v>
      </c>
      <c r="E144" s="427" t="s">
        <v>1486</v>
      </c>
      <c r="F144" s="429" t="str">
        <f>VLOOKUP(D144,'2024当番マスター'!$E$4:$AP$272,37,FALSE)</f>
        <v>7705962402</v>
      </c>
      <c r="G144" s="427" t="str">
        <f>VLOOKUP(D144,'2024当番マスター'!$E$4:$AP$272,23,FALSE)</f>
        <v>miii819@me.com</v>
      </c>
      <c r="H144" s="427" t="str">
        <f t="shared" si="4"/>
        <v>運営関係者</v>
      </c>
      <c r="I144" s="427" t="str">
        <f>VLOOKUP(F144,'2024当番マスター'!AO:AP,2,FALSE)</f>
        <v>運営関係者</v>
      </c>
      <c r="J144" s="426"/>
      <c r="K144" s="426"/>
      <c r="L144" s="426"/>
      <c r="M144" s="426"/>
      <c r="N144" s="426"/>
      <c r="O144" s="426"/>
      <c r="P144" s="426"/>
      <c r="Q144" s="426"/>
      <c r="R144" s="426"/>
      <c r="S144" s="426"/>
      <c r="T144" s="426"/>
      <c r="U144" s="426"/>
    </row>
    <row r="145" ht="12.75" customHeight="1">
      <c r="A145" s="443"/>
      <c r="B145" s="443"/>
      <c r="C145" s="443"/>
      <c r="D145" s="444"/>
      <c r="E145" s="443"/>
      <c r="F145" s="443"/>
      <c r="G145" s="443"/>
      <c r="H145" s="443"/>
      <c r="I145" s="443"/>
      <c r="J145" s="426"/>
      <c r="K145" s="426"/>
      <c r="L145" s="426"/>
      <c r="M145" s="426"/>
      <c r="N145" s="426"/>
      <c r="O145" s="426"/>
      <c r="P145" s="426"/>
      <c r="Q145" s="426"/>
      <c r="R145" s="426"/>
      <c r="S145" s="426"/>
      <c r="T145" s="426"/>
      <c r="U145" s="426"/>
    </row>
    <row r="146" ht="12.75" customHeight="1">
      <c r="A146" s="443"/>
      <c r="B146" s="443"/>
      <c r="C146" s="443"/>
      <c r="D146" s="444"/>
      <c r="E146" s="443"/>
      <c r="F146" s="443"/>
      <c r="G146" s="443"/>
      <c r="H146" s="443"/>
      <c r="I146" s="443"/>
      <c r="J146" s="426"/>
      <c r="K146" s="426"/>
      <c r="L146" s="426"/>
      <c r="M146" s="426"/>
      <c r="N146" s="426"/>
      <c r="O146" s="426"/>
      <c r="P146" s="426"/>
      <c r="Q146" s="426"/>
      <c r="R146" s="426"/>
      <c r="S146" s="426"/>
      <c r="T146" s="426"/>
      <c r="U146" s="426"/>
    </row>
    <row r="147" ht="12.75" customHeight="1">
      <c r="A147" s="443"/>
      <c r="B147" s="443"/>
      <c r="C147" s="443"/>
      <c r="D147" s="444"/>
      <c r="E147" s="443"/>
      <c r="F147" s="443"/>
      <c r="G147" s="443"/>
      <c r="H147" s="443"/>
      <c r="I147" s="443"/>
      <c r="J147" s="426"/>
      <c r="K147" s="426"/>
      <c r="L147" s="426"/>
      <c r="M147" s="426"/>
      <c r="N147" s="426"/>
      <c r="O147" s="426"/>
      <c r="P147" s="426"/>
      <c r="Q147" s="426"/>
      <c r="R147" s="426"/>
      <c r="S147" s="426"/>
      <c r="T147" s="426"/>
      <c r="U147" s="426"/>
    </row>
    <row r="148" ht="12.75" customHeight="1">
      <c r="A148" s="443"/>
      <c r="B148" s="443"/>
      <c r="C148" s="443"/>
      <c r="D148" s="444"/>
      <c r="E148" s="443"/>
      <c r="F148" s="443"/>
      <c r="G148" s="443"/>
      <c r="H148" s="443"/>
      <c r="I148" s="443"/>
      <c r="J148" s="426"/>
      <c r="K148" s="426"/>
      <c r="L148" s="426"/>
      <c r="M148" s="426"/>
      <c r="N148" s="426"/>
      <c r="O148" s="426"/>
      <c r="P148" s="426"/>
      <c r="Q148" s="426"/>
      <c r="R148" s="426"/>
      <c r="S148" s="426"/>
      <c r="T148" s="426"/>
      <c r="U148" s="426"/>
    </row>
    <row r="149" ht="12.75" customHeight="1">
      <c r="A149" s="443"/>
      <c r="B149" s="443"/>
      <c r="C149" s="443"/>
      <c r="D149" s="444"/>
      <c r="E149" s="443"/>
      <c r="F149" s="443"/>
      <c r="G149" s="443"/>
      <c r="H149" s="443"/>
      <c r="I149" s="443"/>
      <c r="J149" s="426"/>
      <c r="K149" s="426"/>
      <c r="L149" s="426"/>
      <c r="M149" s="426"/>
      <c r="N149" s="426"/>
      <c r="O149" s="426"/>
      <c r="P149" s="426"/>
      <c r="Q149" s="426"/>
      <c r="R149" s="426"/>
      <c r="S149" s="426"/>
      <c r="T149" s="426"/>
      <c r="U149" s="426"/>
    </row>
    <row r="150" ht="12.75" customHeight="1">
      <c r="A150" s="443"/>
      <c r="B150" s="443"/>
      <c r="C150" s="443"/>
      <c r="D150" s="444"/>
      <c r="E150" s="443"/>
      <c r="F150" s="443"/>
      <c r="G150" s="443"/>
      <c r="H150" s="443"/>
      <c r="I150" s="443"/>
      <c r="J150" s="426"/>
      <c r="K150" s="426"/>
      <c r="L150" s="426"/>
      <c r="M150" s="426"/>
      <c r="N150" s="426"/>
      <c r="O150" s="426"/>
      <c r="P150" s="426"/>
      <c r="Q150" s="426"/>
      <c r="R150" s="426"/>
      <c r="S150" s="426"/>
      <c r="T150" s="426"/>
      <c r="U150" s="426"/>
    </row>
    <row r="151" ht="12.75" customHeight="1">
      <c r="A151" s="443"/>
      <c r="B151" s="443"/>
      <c r="C151" s="443"/>
      <c r="D151" s="444"/>
      <c r="E151" s="443"/>
      <c r="F151" s="443"/>
      <c r="G151" s="443"/>
      <c r="H151" s="443"/>
      <c r="I151" s="443"/>
      <c r="J151" s="426"/>
      <c r="K151" s="426"/>
      <c r="L151" s="426"/>
      <c r="M151" s="426"/>
      <c r="N151" s="426"/>
      <c r="O151" s="426"/>
      <c r="P151" s="426"/>
      <c r="Q151" s="426"/>
      <c r="R151" s="426"/>
      <c r="S151" s="426"/>
      <c r="T151" s="426"/>
      <c r="U151" s="426"/>
    </row>
    <row r="152" ht="12.75" customHeight="1">
      <c r="A152" s="443"/>
      <c r="B152" s="443"/>
      <c r="C152" s="443"/>
      <c r="D152" s="444"/>
      <c r="E152" s="443"/>
      <c r="F152" s="443"/>
      <c r="G152" s="443"/>
      <c r="H152" s="443"/>
      <c r="I152" s="443"/>
      <c r="J152" s="426"/>
      <c r="K152" s="426"/>
      <c r="L152" s="426"/>
      <c r="M152" s="426"/>
      <c r="N152" s="426"/>
      <c r="O152" s="426"/>
      <c r="P152" s="426"/>
      <c r="Q152" s="426"/>
      <c r="R152" s="426"/>
      <c r="S152" s="426"/>
      <c r="T152" s="426"/>
      <c r="U152" s="426"/>
    </row>
    <row r="153" ht="12.75" customHeight="1">
      <c r="A153" s="443"/>
      <c r="B153" s="443"/>
      <c r="C153" s="443"/>
      <c r="D153" s="444"/>
      <c r="E153" s="443"/>
      <c r="F153" s="443"/>
      <c r="G153" s="443"/>
      <c r="H153" s="443"/>
      <c r="I153" s="443"/>
      <c r="J153" s="426"/>
      <c r="K153" s="426"/>
      <c r="L153" s="426"/>
      <c r="M153" s="426"/>
      <c r="N153" s="426"/>
      <c r="O153" s="426"/>
      <c r="P153" s="426"/>
      <c r="Q153" s="426"/>
      <c r="R153" s="426"/>
      <c r="S153" s="426"/>
      <c r="T153" s="426"/>
      <c r="U153" s="426"/>
    </row>
    <row r="154" ht="12.75" customHeight="1">
      <c r="A154" s="443"/>
      <c r="B154" s="443"/>
      <c r="C154" s="443"/>
      <c r="D154" s="444"/>
      <c r="E154" s="443"/>
      <c r="F154" s="443"/>
      <c r="G154" s="443"/>
      <c r="H154" s="443"/>
      <c r="I154" s="443"/>
      <c r="J154" s="426"/>
      <c r="K154" s="426"/>
      <c r="L154" s="426"/>
      <c r="M154" s="426"/>
      <c r="N154" s="426"/>
      <c r="O154" s="426"/>
      <c r="P154" s="426"/>
      <c r="Q154" s="426"/>
      <c r="R154" s="426"/>
      <c r="S154" s="426"/>
      <c r="T154" s="426"/>
      <c r="U154" s="426"/>
    </row>
    <row r="155" ht="12.75" customHeight="1">
      <c r="A155" s="443"/>
      <c r="B155" s="443"/>
      <c r="C155" s="443"/>
      <c r="D155" s="444"/>
      <c r="E155" s="443"/>
      <c r="F155" s="443"/>
      <c r="G155" s="443"/>
      <c r="H155" s="443"/>
      <c r="I155" s="443"/>
      <c r="J155" s="426"/>
      <c r="K155" s="426"/>
      <c r="L155" s="426"/>
      <c r="M155" s="426"/>
      <c r="N155" s="426"/>
      <c r="O155" s="426"/>
      <c r="P155" s="426"/>
      <c r="Q155" s="426"/>
      <c r="R155" s="426"/>
      <c r="S155" s="426"/>
      <c r="T155" s="426"/>
      <c r="U155" s="426"/>
    </row>
    <row r="156" ht="12.75" customHeight="1">
      <c r="A156" s="443"/>
      <c r="B156" s="443"/>
      <c r="C156" s="443"/>
      <c r="D156" s="444"/>
      <c r="E156" s="443"/>
      <c r="F156" s="443"/>
      <c r="G156" s="443"/>
      <c r="H156" s="443"/>
      <c r="I156" s="443"/>
      <c r="J156" s="426"/>
      <c r="K156" s="426"/>
      <c r="L156" s="426"/>
      <c r="M156" s="426"/>
      <c r="N156" s="426"/>
      <c r="O156" s="426"/>
      <c r="P156" s="426"/>
      <c r="Q156" s="426"/>
      <c r="R156" s="426"/>
      <c r="S156" s="426"/>
      <c r="T156" s="426"/>
      <c r="U156" s="426"/>
    </row>
    <row r="157" ht="12.75" customHeight="1">
      <c r="A157" s="443"/>
      <c r="B157" s="443"/>
      <c r="C157" s="443"/>
      <c r="D157" s="444"/>
      <c r="E157" s="443"/>
      <c r="F157" s="443"/>
      <c r="G157" s="443"/>
      <c r="H157" s="443"/>
      <c r="I157" s="443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</row>
    <row r="158" ht="12.75" customHeight="1">
      <c r="A158" s="443"/>
      <c r="B158" s="443"/>
      <c r="C158" s="443"/>
      <c r="D158" s="444"/>
      <c r="E158" s="443"/>
      <c r="F158" s="443"/>
      <c r="G158" s="443"/>
      <c r="H158" s="443"/>
      <c r="I158" s="443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</row>
    <row r="159" ht="12.75" customHeight="1">
      <c r="A159" s="443"/>
      <c r="B159" s="443"/>
      <c r="C159" s="443"/>
      <c r="D159" s="444"/>
      <c r="E159" s="443"/>
      <c r="F159" s="443"/>
      <c r="G159" s="443"/>
      <c r="H159" s="443"/>
      <c r="I159" s="443"/>
      <c r="J159" s="426"/>
      <c r="K159" s="426"/>
      <c r="L159" s="426"/>
      <c r="M159" s="426"/>
      <c r="N159" s="426"/>
      <c r="O159" s="426"/>
      <c r="P159" s="426"/>
      <c r="Q159" s="426"/>
      <c r="R159" s="426"/>
      <c r="S159" s="426"/>
      <c r="T159" s="426"/>
      <c r="U159" s="426"/>
    </row>
    <row r="160" ht="12.75" customHeight="1">
      <c r="A160" s="443"/>
      <c r="B160" s="443"/>
      <c r="C160" s="443"/>
      <c r="D160" s="444"/>
      <c r="E160" s="443"/>
      <c r="F160" s="443"/>
      <c r="G160" s="443"/>
      <c r="H160" s="443"/>
      <c r="I160" s="443"/>
      <c r="J160" s="426"/>
      <c r="K160" s="426"/>
      <c r="L160" s="426"/>
      <c r="M160" s="426"/>
      <c r="N160" s="426"/>
      <c r="O160" s="426"/>
      <c r="P160" s="426"/>
      <c r="Q160" s="426"/>
      <c r="R160" s="426"/>
      <c r="S160" s="426"/>
      <c r="T160" s="426"/>
      <c r="U160" s="426"/>
    </row>
    <row r="161" ht="12.75" customHeight="1">
      <c r="A161" s="443"/>
      <c r="B161" s="443"/>
      <c r="C161" s="443"/>
      <c r="D161" s="444"/>
      <c r="E161" s="443"/>
      <c r="F161" s="443"/>
      <c r="G161" s="443"/>
      <c r="H161" s="443"/>
      <c r="I161" s="443"/>
      <c r="J161" s="426"/>
      <c r="K161" s="426"/>
      <c r="L161" s="426"/>
      <c r="M161" s="426"/>
      <c r="N161" s="426"/>
      <c r="O161" s="426"/>
      <c r="P161" s="426"/>
      <c r="Q161" s="426"/>
      <c r="R161" s="426"/>
      <c r="S161" s="426"/>
      <c r="T161" s="426"/>
      <c r="U161" s="426"/>
    </row>
    <row r="162" ht="12.75" customHeight="1">
      <c r="A162" s="443"/>
      <c r="B162" s="443"/>
      <c r="C162" s="443"/>
      <c r="D162" s="444"/>
      <c r="E162" s="443"/>
      <c r="F162" s="443"/>
      <c r="G162" s="443"/>
      <c r="H162" s="443"/>
      <c r="I162" s="443"/>
      <c r="J162" s="426"/>
      <c r="K162" s="426"/>
      <c r="L162" s="426"/>
      <c r="M162" s="426"/>
      <c r="N162" s="426"/>
      <c r="O162" s="426"/>
      <c r="P162" s="426"/>
      <c r="Q162" s="426"/>
      <c r="R162" s="426"/>
      <c r="S162" s="426"/>
      <c r="T162" s="426"/>
      <c r="U162" s="426"/>
    </row>
    <row r="163" ht="12.75" customHeight="1">
      <c r="A163" s="443"/>
      <c r="B163" s="443"/>
      <c r="C163" s="443"/>
      <c r="D163" s="444"/>
      <c r="E163" s="443"/>
      <c r="F163" s="443"/>
      <c r="G163" s="443"/>
      <c r="H163" s="443"/>
      <c r="I163" s="443"/>
      <c r="J163" s="426"/>
      <c r="K163" s="426"/>
      <c r="L163" s="426"/>
      <c r="M163" s="426"/>
      <c r="N163" s="426"/>
      <c r="O163" s="426"/>
      <c r="P163" s="426"/>
      <c r="Q163" s="426"/>
      <c r="R163" s="426"/>
      <c r="S163" s="426"/>
      <c r="T163" s="426"/>
      <c r="U163" s="426"/>
    </row>
    <row r="164" ht="12.75" customHeight="1">
      <c r="A164" s="443"/>
      <c r="B164" s="443"/>
      <c r="C164" s="443"/>
      <c r="D164" s="444"/>
      <c r="E164" s="443"/>
      <c r="F164" s="443"/>
      <c r="G164" s="443"/>
      <c r="H164" s="443"/>
      <c r="I164" s="443"/>
      <c r="J164" s="426"/>
      <c r="K164" s="426"/>
      <c r="L164" s="426"/>
      <c r="M164" s="426"/>
      <c r="N164" s="426"/>
      <c r="O164" s="426"/>
      <c r="P164" s="426"/>
      <c r="Q164" s="426"/>
      <c r="R164" s="426"/>
      <c r="S164" s="426"/>
      <c r="T164" s="426"/>
      <c r="U164" s="426"/>
    </row>
    <row r="165" ht="12.75" customHeight="1">
      <c r="A165" s="443"/>
      <c r="B165" s="443"/>
      <c r="C165" s="443"/>
      <c r="D165" s="444"/>
      <c r="E165" s="443"/>
      <c r="F165" s="443"/>
      <c r="G165" s="443"/>
      <c r="H165" s="443"/>
      <c r="I165" s="443"/>
      <c r="J165" s="426"/>
      <c r="K165" s="426"/>
      <c r="L165" s="426"/>
      <c r="M165" s="426"/>
      <c r="N165" s="426"/>
      <c r="O165" s="426"/>
      <c r="P165" s="426"/>
      <c r="Q165" s="426"/>
      <c r="R165" s="426"/>
      <c r="S165" s="426"/>
      <c r="T165" s="426"/>
      <c r="U165" s="426"/>
    </row>
    <row r="166" ht="12.75" customHeight="1">
      <c r="A166" s="443"/>
      <c r="B166" s="443"/>
      <c r="C166" s="443"/>
      <c r="D166" s="444"/>
      <c r="E166" s="443"/>
      <c r="F166" s="443"/>
      <c r="G166" s="443"/>
      <c r="H166" s="443"/>
      <c r="I166" s="443"/>
      <c r="J166" s="426"/>
      <c r="K166" s="426"/>
      <c r="L166" s="426"/>
      <c r="M166" s="426"/>
      <c r="N166" s="426"/>
      <c r="O166" s="426"/>
      <c r="P166" s="426"/>
      <c r="Q166" s="426"/>
      <c r="R166" s="426"/>
      <c r="S166" s="426"/>
      <c r="T166" s="426"/>
      <c r="U166" s="426"/>
    </row>
    <row r="167" ht="12.75" customHeight="1">
      <c r="A167" s="443"/>
      <c r="B167" s="443"/>
      <c r="C167" s="443"/>
      <c r="D167" s="444"/>
      <c r="E167" s="443"/>
      <c r="F167" s="443"/>
      <c r="G167" s="443"/>
      <c r="H167" s="443"/>
      <c r="I167" s="443"/>
      <c r="J167" s="426"/>
      <c r="K167" s="426"/>
      <c r="L167" s="426"/>
      <c r="M167" s="426"/>
      <c r="N167" s="426"/>
      <c r="O167" s="426"/>
      <c r="P167" s="426"/>
      <c r="Q167" s="426"/>
      <c r="R167" s="426"/>
      <c r="S167" s="426"/>
      <c r="T167" s="426"/>
      <c r="U167" s="426"/>
    </row>
    <row r="168" ht="12.75" customHeight="1">
      <c r="A168" s="443"/>
      <c r="B168" s="443"/>
      <c r="C168" s="443"/>
      <c r="D168" s="444"/>
      <c r="E168" s="443"/>
      <c r="F168" s="443"/>
      <c r="G168" s="443"/>
      <c r="H168" s="443"/>
      <c r="I168" s="443"/>
      <c r="J168" s="426"/>
      <c r="K168" s="426"/>
      <c r="L168" s="426"/>
      <c r="M168" s="426"/>
      <c r="N168" s="426"/>
      <c r="O168" s="426"/>
      <c r="P168" s="426"/>
      <c r="Q168" s="426"/>
      <c r="R168" s="426"/>
      <c r="S168" s="426"/>
      <c r="T168" s="426"/>
      <c r="U168" s="426"/>
    </row>
    <row r="169" ht="12.75" customHeight="1">
      <c r="A169" s="443"/>
      <c r="B169" s="443"/>
      <c r="C169" s="443"/>
      <c r="D169" s="444"/>
      <c r="E169" s="443"/>
      <c r="F169" s="443"/>
      <c r="G169" s="443"/>
      <c r="H169" s="443"/>
      <c r="I169" s="443"/>
      <c r="J169" s="426"/>
      <c r="K169" s="426"/>
      <c r="L169" s="426"/>
      <c r="M169" s="426"/>
      <c r="N169" s="426"/>
      <c r="O169" s="426"/>
      <c r="P169" s="426"/>
      <c r="Q169" s="426"/>
      <c r="R169" s="426"/>
      <c r="S169" s="426"/>
      <c r="T169" s="426"/>
      <c r="U169" s="426"/>
    </row>
    <row r="170" ht="12.75" customHeight="1">
      <c r="A170" s="443"/>
      <c r="B170" s="443"/>
      <c r="C170" s="443"/>
      <c r="D170" s="444"/>
      <c r="E170" s="443"/>
      <c r="F170" s="443"/>
      <c r="G170" s="443"/>
      <c r="H170" s="443"/>
      <c r="I170" s="443"/>
      <c r="J170" s="426"/>
      <c r="K170" s="426"/>
      <c r="L170" s="426"/>
      <c r="M170" s="426"/>
      <c r="N170" s="426"/>
      <c r="O170" s="426"/>
      <c r="P170" s="426"/>
      <c r="Q170" s="426"/>
      <c r="R170" s="426"/>
      <c r="S170" s="426"/>
      <c r="T170" s="426"/>
      <c r="U170" s="426"/>
    </row>
    <row r="171" ht="12.75" customHeight="1">
      <c r="A171" s="443"/>
      <c r="B171" s="443"/>
      <c r="C171" s="443"/>
      <c r="D171" s="444"/>
      <c r="E171" s="443"/>
      <c r="F171" s="443"/>
      <c r="G171" s="443"/>
      <c r="H171" s="443"/>
      <c r="I171" s="443"/>
      <c r="J171" s="426"/>
      <c r="K171" s="426"/>
      <c r="L171" s="426"/>
      <c r="M171" s="426"/>
      <c r="N171" s="426"/>
      <c r="O171" s="426"/>
      <c r="P171" s="426"/>
      <c r="Q171" s="426"/>
      <c r="R171" s="426"/>
      <c r="S171" s="426"/>
      <c r="T171" s="426"/>
      <c r="U171" s="426"/>
    </row>
    <row r="172" ht="12.75" customHeight="1">
      <c r="A172" s="443"/>
      <c r="B172" s="443"/>
      <c r="C172" s="443"/>
      <c r="D172" s="444"/>
      <c r="E172" s="443"/>
      <c r="F172" s="443"/>
      <c r="G172" s="443"/>
      <c r="H172" s="443"/>
      <c r="I172" s="443"/>
      <c r="J172" s="426"/>
      <c r="K172" s="426"/>
      <c r="L172" s="426"/>
      <c r="M172" s="426"/>
      <c r="N172" s="426"/>
      <c r="O172" s="426"/>
      <c r="P172" s="426"/>
      <c r="Q172" s="426"/>
      <c r="R172" s="426"/>
      <c r="S172" s="426"/>
      <c r="T172" s="426"/>
      <c r="U172" s="426"/>
    </row>
    <row r="173" ht="12.75" customHeight="1">
      <c r="A173" s="443"/>
      <c r="B173" s="443"/>
      <c r="C173" s="443"/>
      <c r="D173" s="444"/>
      <c r="E173" s="443"/>
      <c r="F173" s="443"/>
      <c r="G173" s="443"/>
      <c r="H173" s="443"/>
      <c r="I173" s="443"/>
      <c r="J173" s="426"/>
      <c r="K173" s="426"/>
      <c r="L173" s="426"/>
      <c r="M173" s="426"/>
      <c r="N173" s="426"/>
      <c r="O173" s="426"/>
      <c r="P173" s="426"/>
      <c r="Q173" s="426"/>
      <c r="R173" s="426"/>
      <c r="S173" s="426"/>
      <c r="T173" s="426"/>
      <c r="U173" s="426"/>
    </row>
    <row r="174" ht="12.75" customHeight="1">
      <c r="A174" s="443"/>
      <c r="B174" s="443"/>
      <c r="C174" s="443"/>
      <c r="D174" s="444"/>
      <c r="E174" s="443"/>
      <c r="F174" s="443"/>
      <c r="G174" s="443"/>
      <c r="H174" s="443"/>
      <c r="I174" s="443"/>
      <c r="J174" s="426"/>
      <c r="K174" s="426"/>
      <c r="L174" s="426"/>
      <c r="M174" s="426"/>
      <c r="N174" s="426"/>
      <c r="O174" s="426"/>
      <c r="P174" s="426"/>
      <c r="Q174" s="426"/>
      <c r="R174" s="426"/>
      <c r="S174" s="426"/>
      <c r="T174" s="426"/>
      <c r="U174" s="426"/>
    </row>
    <row r="175" ht="12.75" customHeight="1">
      <c r="A175" s="443"/>
      <c r="B175" s="443"/>
      <c r="C175" s="443"/>
      <c r="D175" s="444"/>
      <c r="E175" s="443"/>
      <c r="F175" s="443"/>
      <c r="G175" s="443"/>
      <c r="H175" s="443"/>
      <c r="I175" s="443"/>
      <c r="J175" s="426"/>
      <c r="K175" s="426"/>
      <c r="L175" s="426"/>
      <c r="M175" s="426"/>
      <c r="N175" s="426"/>
      <c r="O175" s="426"/>
      <c r="P175" s="426"/>
      <c r="Q175" s="426"/>
      <c r="R175" s="426"/>
      <c r="S175" s="426"/>
      <c r="T175" s="426"/>
      <c r="U175" s="426"/>
    </row>
    <row r="176" ht="12.75" customHeight="1">
      <c r="A176" s="443"/>
      <c r="B176" s="443"/>
      <c r="C176" s="443"/>
      <c r="D176" s="444"/>
      <c r="E176" s="443"/>
      <c r="F176" s="443"/>
      <c r="G176" s="443"/>
      <c r="H176" s="443"/>
      <c r="I176" s="443"/>
      <c r="J176" s="426"/>
      <c r="K176" s="426"/>
      <c r="L176" s="426"/>
      <c r="M176" s="426"/>
      <c r="N176" s="426"/>
      <c r="O176" s="426"/>
      <c r="P176" s="426"/>
      <c r="Q176" s="426"/>
      <c r="R176" s="426"/>
      <c r="S176" s="426"/>
      <c r="T176" s="426"/>
      <c r="U176" s="426"/>
    </row>
    <row r="177" ht="12.75" customHeight="1">
      <c r="A177" s="443"/>
      <c r="B177" s="443"/>
      <c r="C177" s="443"/>
      <c r="D177" s="444"/>
      <c r="E177" s="443"/>
      <c r="F177" s="443"/>
      <c r="G177" s="443"/>
      <c r="H177" s="443"/>
      <c r="I177" s="443"/>
      <c r="J177" s="42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</row>
    <row r="178" ht="12.75" customHeight="1">
      <c r="A178" s="443"/>
      <c r="B178" s="443"/>
      <c r="C178" s="443"/>
      <c r="D178" s="444"/>
      <c r="E178" s="443"/>
      <c r="F178" s="443"/>
      <c r="G178" s="443"/>
      <c r="H178" s="443"/>
      <c r="I178" s="443"/>
      <c r="J178" s="42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</row>
    <row r="179" ht="12.75" customHeight="1">
      <c r="A179" s="443"/>
      <c r="B179" s="443"/>
      <c r="C179" s="443"/>
      <c r="D179" s="444"/>
      <c r="E179" s="443"/>
      <c r="F179" s="443"/>
      <c r="G179" s="443"/>
      <c r="H179" s="443"/>
      <c r="I179" s="443"/>
      <c r="J179" s="42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</row>
    <row r="180" ht="12.75" customHeight="1">
      <c r="A180" s="443"/>
      <c r="B180" s="443"/>
      <c r="C180" s="443"/>
      <c r="D180" s="444"/>
      <c r="E180" s="443"/>
      <c r="F180" s="443"/>
      <c r="G180" s="443"/>
      <c r="H180" s="443"/>
      <c r="I180" s="443"/>
      <c r="J180" s="42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</row>
    <row r="181" ht="12.75" customHeight="1">
      <c r="A181" s="443"/>
      <c r="B181" s="443"/>
      <c r="C181" s="443"/>
      <c r="D181" s="444"/>
      <c r="E181" s="443"/>
      <c r="F181" s="443"/>
      <c r="G181" s="443"/>
      <c r="H181" s="443"/>
      <c r="I181" s="443"/>
      <c r="J181" s="42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</row>
    <row r="182" ht="12.75" customHeight="1">
      <c r="A182" s="443"/>
      <c r="B182" s="443"/>
      <c r="C182" s="443"/>
      <c r="D182" s="444"/>
      <c r="E182" s="443"/>
      <c r="F182" s="443"/>
      <c r="G182" s="443"/>
      <c r="H182" s="443"/>
      <c r="I182" s="443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</row>
    <row r="183" ht="12.75" customHeight="1">
      <c r="A183" s="443"/>
      <c r="B183" s="443"/>
      <c r="C183" s="443"/>
      <c r="D183" s="444"/>
      <c r="E183" s="443"/>
      <c r="F183" s="443"/>
      <c r="G183" s="443"/>
      <c r="H183" s="443"/>
      <c r="I183" s="443"/>
      <c r="J183" s="42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</row>
    <row r="184" ht="12.75" customHeight="1">
      <c r="A184" s="443"/>
      <c r="B184" s="443"/>
      <c r="C184" s="443"/>
      <c r="D184" s="444"/>
      <c r="E184" s="443"/>
      <c r="F184" s="443"/>
      <c r="G184" s="443"/>
      <c r="H184" s="443"/>
      <c r="I184" s="443"/>
      <c r="J184" s="42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</row>
    <row r="185" ht="12.75" customHeight="1">
      <c r="A185" s="443"/>
      <c r="B185" s="443"/>
      <c r="C185" s="443"/>
      <c r="D185" s="444"/>
      <c r="E185" s="443"/>
      <c r="F185" s="443"/>
      <c r="G185" s="443"/>
      <c r="H185" s="443"/>
      <c r="I185" s="443"/>
      <c r="J185" s="42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</row>
    <row r="186" ht="12.75" customHeight="1">
      <c r="A186" s="443"/>
      <c r="B186" s="443"/>
      <c r="C186" s="443"/>
      <c r="D186" s="444"/>
      <c r="E186" s="443"/>
      <c r="F186" s="443"/>
      <c r="G186" s="443"/>
      <c r="H186" s="443"/>
      <c r="I186" s="443"/>
      <c r="J186" s="42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</row>
    <row r="187" ht="12.75" customHeight="1">
      <c r="A187" s="443"/>
      <c r="B187" s="443"/>
      <c r="C187" s="443"/>
      <c r="D187" s="444"/>
      <c r="E187" s="443"/>
      <c r="F187" s="443"/>
      <c r="G187" s="443"/>
      <c r="H187" s="443"/>
      <c r="I187" s="443"/>
      <c r="J187" s="42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</row>
    <row r="188" ht="12.75" customHeight="1">
      <c r="A188" s="443"/>
      <c r="B188" s="443"/>
      <c r="C188" s="443"/>
      <c r="D188" s="444"/>
      <c r="E188" s="443"/>
      <c r="F188" s="443"/>
      <c r="G188" s="443"/>
      <c r="H188" s="443"/>
      <c r="I188" s="443"/>
      <c r="J188" s="42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</row>
    <row r="189" ht="12.75" customHeight="1">
      <c r="A189" s="443"/>
      <c r="B189" s="443"/>
      <c r="C189" s="443"/>
      <c r="D189" s="444"/>
      <c r="E189" s="443"/>
      <c r="F189" s="443"/>
      <c r="G189" s="443"/>
      <c r="H189" s="443"/>
      <c r="I189" s="443"/>
      <c r="J189" s="42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</row>
    <row r="190" ht="12.75" customHeight="1">
      <c r="A190" s="443"/>
      <c r="B190" s="443"/>
      <c r="C190" s="443"/>
      <c r="D190" s="444"/>
      <c r="E190" s="443"/>
      <c r="F190" s="443"/>
      <c r="G190" s="443"/>
      <c r="H190" s="443"/>
      <c r="I190" s="443"/>
      <c r="J190" s="42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</row>
    <row r="191" ht="12.75" customHeight="1">
      <c r="A191" s="443"/>
      <c r="B191" s="443"/>
      <c r="C191" s="443"/>
      <c r="D191" s="444"/>
      <c r="E191" s="443"/>
      <c r="F191" s="443"/>
      <c r="G191" s="443"/>
      <c r="H191" s="443"/>
      <c r="I191" s="443"/>
      <c r="J191" s="42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</row>
    <row r="192" ht="12.75" customHeight="1">
      <c r="A192" s="443"/>
      <c r="B192" s="443"/>
      <c r="C192" s="443"/>
      <c r="D192" s="444"/>
      <c r="E192" s="443"/>
      <c r="F192" s="443"/>
      <c r="G192" s="443"/>
      <c r="H192" s="443"/>
      <c r="I192" s="443"/>
      <c r="J192" s="42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</row>
    <row r="193" ht="12.75" customHeight="1">
      <c r="A193" s="443"/>
      <c r="B193" s="443"/>
      <c r="C193" s="443"/>
      <c r="D193" s="444"/>
      <c r="E193" s="443"/>
      <c r="F193" s="443"/>
      <c r="G193" s="443"/>
      <c r="H193" s="443"/>
      <c r="I193" s="443"/>
      <c r="J193" s="42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</row>
    <row r="194" ht="12.75" customHeight="1">
      <c r="A194" s="443"/>
      <c r="B194" s="443"/>
      <c r="C194" s="443"/>
      <c r="D194" s="444"/>
      <c r="E194" s="443"/>
      <c r="F194" s="443"/>
      <c r="G194" s="443"/>
      <c r="H194" s="443"/>
      <c r="I194" s="443"/>
      <c r="J194" s="42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</row>
    <row r="195" ht="12.75" customHeight="1">
      <c r="A195" s="443"/>
      <c r="B195" s="443"/>
      <c r="C195" s="443"/>
      <c r="D195" s="444"/>
      <c r="E195" s="443"/>
      <c r="F195" s="443"/>
      <c r="G195" s="443"/>
      <c r="H195" s="443"/>
      <c r="I195" s="443"/>
      <c r="J195" s="42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</row>
    <row r="196" ht="12.75" customHeight="1">
      <c r="A196" s="443"/>
      <c r="B196" s="443"/>
      <c r="C196" s="443"/>
      <c r="D196" s="444"/>
      <c r="E196" s="443"/>
      <c r="F196" s="443"/>
      <c r="G196" s="443"/>
      <c r="H196" s="443"/>
      <c r="I196" s="443"/>
      <c r="J196" s="42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</row>
    <row r="197" ht="12.75" customHeight="1">
      <c r="A197" s="443"/>
      <c r="B197" s="443"/>
      <c r="C197" s="443"/>
      <c r="D197" s="444"/>
      <c r="E197" s="443"/>
      <c r="F197" s="443"/>
      <c r="G197" s="443"/>
      <c r="H197" s="443"/>
      <c r="I197" s="443"/>
      <c r="J197" s="42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</row>
    <row r="198" ht="12.75" customHeight="1">
      <c r="A198" s="443"/>
      <c r="B198" s="443"/>
      <c r="C198" s="443"/>
      <c r="D198" s="444"/>
      <c r="E198" s="443"/>
      <c r="F198" s="443"/>
      <c r="G198" s="443"/>
      <c r="H198" s="443"/>
      <c r="I198" s="443"/>
      <c r="J198" s="42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</row>
    <row r="199" ht="12.75" customHeight="1">
      <c r="A199" s="443"/>
      <c r="B199" s="443"/>
      <c r="C199" s="443"/>
      <c r="D199" s="444"/>
      <c r="E199" s="443"/>
      <c r="F199" s="443"/>
      <c r="G199" s="443"/>
      <c r="H199" s="443"/>
      <c r="I199" s="443"/>
      <c r="J199" s="42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</row>
    <row r="200" ht="12.75" customHeight="1">
      <c r="A200" s="443"/>
      <c r="B200" s="443"/>
      <c r="C200" s="443"/>
      <c r="D200" s="444"/>
      <c r="E200" s="443"/>
      <c r="F200" s="443"/>
      <c r="G200" s="443"/>
      <c r="H200" s="443"/>
      <c r="I200" s="443"/>
      <c r="J200" s="42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</row>
    <row r="201" ht="12.75" customHeight="1">
      <c r="A201" s="443"/>
      <c r="B201" s="443"/>
      <c r="C201" s="443"/>
      <c r="D201" s="444"/>
      <c r="E201" s="443"/>
      <c r="F201" s="443"/>
      <c r="G201" s="443"/>
      <c r="H201" s="443"/>
      <c r="I201" s="443"/>
      <c r="J201" s="42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</row>
    <row r="202" ht="12.75" customHeight="1">
      <c r="A202" s="443"/>
      <c r="B202" s="443"/>
      <c r="C202" s="443"/>
      <c r="D202" s="444"/>
      <c r="E202" s="443"/>
      <c r="F202" s="443"/>
      <c r="G202" s="443"/>
      <c r="H202" s="443"/>
      <c r="I202" s="443"/>
      <c r="J202" s="42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</row>
    <row r="203" ht="12.75" customHeight="1">
      <c r="A203" s="443"/>
      <c r="B203" s="443"/>
      <c r="C203" s="443"/>
      <c r="D203" s="444"/>
      <c r="E203" s="443"/>
      <c r="F203" s="443"/>
      <c r="G203" s="443"/>
      <c r="H203" s="443"/>
      <c r="I203" s="443"/>
      <c r="J203" s="42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</row>
    <row r="204" ht="12.75" customHeight="1">
      <c r="A204" s="443"/>
      <c r="B204" s="443"/>
      <c r="C204" s="443"/>
      <c r="D204" s="444"/>
      <c r="E204" s="443"/>
      <c r="F204" s="443"/>
      <c r="G204" s="443"/>
      <c r="H204" s="443"/>
      <c r="I204" s="443"/>
      <c r="J204" s="42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</row>
    <row r="205" ht="12.75" customHeight="1">
      <c r="A205" s="443"/>
      <c r="B205" s="443"/>
      <c r="C205" s="443"/>
      <c r="D205" s="444"/>
      <c r="E205" s="443"/>
      <c r="F205" s="443"/>
      <c r="G205" s="443"/>
      <c r="H205" s="443"/>
      <c r="I205" s="443"/>
      <c r="J205" s="42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</row>
    <row r="206" ht="12.75" customHeight="1">
      <c r="A206" s="443"/>
      <c r="B206" s="443"/>
      <c r="C206" s="443"/>
      <c r="D206" s="444"/>
      <c r="E206" s="443"/>
      <c r="F206" s="443"/>
      <c r="G206" s="443"/>
      <c r="H206" s="443"/>
      <c r="I206" s="443"/>
      <c r="J206" s="42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</row>
    <row r="207" ht="12.75" customHeight="1">
      <c r="A207" s="443"/>
      <c r="B207" s="443"/>
      <c r="C207" s="443"/>
      <c r="D207" s="444"/>
      <c r="E207" s="443"/>
      <c r="F207" s="443"/>
      <c r="G207" s="443"/>
      <c r="H207" s="443"/>
      <c r="I207" s="443"/>
      <c r="J207" s="42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</row>
    <row r="208" ht="12.75" customHeight="1">
      <c r="A208" s="443"/>
      <c r="B208" s="443"/>
      <c r="C208" s="443"/>
      <c r="D208" s="444"/>
      <c r="E208" s="443"/>
      <c r="F208" s="443"/>
      <c r="G208" s="443"/>
      <c r="H208" s="443"/>
      <c r="I208" s="443"/>
      <c r="J208" s="42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</row>
    <row r="209" ht="12.75" customHeight="1">
      <c r="A209" s="443"/>
      <c r="B209" s="443"/>
      <c r="C209" s="443"/>
      <c r="D209" s="444"/>
      <c r="E209" s="443"/>
      <c r="F209" s="443"/>
      <c r="G209" s="443"/>
      <c r="H209" s="443"/>
      <c r="I209" s="443"/>
      <c r="J209" s="42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</row>
    <row r="210" ht="12.75" customHeight="1">
      <c r="A210" s="443"/>
      <c r="B210" s="443"/>
      <c r="C210" s="443"/>
      <c r="D210" s="444"/>
      <c r="E210" s="443"/>
      <c r="F210" s="443"/>
      <c r="G210" s="443"/>
      <c r="H210" s="443"/>
      <c r="I210" s="443"/>
      <c r="J210" s="42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</row>
    <row r="211" ht="12.75" customHeight="1">
      <c r="A211" s="443"/>
      <c r="B211" s="443"/>
      <c r="C211" s="443"/>
      <c r="D211" s="444"/>
      <c r="E211" s="443"/>
      <c r="F211" s="443"/>
      <c r="G211" s="443"/>
      <c r="H211" s="443"/>
      <c r="I211" s="443"/>
      <c r="J211" s="42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</row>
    <row r="212" ht="12.75" customHeight="1">
      <c r="A212" s="443"/>
      <c r="B212" s="443"/>
      <c r="C212" s="443"/>
      <c r="D212" s="444"/>
      <c r="E212" s="443"/>
      <c r="F212" s="443"/>
      <c r="G212" s="443"/>
      <c r="H212" s="443"/>
      <c r="I212" s="443"/>
      <c r="J212" s="42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</row>
    <row r="213" ht="12.75" customHeight="1">
      <c r="A213" s="443"/>
      <c r="B213" s="443"/>
      <c r="C213" s="443"/>
      <c r="D213" s="444"/>
      <c r="E213" s="443"/>
      <c r="F213" s="443"/>
      <c r="G213" s="443"/>
      <c r="H213" s="443"/>
      <c r="I213" s="443"/>
      <c r="J213" s="42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</row>
    <row r="214" ht="12.75" customHeight="1">
      <c r="A214" s="443"/>
      <c r="B214" s="443"/>
      <c r="C214" s="443"/>
      <c r="D214" s="444"/>
      <c r="E214" s="443"/>
      <c r="F214" s="443"/>
      <c r="G214" s="443"/>
      <c r="H214" s="443"/>
      <c r="I214" s="443"/>
      <c r="J214" s="42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</row>
    <row r="215" ht="12.75" customHeight="1">
      <c r="A215" s="443"/>
      <c r="B215" s="443"/>
      <c r="C215" s="443"/>
      <c r="D215" s="444"/>
      <c r="E215" s="443"/>
      <c r="F215" s="443"/>
      <c r="G215" s="443"/>
      <c r="H215" s="443"/>
      <c r="I215" s="443"/>
      <c r="J215" s="42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</row>
    <row r="216" ht="12.75" customHeight="1">
      <c r="A216" s="443"/>
      <c r="B216" s="443"/>
      <c r="C216" s="443"/>
      <c r="D216" s="444"/>
      <c r="E216" s="443"/>
      <c r="F216" s="443"/>
      <c r="G216" s="443"/>
      <c r="H216" s="443"/>
      <c r="I216" s="443"/>
      <c r="J216" s="42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</row>
    <row r="217" ht="12.75" customHeight="1">
      <c r="A217" s="443"/>
      <c r="B217" s="443"/>
      <c r="C217" s="443"/>
      <c r="D217" s="444"/>
      <c r="E217" s="443"/>
      <c r="F217" s="443"/>
      <c r="G217" s="443"/>
      <c r="H217" s="443"/>
      <c r="I217" s="443"/>
      <c r="J217" s="42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</row>
    <row r="218" ht="12.75" customHeight="1">
      <c r="A218" s="443"/>
      <c r="B218" s="443"/>
      <c r="C218" s="443"/>
      <c r="D218" s="444"/>
      <c r="E218" s="443"/>
      <c r="F218" s="443"/>
      <c r="G218" s="443"/>
      <c r="H218" s="443"/>
      <c r="I218" s="443"/>
      <c r="J218" s="42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</row>
    <row r="219" ht="12.75" customHeight="1">
      <c r="A219" s="443"/>
      <c r="B219" s="443"/>
      <c r="C219" s="443"/>
      <c r="D219" s="444"/>
      <c r="E219" s="443"/>
      <c r="F219" s="443"/>
      <c r="G219" s="443"/>
      <c r="H219" s="443"/>
      <c r="I219" s="443"/>
      <c r="J219" s="42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</row>
    <row r="220" ht="12.75" customHeight="1">
      <c r="A220" s="443"/>
      <c r="B220" s="443"/>
      <c r="C220" s="443"/>
      <c r="D220" s="444"/>
      <c r="E220" s="443"/>
      <c r="F220" s="443"/>
      <c r="G220" s="443"/>
      <c r="H220" s="443"/>
      <c r="I220" s="443"/>
      <c r="J220" s="42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</row>
    <row r="221" ht="12.75" customHeight="1">
      <c r="A221" s="443"/>
      <c r="B221" s="443"/>
      <c r="C221" s="443"/>
      <c r="D221" s="444"/>
      <c r="E221" s="443"/>
      <c r="F221" s="443"/>
      <c r="G221" s="443"/>
      <c r="H221" s="443"/>
      <c r="I221" s="443"/>
      <c r="J221" s="42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</row>
    <row r="222" ht="12.75" customHeight="1">
      <c r="A222" s="443"/>
      <c r="B222" s="443"/>
      <c r="C222" s="443"/>
      <c r="D222" s="444"/>
      <c r="E222" s="443"/>
      <c r="F222" s="443"/>
      <c r="G222" s="443"/>
      <c r="H222" s="443"/>
      <c r="I222" s="443"/>
      <c r="J222" s="42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</row>
    <row r="223" ht="12.75" customHeight="1">
      <c r="A223" s="443"/>
      <c r="B223" s="443"/>
      <c r="C223" s="443"/>
      <c r="D223" s="444"/>
      <c r="E223" s="443"/>
      <c r="F223" s="443"/>
      <c r="G223" s="443"/>
      <c r="H223" s="443"/>
      <c r="I223" s="443"/>
      <c r="J223" s="42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</row>
    <row r="224" ht="12.75" customHeight="1">
      <c r="A224" s="443"/>
      <c r="B224" s="443"/>
      <c r="C224" s="443"/>
      <c r="D224" s="444"/>
      <c r="E224" s="443"/>
      <c r="F224" s="443"/>
      <c r="G224" s="443"/>
      <c r="H224" s="443"/>
      <c r="I224" s="443"/>
      <c r="J224" s="42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</row>
    <row r="225" ht="12.75" customHeight="1">
      <c r="A225" s="443"/>
      <c r="B225" s="443"/>
      <c r="C225" s="443"/>
      <c r="D225" s="444"/>
      <c r="E225" s="443"/>
      <c r="F225" s="443"/>
      <c r="G225" s="443"/>
      <c r="H225" s="443"/>
      <c r="I225" s="443"/>
      <c r="J225" s="42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</row>
    <row r="226" ht="12.75" customHeight="1">
      <c r="A226" s="443"/>
      <c r="B226" s="443"/>
      <c r="C226" s="443"/>
      <c r="D226" s="444"/>
      <c r="E226" s="443"/>
      <c r="F226" s="443"/>
      <c r="G226" s="443"/>
      <c r="H226" s="443"/>
      <c r="I226" s="443"/>
      <c r="J226" s="42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</row>
    <row r="227" ht="12.75" customHeight="1">
      <c r="A227" s="443"/>
      <c r="B227" s="443"/>
      <c r="C227" s="443"/>
      <c r="D227" s="444"/>
      <c r="E227" s="443"/>
      <c r="F227" s="443"/>
      <c r="G227" s="443"/>
      <c r="H227" s="443"/>
      <c r="I227" s="443"/>
      <c r="J227" s="426"/>
      <c r="K227" s="426"/>
      <c r="L227" s="426"/>
      <c r="M227" s="426"/>
      <c r="N227" s="426"/>
      <c r="O227" s="426"/>
      <c r="P227" s="426"/>
      <c r="Q227" s="426"/>
      <c r="R227" s="426"/>
      <c r="S227" s="426"/>
      <c r="T227" s="426"/>
      <c r="U227" s="426"/>
    </row>
    <row r="228" ht="12.75" customHeight="1">
      <c r="A228" s="443"/>
      <c r="B228" s="443"/>
      <c r="C228" s="443"/>
      <c r="D228" s="444"/>
      <c r="E228" s="443"/>
      <c r="F228" s="443"/>
      <c r="G228" s="443"/>
      <c r="H228" s="443"/>
      <c r="I228" s="443"/>
      <c r="J228" s="426"/>
      <c r="K228" s="426"/>
      <c r="L228" s="426"/>
      <c r="M228" s="426"/>
      <c r="N228" s="426"/>
      <c r="O228" s="426"/>
      <c r="P228" s="426"/>
      <c r="Q228" s="426"/>
      <c r="R228" s="426"/>
      <c r="S228" s="426"/>
      <c r="T228" s="426"/>
      <c r="U228" s="426"/>
    </row>
    <row r="229" ht="12.75" customHeight="1">
      <c r="A229" s="443"/>
      <c r="B229" s="443"/>
      <c r="C229" s="443"/>
      <c r="D229" s="444"/>
      <c r="E229" s="443"/>
      <c r="F229" s="443"/>
      <c r="G229" s="443"/>
      <c r="H229" s="443"/>
      <c r="I229" s="443"/>
      <c r="J229" s="42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</row>
    <row r="230" ht="12.75" customHeight="1">
      <c r="A230" s="443"/>
      <c r="B230" s="443"/>
      <c r="C230" s="443"/>
      <c r="D230" s="444"/>
      <c r="E230" s="443"/>
      <c r="F230" s="443"/>
      <c r="G230" s="443"/>
      <c r="H230" s="443"/>
      <c r="I230" s="443"/>
      <c r="J230" s="426"/>
      <c r="K230" s="426"/>
      <c r="L230" s="426"/>
      <c r="M230" s="426"/>
      <c r="N230" s="426"/>
      <c r="O230" s="426"/>
      <c r="P230" s="426"/>
      <c r="Q230" s="426"/>
      <c r="R230" s="426"/>
      <c r="S230" s="426"/>
      <c r="T230" s="426"/>
      <c r="U230" s="426"/>
    </row>
    <row r="231" ht="12.75" customHeight="1">
      <c r="A231" s="443"/>
      <c r="B231" s="443"/>
      <c r="C231" s="443"/>
      <c r="D231" s="444"/>
      <c r="E231" s="443"/>
      <c r="F231" s="443"/>
      <c r="G231" s="443"/>
      <c r="H231" s="443"/>
      <c r="I231" s="443"/>
      <c r="J231" s="426"/>
      <c r="K231" s="426"/>
      <c r="L231" s="426"/>
      <c r="M231" s="426"/>
      <c r="N231" s="426"/>
      <c r="O231" s="426"/>
      <c r="P231" s="426"/>
      <c r="Q231" s="426"/>
      <c r="R231" s="426"/>
      <c r="S231" s="426"/>
      <c r="T231" s="426"/>
      <c r="U231" s="426"/>
    </row>
    <row r="232" ht="12.75" customHeight="1">
      <c r="A232" s="443"/>
      <c r="B232" s="443"/>
      <c r="C232" s="443"/>
      <c r="D232" s="444"/>
      <c r="E232" s="443"/>
      <c r="F232" s="443"/>
      <c r="G232" s="443"/>
      <c r="H232" s="443"/>
      <c r="I232" s="443"/>
      <c r="J232" s="426"/>
      <c r="K232" s="426"/>
      <c r="L232" s="426"/>
      <c r="M232" s="426"/>
      <c r="N232" s="426"/>
      <c r="O232" s="426"/>
      <c r="P232" s="426"/>
      <c r="Q232" s="426"/>
      <c r="R232" s="426"/>
      <c r="S232" s="426"/>
      <c r="T232" s="426"/>
      <c r="U232" s="426"/>
    </row>
    <row r="233" ht="12.75" customHeight="1">
      <c r="A233" s="443"/>
      <c r="B233" s="443"/>
      <c r="C233" s="443"/>
      <c r="D233" s="444"/>
      <c r="E233" s="443"/>
      <c r="F233" s="443"/>
      <c r="G233" s="443"/>
      <c r="H233" s="443"/>
      <c r="I233" s="443"/>
      <c r="J233" s="42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</row>
    <row r="234" ht="12.75" customHeight="1">
      <c r="A234" s="443"/>
      <c r="B234" s="443"/>
      <c r="C234" s="443"/>
      <c r="D234" s="444"/>
      <c r="E234" s="443"/>
      <c r="F234" s="443"/>
      <c r="G234" s="443"/>
      <c r="H234" s="443"/>
      <c r="I234" s="443"/>
      <c r="J234" s="426"/>
      <c r="K234" s="426"/>
      <c r="L234" s="426"/>
      <c r="M234" s="426"/>
      <c r="N234" s="426"/>
      <c r="O234" s="426"/>
      <c r="P234" s="426"/>
      <c r="Q234" s="426"/>
      <c r="R234" s="426"/>
      <c r="S234" s="426"/>
      <c r="T234" s="426"/>
      <c r="U234" s="426"/>
    </row>
    <row r="235" ht="12.75" customHeight="1">
      <c r="A235" s="443"/>
      <c r="B235" s="443"/>
      <c r="C235" s="443"/>
      <c r="D235" s="444"/>
      <c r="E235" s="443"/>
      <c r="F235" s="443"/>
      <c r="G235" s="443"/>
      <c r="H235" s="443"/>
      <c r="I235" s="443"/>
      <c r="J235" s="42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</row>
    <row r="236" ht="12.75" customHeight="1">
      <c r="A236" s="443"/>
      <c r="B236" s="443"/>
      <c r="C236" s="443"/>
      <c r="D236" s="444"/>
      <c r="E236" s="443"/>
      <c r="F236" s="443"/>
      <c r="G236" s="443"/>
      <c r="H236" s="443"/>
      <c r="I236" s="443"/>
      <c r="J236" s="42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</row>
    <row r="237" ht="12.75" customHeight="1">
      <c r="A237" s="443"/>
      <c r="B237" s="443"/>
      <c r="C237" s="443"/>
      <c r="D237" s="444"/>
      <c r="E237" s="443"/>
      <c r="F237" s="443"/>
      <c r="G237" s="443"/>
      <c r="H237" s="443"/>
      <c r="I237" s="443"/>
      <c r="J237" s="42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</row>
    <row r="238" ht="12.75" customHeight="1">
      <c r="A238" s="443"/>
      <c r="B238" s="443"/>
      <c r="C238" s="443"/>
      <c r="D238" s="444"/>
      <c r="E238" s="443"/>
      <c r="F238" s="443"/>
      <c r="G238" s="443"/>
      <c r="H238" s="443"/>
      <c r="I238" s="443"/>
      <c r="J238" s="42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</row>
    <row r="239" ht="12.75" customHeight="1">
      <c r="A239" s="443"/>
      <c r="B239" s="443"/>
      <c r="C239" s="443"/>
      <c r="D239" s="444"/>
      <c r="E239" s="443"/>
      <c r="F239" s="443"/>
      <c r="G239" s="443"/>
      <c r="H239" s="443"/>
      <c r="I239" s="443"/>
      <c r="J239" s="426"/>
      <c r="K239" s="426"/>
      <c r="L239" s="426"/>
      <c r="M239" s="426"/>
      <c r="N239" s="426"/>
      <c r="O239" s="426"/>
      <c r="P239" s="426"/>
      <c r="Q239" s="426"/>
      <c r="R239" s="426"/>
      <c r="S239" s="426"/>
      <c r="T239" s="426"/>
      <c r="U239" s="426"/>
    </row>
    <row r="240" ht="12.75" customHeight="1">
      <c r="A240" s="443"/>
      <c r="B240" s="443"/>
      <c r="C240" s="443"/>
      <c r="D240" s="444"/>
      <c r="E240" s="443"/>
      <c r="F240" s="443"/>
      <c r="G240" s="443"/>
      <c r="H240" s="443"/>
      <c r="I240" s="443"/>
      <c r="J240" s="426"/>
      <c r="K240" s="426"/>
      <c r="L240" s="426"/>
      <c r="M240" s="426"/>
      <c r="N240" s="426"/>
      <c r="O240" s="426"/>
      <c r="P240" s="426"/>
      <c r="Q240" s="426"/>
      <c r="R240" s="426"/>
      <c r="S240" s="426"/>
      <c r="T240" s="426"/>
      <c r="U240" s="426"/>
    </row>
    <row r="241" ht="12.75" customHeight="1">
      <c r="A241" s="443"/>
      <c r="B241" s="443"/>
      <c r="C241" s="443"/>
      <c r="D241" s="444"/>
      <c r="E241" s="443"/>
      <c r="F241" s="443"/>
      <c r="G241" s="443"/>
      <c r="H241" s="443"/>
      <c r="I241" s="443"/>
      <c r="J241" s="42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</row>
    <row r="242" ht="12.75" customHeight="1">
      <c r="A242" s="443"/>
      <c r="B242" s="443"/>
      <c r="C242" s="443"/>
      <c r="D242" s="444"/>
      <c r="E242" s="443"/>
      <c r="F242" s="443"/>
      <c r="G242" s="443"/>
      <c r="H242" s="443"/>
      <c r="I242" s="443"/>
      <c r="J242" s="426"/>
      <c r="K242" s="426"/>
      <c r="L242" s="426"/>
      <c r="M242" s="426"/>
      <c r="N242" s="426"/>
      <c r="O242" s="426"/>
      <c r="P242" s="426"/>
      <c r="Q242" s="426"/>
      <c r="R242" s="426"/>
      <c r="S242" s="426"/>
      <c r="T242" s="426"/>
      <c r="U242" s="426"/>
    </row>
    <row r="243" ht="12.75" customHeight="1">
      <c r="A243" s="443"/>
      <c r="B243" s="443"/>
      <c r="C243" s="443"/>
      <c r="D243" s="444"/>
      <c r="E243" s="443"/>
      <c r="F243" s="443"/>
      <c r="G243" s="443"/>
      <c r="H243" s="443"/>
      <c r="I243" s="443"/>
      <c r="J243" s="426"/>
      <c r="K243" s="426"/>
      <c r="L243" s="426"/>
      <c r="M243" s="426"/>
      <c r="N243" s="426"/>
      <c r="O243" s="426"/>
      <c r="P243" s="426"/>
      <c r="Q243" s="426"/>
      <c r="R243" s="426"/>
      <c r="S243" s="426"/>
      <c r="T243" s="426"/>
      <c r="U243" s="426"/>
    </row>
    <row r="244" ht="12.75" customHeight="1">
      <c r="A244" s="443"/>
      <c r="B244" s="443"/>
      <c r="C244" s="443"/>
      <c r="D244" s="444"/>
      <c r="E244" s="443"/>
      <c r="F244" s="443"/>
      <c r="G244" s="443"/>
      <c r="H244" s="443"/>
      <c r="I244" s="443"/>
      <c r="J244" s="426"/>
      <c r="K244" s="426"/>
      <c r="L244" s="426"/>
      <c r="M244" s="426"/>
      <c r="N244" s="426"/>
      <c r="O244" s="426"/>
      <c r="P244" s="426"/>
      <c r="Q244" s="426"/>
      <c r="R244" s="426"/>
      <c r="S244" s="426"/>
      <c r="T244" s="426"/>
      <c r="U244" s="426"/>
    </row>
    <row r="245" ht="12.75" customHeight="1">
      <c r="A245" s="443"/>
      <c r="B245" s="443"/>
      <c r="C245" s="443"/>
      <c r="D245" s="444"/>
      <c r="E245" s="443"/>
      <c r="F245" s="443"/>
      <c r="G245" s="443"/>
      <c r="H245" s="443"/>
      <c r="I245" s="443"/>
      <c r="J245" s="426"/>
      <c r="K245" s="426"/>
      <c r="L245" s="426"/>
      <c r="M245" s="426"/>
      <c r="N245" s="426"/>
      <c r="O245" s="426"/>
      <c r="P245" s="426"/>
      <c r="Q245" s="426"/>
      <c r="R245" s="426"/>
      <c r="S245" s="426"/>
      <c r="T245" s="426"/>
      <c r="U245" s="426"/>
    </row>
    <row r="246" ht="12.75" customHeight="1">
      <c r="A246" s="443"/>
      <c r="B246" s="443"/>
      <c r="C246" s="443"/>
      <c r="D246" s="444"/>
      <c r="E246" s="443"/>
      <c r="F246" s="443"/>
      <c r="G246" s="443"/>
      <c r="H246" s="443"/>
      <c r="I246" s="443"/>
      <c r="J246" s="426"/>
      <c r="K246" s="426"/>
      <c r="L246" s="426"/>
      <c r="M246" s="426"/>
      <c r="N246" s="426"/>
      <c r="O246" s="426"/>
      <c r="P246" s="426"/>
      <c r="Q246" s="426"/>
      <c r="R246" s="426"/>
      <c r="S246" s="426"/>
      <c r="T246" s="426"/>
      <c r="U246" s="426"/>
    </row>
    <row r="247" ht="12.75" customHeight="1">
      <c r="A247" s="443"/>
      <c r="B247" s="443"/>
      <c r="C247" s="443"/>
      <c r="D247" s="443"/>
      <c r="E247" s="443"/>
      <c r="F247" s="443"/>
      <c r="G247" s="443"/>
      <c r="H247" s="443"/>
      <c r="I247" s="443"/>
      <c r="J247" s="426"/>
      <c r="K247" s="426"/>
      <c r="L247" s="426"/>
      <c r="M247" s="426"/>
      <c r="N247" s="426"/>
      <c r="O247" s="426"/>
      <c r="P247" s="426"/>
      <c r="Q247" s="426"/>
      <c r="R247" s="426"/>
      <c r="S247" s="426"/>
      <c r="T247" s="426"/>
      <c r="U247" s="426"/>
    </row>
    <row r="248" ht="12.75" customHeight="1">
      <c r="A248" s="443"/>
      <c r="B248" s="443"/>
      <c r="C248" s="443"/>
      <c r="D248" s="443"/>
      <c r="E248" s="443"/>
      <c r="F248" s="443"/>
      <c r="G248" s="443"/>
      <c r="H248" s="443"/>
      <c r="I248" s="443"/>
      <c r="J248" s="426"/>
      <c r="K248" s="426"/>
      <c r="L248" s="426"/>
      <c r="M248" s="426"/>
      <c r="N248" s="426"/>
      <c r="O248" s="426"/>
      <c r="P248" s="426"/>
      <c r="Q248" s="426"/>
      <c r="R248" s="426"/>
      <c r="S248" s="426"/>
      <c r="T248" s="426"/>
      <c r="U248" s="426"/>
    </row>
    <row r="249" ht="12.0" customHeight="1">
      <c r="A249" s="443"/>
      <c r="B249" s="443"/>
      <c r="C249" s="443"/>
      <c r="D249" s="443"/>
      <c r="E249" s="443"/>
      <c r="F249" s="443"/>
      <c r="G249" s="443"/>
      <c r="H249" s="443"/>
      <c r="I249" s="443"/>
      <c r="J249" s="426"/>
      <c r="K249" s="426"/>
      <c r="L249" s="426"/>
      <c r="M249" s="426"/>
      <c r="N249" s="426"/>
      <c r="O249" s="426"/>
      <c r="P249" s="426"/>
      <c r="Q249" s="426"/>
      <c r="R249" s="426"/>
      <c r="S249" s="426"/>
      <c r="T249" s="426"/>
      <c r="U249" s="426"/>
    </row>
    <row r="250" ht="12.75" customHeight="1">
      <c r="A250" s="443"/>
      <c r="B250" s="443"/>
      <c r="C250" s="443"/>
      <c r="D250" s="443"/>
      <c r="E250" s="443"/>
      <c r="F250" s="443"/>
      <c r="G250" s="443"/>
      <c r="H250" s="443"/>
      <c r="I250" s="443"/>
      <c r="J250" s="426"/>
      <c r="K250" s="426"/>
      <c r="L250" s="426"/>
      <c r="M250" s="426"/>
      <c r="N250" s="426"/>
      <c r="O250" s="426"/>
      <c r="P250" s="426"/>
      <c r="Q250" s="426"/>
      <c r="R250" s="426"/>
      <c r="S250" s="426"/>
      <c r="T250" s="426"/>
      <c r="U250" s="426"/>
    </row>
    <row r="251" ht="12.75" customHeight="1">
      <c r="A251" s="443"/>
      <c r="B251" s="443"/>
      <c r="C251" s="443"/>
      <c r="D251" s="443"/>
      <c r="E251" s="443"/>
      <c r="F251" s="443"/>
      <c r="G251" s="443"/>
      <c r="H251" s="443"/>
      <c r="I251" s="443"/>
      <c r="J251" s="426"/>
      <c r="K251" s="426"/>
      <c r="L251" s="426"/>
      <c r="M251" s="426"/>
      <c r="N251" s="426"/>
      <c r="O251" s="426"/>
      <c r="P251" s="426"/>
      <c r="Q251" s="426"/>
      <c r="R251" s="426"/>
      <c r="S251" s="426"/>
      <c r="T251" s="426"/>
      <c r="U251" s="426"/>
    </row>
    <row r="252" ht="12.75" customHeight="1">
      <c r="A252" s="443"/>
      <c r="B252" s="443"/>
      <c r="C252" s="443"/>
      <c r="D252" s="443"/>
      <c r="E252" s="443"/>
      <c r="F252" s="443"/>
      <c r="G252" s="443"/>
      <c r="H252" s="443"/>
      <c r="I252" s="443"/>
      <c r="J252" s="426"/>
      <c r="K252" s="426"/>
      <c r="L252" s="426"/>
      <c r="M252" s="426"/>
      <c r="N252" s="426"/>
      <c r="O252" s="426"/>
      <c r="P252" s="426"/>
      <c r="Q252" s="426"/>
      <c r="R252" s="426"/>
      <c r="S252" s="426"/>
      <c r="T252" s="426"/>
      <c r="U252" s="426"/>
    </row>
    <row r="253" ht="12.75" customHeight="1">
      <c r="A253" s="443"/>
      <c r="B253" s="443"/>
      <c r="C253" s="443"/>
      <c r="D253" s="443"/>
      <c r="E253" s="443"/>
      <c r="F253" s="443"/>
      <c r="G253" s="443"/>
      <c r="H253" s="443"/>
      <c r="I253" s="443"/>
      <c r="J253" s="426"/>
      <c r="K253" s="426"/>
      <c r="L253" s="426"/>
      <c r="M253" s="426"/>
      <c r="N253" s="426"/>
      <c r="O253" s="426"/>
      <c r="P253" s="426"/>
      <c r="Q253" s="426"/>
      <c r="R253" s="426"/>
      <c r="S253" s="426"/>
      <c r="T253" s="426"/>
      <c r="U253" s="426"/>
    </row>
    <row r="254" ht="12.75" customHeight="1">
      <c r="A254" s="443"/>
      <c r="B254" s="443"/>
      <c r="C254" s="443"/>
      <c r="D254" s="443"/>
      <c r="E254" s="443"/>
      <c r="F254" s="443"/>
      <c r="G254" s="443"/>
      <c r="H254" s="443"/>
      <c r="I254" s="443"/>
      <c r="J254" s="426"/>
      <c r="K254" s="426"/>
      <c r="L254" s="426"/>
      <c r="M254" s="426"/>
      <c r="N254" s="426"/>
      <c r="O254" s="426"/>
      <c r="P254" s="426"/>
      <c r="Q254" s="426"/>
      <c r="R254" s="426"/>
      <c r="S254" s="426"/>
      <c r="T254" s="426"/>
      <c r="U254" s="426"/>
    </row>
    <row r="255" ht="12.75" customHeight="1">
      <c r="A255" s="443"/>
      <c r="B255" s="443"/>
      <c r="C255" s="443"/>
      <c r="D255" s="443"/>
      <c r="E255" s="443"/>
      <c r="F255" s="443"/>
      <c r="G255" s="443"/>
      <c r="H255" s="443"/>
      <c r="I255" s="443"/>
      <c r="J255" s="426"/>
      <c r="K255" s="426"/>
      <c r="L255" s="426"/>
      <c r="M255" s="426"/>
      <c r="N255" s="426"/>
      <c r="O255" s="426"/>
      <c r="P255" s="426"/>
      <c r="Q255" s="426"/>
      <c r="R255" s="426"/>
      <c r="S255" s="426"/>
      <c r="T255" s="426"/>
      <c r="U255" s="426"/>
    </row>
    <row r="256" ht="12.75" customHeight="1">
      <c r="A256" s="443"/>
      <c r="B256" s="443"/>
      <c r="C256" s="443"/>
      <c r="D256" s="443"/>
      <c r="E256" s="443"/>
      <c r="F256" s="443"/>
      <c r="G256" s="443"/>
      <c r="H256" s="443"/>
      <c r="I256" s="443"/>
      <c r="J256" s="426"/>
      <c r="K256" s="426"/>
      <c r="L256" s="426"/>
      <c r="M256" s="426"/>
      <c r="N256" s="426"/>
      <c r="O256" s="426"/>
      <c r="P256" s="426"/>
      <c r="Q256" s="426"/>
      <c r="R256" s="426"/>
      <c r="S256" s="426"/>
      <c r="T256" s="426"/>
      <c r="U256" s="426"/>
    </row>
    <row r="257" ht="12.75" customHeight="1">
      <c r="A257" s="443"/>
      <c r="B257" s="443"/>
      <c r="C257" s="443"/>
      <c r="D257" s="443"/>
      <c r="E257" s="443"/>
      <c r="F257" s="443"/>
      <c r="G257" s="443"/>
      <c r="H257" s="443"/>
      <c r="I257" s="443"/>
      <c r="J257" s="426"/>
      <c r="K257" s="426"/>
      <c r="L257" s="426"/>
      <c r="M257" s="426"/>
      <c r="N257" s="426"/>
      <c r="O257" s="426"/>
      <c r="P257" s="426"/>
      <c r="Q257" s="426"/>
      <c r="R257" s="426"/>
      <c r="S257" s="426"/>
      <c r="T257" s="426"/>
      <c r="U257" s="426"/>
    </row>
    <row r="258" ht="12.75" customHeight="1">
      <c r="A258" s="443"/>
      <c r="B258" s="443"/>
      <c r="C258" s="443"/>
      <c r="D258" s="443"/>
      <c r="E258" s="443"/>
      <c r="F258" s="443"/>
      <c r="G258" s="443"/>
      <c r="H258" s="443"/>
      <c r="I258" s="443"/>
      <c r="J258" s="426"/>
      <c r="K258" s="426"/>
      <c r="L258" s="426"/>
      <c r="M258" s="426"/>
      <c r="N258" s="426"/>
      <c r="O258" s="426"/>
      <c r="P258" s="426"/>
      <c r="Q258" s="426"/>
      <c r="R258" s="426"/>
      <c r="S258" s="426"/>
      <c r="T258" s="426"/>
      <c r="U258" s="426"/>
    </row>
    <row r="259" ht="12.75" customHeight="1">
      <c r="A259" s="443"/>
      <c r="B259" s="443"/>
      <c r="C259" s="443"/>
      <c r="D259" s="443"/>
      <c r="E259" s="443"/>
      <c r="F259" s="443"/>
      <c r="G259" s="443"/>
      <c r="H259" s="443"/>
      <c r="I259" s="443"/>
      <c r="J259" s="426"/>
      <c r="K259" s="426"/>
      <c r="L259" s="426"/>
      <c r="M259" s="426"/>
      <c r="N259" s="426"/>
      <c r="O259" s="426"/>
      <c r="P259" s="426"/>
      <c r="Q259" s="426"/>
      <c r="R259" s="426"/>
      <c r="S259" s="426"/>
      <c r="T259" s="426"/>
      <c r="U259" s="426"/>
    </row>
    <row r="260" ht="12.75" customHeight="1">
      <c r="A260" s="443"/>
      <c r="B260" s="443"/>
      <c r="C260" s="443"/>
      <c r="D260" s="443"/>
      <c r="E260" s="443"/>
      <c r="F260" s="443"/>
      <c r="G260" s="443"/>
      <c r="H260" s="443"/>
      <c r="I260" s="443"/>
      <c r="J260" s="426"/>
      <c r="K260" s="426"/>
      <c r="L260" s="426"/>
      <c r="M260" s="426"/>
      <c r="N260" s="426"/>
      <c r="O260" s="426"/>
      <c r="P260" s="426"/>
      <c r="Q260" s="426"/>
      <c r="R260" s="426"/>
      <c r="S260" s="426"/>
      <c r="T260" s="426"/>
      <c r="U260" s="426"/>
    </row>
    <row r="261" ht="12.75" customHeight="1">
      <c r="A261" s="443"/>
      <c r="B261" s="443"/>
      <c r="C261" s="443"/>
      <c r="D261" s="443"/>
      <c r="E261" s="443"/>
      <c r="F261" s="443"/>
      <c r="G261" s="443"/>
      <c r="H261" s="443"/>
      <c r="I261" s="443"/>
      <c r="J261" s="426"/>
      <c r="K261" s="426"/>
      <c r="L261" s="426"/>
      <c r="M261" s="426"/>
      <c r="N261" s="426"/>
      <c r="O261" s="426"/>
      <c r="P261" s="426"/>
      <c r="Q261" s="426"/>
      <c r="R261" s="426"/>
      <c r="S261" s="426"/>
      <c r="T261" s="426"/>
      <c r="U261" s="426"/>
    </row>
    <row r="262" ht="12.75" customHeight="1">
      <c r="A262" s="443"/>
      <c r="B262" s="443"/>
      <c r="C262" s="443"/>
      <c r="D262" s="443"/>
      <c r="E262" s="443"/>
      <c r="F262" s="443"/>
      <c r="G262" s="443"/>
      <c r="H262" s="443"/>
      <c r="I262" s="443"/>
      <c r="J262" s="426"/>
      <c r="K262" s="426"/>
      <c r="L262" s="426"/>
      <c r="M262" s="426"/>
      <c r="N262" s="426"/>
      <c r="O262" s="426"/>
      <c r="P262" s="426"/>
      <c r="Q262" s="426"/>
      <c r="R262" s="426"/>
      <c r="S262" s="426"/>
      <c r="T262" s="426"/>
      <c r="U262" s="426"/>
    </row>
    <row r="263" ht="12.75" customHeight="1">
      <c r="A263" s="443"/>
      <c r="B263" s="443"/>
      <c r="C263" s="443"/>
      <c r="D263" s="443"/>
      <c r="E263" s="443"/>
      <c r="F263" s="443"/>
      <c r="G263" s="443"/>
      <c r="H263" s="443"/>
      <c r="I263" s="443"/>
      <c r="J263" s="426"/>
      <c r="K263" s="426"/>
      <c r="L263" s="426"/>
      <c r="M263" s="426"/>
      <c r="N263" s="426"/>
      <c r="O263" s="426"/>
      <c r="P263" s="426"/>
      <c r="Q263" s="426"/>
      <c r="R263" s="426"/>
      <c r="S263" s="426"/>
      <c r="T263" s="426"/>
      <c r="U263" s="426"/>
    </row>
    <row r="264" ht="12.75" customHeight="1">
      <c r="A264" s="443"/>
      <c r="B264" s="443"/>
      <c r="C264" s="443"/>
      <c r="D264" s="443"/>
      <c r="E264" s="443"/>
      <c r="F264" s="443"/>
      <c r="G264" s="443"/>
      <c r="H264" s="443"/>
      <c r="I264" s="443"/>
      <c r="J264" s="426"/>
      <c r="K264" s="426"/>
      <c r="L264" s="426"/>
      <c r="M264" s="426"/>
      <c r="N264" s="426"/>
      <c r="O264" s="426"/>
      <c r="P264" s="426"/>
      <c r="Q264" s="426"/>
      <c r="R264" s="426"/>
      <c r="S264" s="426"/>
      <c r="T264" s="426"/>
      <c r="U264" s="426"/>
    </row>
    <row r="265" ht="12.75" customHeight="1">
      <c r="A265" s="443"/>
      <c r="B265" s="443"/>
      <c r="C265" s="443"/>
      <c r="D265" s="443"/>
      <c r="E265" s="443"/>
      <c r="F265" s="443"/>
      <c r="G265" s="443"/>
      <c r="H265" s="443"/>
      <c r="I265" s="443"/>
      <c r="J265" s="426"/>
      <c r="K265" s="426"/>
      <c r="L265" s="426"/>
      <c r="M265" s="426"/>
      <c r="N265" s="426"/>
      <c r="O265" s="426"/>
      <c r="P265" s="426"/>
      <c r="Q265" s="426"/>
      <c r="R265" s="426"/>
      <c r="S265" s="426"/>
      <c r="T265" s="426"/>
      <c r="U265" s="426"/>
    </row>
    <row r="266" ht="12.75" customHeight="1">
      <c r="A266" s="443"/>
      <c r="B266" s="443"/>
      <c r="C266" s="443"/>
      <c r="D266" s="443"/>
      <c r="E266" s="443"/>
      <c r="F266" s="443"/>
      <c r="G266" s="443"/>
      <c r="H266" s="443"/>
      <c r="I266" s="443"/>
      <c r="J266" s="426"/>
      <c r="K266" s="426"/>
      <c r="L266" s="426"/>
      <c r="M266" s="426"/>
      <c r="N266" s="426"/>
      <c r="O266" s="426"/>
      <c r="P266" s="426"/>
      <c r="Q266" s="426"/>
      <c r="R266" s="426"/>
      <c r="S266" s="426"/>
      <c r="T266" s="426"/>
      <c r="U266" s="426"/>
    </row>
    <row r="267" ht="12.75" customHeight="1">
      <c r="A267" s="443"/>
      <c r="B267" s="443"/>
      <c r="C267" s="443"/>
      <c r="D267" s="443"/>
      <c r="E267" s="443"/>
      <c r="F267" s="443"/>
      <c r="G267" s="443"/>
      <c r="H267" s="443"/>
      <c r="I267" s="443"/>
      <c r="J267" s="426"/>
      <c r="K267" s="426"/>
      <c r="L267" s="426"/>
      <c r="M267" s="426"/>
      <c r="N267" s="426"/>
      <c r="O267" s="426"/>
      <c r="P267" s="426"/>
      <c r="Q267" s="426"/>
      <c r="R267" s="426"/>
      <c r="S267" s="426"/>
      <c r="T267" s="426"/>
      <c r="U267" s="426"/>
    </row>
    <row r="268" ht="12.75" customHeight="1">
      <c r="A268" s="443"/>
      <c r="B268" s="443"/>
      <c r="C268" s="443"/>
      <c r="D268" s="443"/>
      <c r="E268" s="443"/>
      <c r="F268" s="443"/>
      <c r="G268" s="443"/>
      <c r="H268" s="443"/>
      <c r="I268" s="443"/>
      <c r="J268" s="426"/>
      <c r="K268" s="426"/>
      <c r="L268" s="426"/>
      <c r="M268" s="426"/>
      <c r="N268" s="426"/>
      <c r="O268" s="426"/>
      <c r="P268" s="426"/>
      <c r="Q268" s="426"/>
      <c r="R268" s="426"/>
      <c r="S268" s="426"/>
      <c r="T268" s="426"/>
      <c r="U268" s="426"/>
    </row>
    <row r="269" ht="12.75" customHeight="1">
      <c r="A269" s="443"/>
      <c r="B269" s="443"/>
      <c r="C269" s="443"/>
      <c r="D269" s="443"/>
      <c r="E269" s="443"/>
      <c r="F269" s="443"/>
      <c r="G269" s="443"/>
      <c r="H269" s="443"/>
      <c r="I269" s="443"/>
      <c r="J269" s="426"/>
      <c r="K269" s="426"/>
      <c r="L269" s="426"/>
      <c r="M269" s="426"/>
      <c r="N269" s="426"/>
      <c r="O269" s="426"/>
      <c r="P269" s="426"/>
      <c r="Q269" s="426"/>
      <c r="R269" s="426"/>
      <c r="S269" s="426"/>
      <c r="T269" s="426"/>
      <c r="U269" s="426"/>
    </row>
    <row r="270" ht="12.75" customHeight="1">
      <c r="A270" s="443"/>
      <c r="B270" s="443"/>
      <c r="C270" s="443"/>
      <c r="D270" s="443"/>
      <c r="E270" s="443"/>
      <c r="F270" s="443"/>
      <c r="G270" s="443"/>
      <c r="H270" s="443"/>
      <c r="I270" s="443"/>
      <c r="J270" s="426"/>
      <c r="K270" s="426"/>
      <c r="L270" s="426"/>
      <c r="M270" s="426"/>
      <c r="N270" s="426"/>
      <c r="O270" s="426"/>
      <c r="P270" s="426"/>
      <c r="Q270" s="426"/>
      <c r="R270" s="426"/>
      <c r="S270" s="426"/>
      <c r="T270" s="426"/>
      <c r="U270" s="426"/>
    </row>
    <row r="271" ht="12.75" customHeight="1">
      <c r="A271" s="443"/>
      <c r="B271" s="443"/>
      <c r="C271" s="443"/>
      <c r="D271" s="443"/>
      <c r="E271" s="443"/>
      <c r="F271" s="443"/>
      <c r="G271" s="443"/>
      <c r="H271" s="443"/>
      <c r="I271" s="443"/>
      <c r="J271" s="426"/>
      <c r="K271" s="426"/>
      <c r="L271" s="426"/>
      <c r="M271" s="426"/>
      <c r="N271" s="426"/>
      <c r="O271" s="426"/>
      <c r="P271" s="426"/>
      <c r="Q271" s="426"/>
      <c r="R271" s="426"/>
      <c r="S271" s="426"/>
      <c r="T271" s="426"/>
      <c r="U271" s="426"/>
    </row>
    <row r="272" ht="12.75" customHeight="1">
      <c r="A272" s="443"/>
      <c r="B272" s="443"/>
      <c r="C272" s="443"/>
      <c r="D272" s="443"/>
      <c r="E272" s="443"/>
      <c r="F272" s="443"/>
      <c r="G272" s="443"/>
      <c r="H272" s="443"/>
      <c r="I272" s="443"/>
      <c r="J272" s="426"/>
      <c r="K272" s="426"/>
      <c r="L272" s="426"/>
      <c r="M272" s="426"/>
      <c r="N272" s="426"/>
      <c r="O272" s="426"/>
      <c r="P272" s="426"/>
      <c r="Q272" s="426"/>
      <c r="R272" s="426"/>
      <c r="S272" s="426"/>
      <c r="T272" s="426"/>
      <c r="U272" s="426"/>
    </row>
    <row r="273" ht="12.75" customHeight="1">
      <c r="A273" s="443"/>
      <c r="B273" s="443"/>
      <c r="C273" s="443"/>
      <c r="D273" s="443"/>
      <c r="E273" s="443"/>
      <c r="F273" s="443"/>
      <c r="G273" s="443"/>
      <c r="H273" s="443"/>
      <c r="I273" s="443"/>
      <c r="J273" s="426"/>
      <c r="K273" s="426"/>
      <c r="L273" s="426"/>
      <c r="M273" s="426"/>
      <c r="N273" s="426"/>
      <c r="O273" s="426"/>
      <c r="P273" s="426"/>
      <c r="Q273" s="426"/>
      <c r="R273" s="426"/>
      <c r="S273" s="426"/>
      <c r="T273" s="426"/>
      <c r="U273" s="426"/>
    </row>
    <row r="274" ht="12.75" customHeight="1">
      <c r="A274" s="443"/>
      <c r="B274" s="443"/>
      <c r="C274" s="443"/>
      <c r="D274" s="443"/>
      <c r="E274" s="443"/>
      <c r="F274" s="443"/>
      <c r="G274" s="443"/>
      <c r="H274" s="443"/>
      <c r="I274" s="443"/>
      <c r="J274" s="426"/>
      <c r="K274" s="426"/>
      <c r="L274" s="426"/>
      <c r="M274" s="426"/>
      <c r="N274" s="426"/>
      <c r="O274" s="426"/>
      <c r="P274" s="426"/>
      <c r="Q274" s="426"/>
      <c r="R274" s="426"/>
      <c r="S274" s="426"/>
      <c r="T274" s="426"/>
      <c r="U274" s="426"/>
    </row>
    <row r="275" ht="12.75" customHeight="1">
      <c r="A275" s="443"/>
      <c r="B275" s="443"/>
      <c r="C275" s="443"/>
      <c r="D275" s="443"/>
      <c r="E275" s="443"/>
      <c r="F275" s="443"/>
      <c r="G275" s="443"/>
      <c r="H275" s="443"/>
      <c r="I275" s="443"/>
      <c r="J275" s="426"/>
      <c r="K275" s="426"/>
      <c r="L275" s="426"/>
      <c r="M275" s="426"/>
      <c r="N275" s="426"/>
      <c r="O275" s="426"/>
      <c r="P275" s="426"/>
      <c r="Q275" s="426"/>
      <c r="R275" s="426"/>
      <c r="S275" s="426"/>
      <c r="T275" s="426"/>
      <c r="U275" s="426"/>
    </row>
    <row r="276" ht="12.75" customHeight="1">
      <c r="A276" s="443"/>
      <c r="B276" s="443"/>
      <c r="C276" s="443"/>
      <c r="D276" s="443"/>
      <c r="E276" s="443"/>
      <c r="F276" s="443"/>
      <c r="G276" s="443"/>
      <c r="H276" s="443"/>
      <c r="I276" s="443"/>
      <c r="J276" s="426"/>
      <c r="K276" s="426"/>
      <c r="L276" s="426"/>
      <c r="M276" s="426"/>
      <c r="N276" s="426"/>
      <c r="O276" s="426"/>
      <c r="P276" s="426"/>
      <c r="Q276" s="426"/>
      <c r="R276" s="426"/>
      <c r="S276" s="426"/>
      <c r="T276" s="426"/>
      <c r="U276" s="426"/>
    </row>
    <row r="277" ht="12.75" customHeight="1">
      <c r="A277" s="443"/>
      <c r="B277" s="443"/>
      <c r="C277" s="443"/>
      <c r="D277" s="443"/>
      <c r="E277" s="443"/>
      <c r="F277" s="443"/>
      <c r="G277" s="443"/>
      <c r="H277" s="443"/>
      <c r="I277" s="443"/>
      <c r="J277" s="426"/>
      <c r="K277" s="426"/>
      <c r="L277" s="426"/>
      <c r="M277" s="426"/>
      <c r="N277" s="426"/>
      <c r="O277" s="426"/>
      <c r="P277" s="426"/>
      <c r="Q277" s="426"/>
      <c r="R277" s="426"/>
      <c r="S277" s="426"/>
      <c r="T277" s="426"/>
      <c r="U277" s="426"/>
    </row>
    <row r="278" ht="12.75" customHeight="1">
      <c r="A278" s="443"/>
      <c r="B278" s="443"/>
      <c r="C278" s="443"/>
      <c r="D278" s="443"/>
      <c r="E278" s="443"/>
      <c r="F278" s="443"/>
      <c r="G278" s="443"/>
      <c r="H278" s="443"/>
      <c r="I278" s="443"/>
      <c r="J278" s="426"/>
      <c r="K278" s="426"/>
      <c r="L278" s="426"/>
      <c r="M278" s="426"/>
      <c r="N278" s="426"/>
      <c r="O278" s="426"/>
      <c r="P278" s="426"/>
      <c r="Q278" s="426"/>
      <c r="R278" s="426"/>
      <c r="S278" s="426"/>
      <c r="T278" s="426"/>
      <c r="U278" s="426"/>
    </row>
    <row r="279" ht="12.75" customHeight="1">
      <c r="A279" s="443"/>
      <c r="B279" s="443"/>
      <c r="C279" s="443"/>
      <c r="D279" s="443"/>
      <c r="E279" s="443"/>
      <c r="F279" s="443"/>
      <c r="G279" s="443"/>
      <c r="H279" s="443"/>
      <c r="I279" s="443"/>
      <c r="J279" s="426"/>
      <c r="K279" s="426"/>
      <c r="L279" s="426"/>
      <c r="M279" s="426"/>
      <c r="N279" s="426"/>
      <c r="O279" s="426"/>
      <c r="P279" s="426"/>
      <c r="Q279" s="426"/>
      <c r="R279" s="426"/>
      <c r="S279" s="426"/>
      <c r="T279" s="426"/>
      <c r="U279" s="426"/>
    </row>
    <row r="280" ht="12.75" customHeight="1">
      <c r="A280" s="443"/>
      <c r="B280" s="443"/>
      <c r="C280" s="443"/>
      <c r="D280" s="443"/>
      <c r="E280" s="443"/>
      <c r="F280" s="443"/>
      <c r="G280" s="443"/>
      <c r="H280" s="443"/>
      <c r="I280" s="443"/>
      <c r="J280" s="426"/>
      <c r="K280" s="426"/>
      <c r="L280" s="426"/>
      <c r="M280" s="426"/>
      <c r="N280" s="426"/>
      <c r="O280" s="426"/>
      <c r="P280" s="426"/>
      <c r="Q280" s="426"/>
      <c r="R280" s="426"/>
      <c r="S280" s="426"/>
      <c r="T280" s="426"/>
      <c r="U280" s="426"/>
    </row>
    <row r="281" ht="12.75" customHeight="1">
      <c r="A281" s="443"/>
      <c r="B281" s="443"/>
      <c r="C281" s="443"/>
      <c r="D281" s="443"/>
      <c r="E281" s="443"/>
      <c r="F281" s="443"/>
      <c r="G281" s="443"/>
      <c r="H281" s="443"/>
      <c r="I281" s="443"/>
      <c r="J281" s="426"/>
      <c r="K281" s="426"/>
      <c r="L281" s="426"/>
      <c r="M281" s="426"/>
      <c r="N281" s="426"/>
      <c r="O281" s="426"/>
      <c r="P281" s="426"/>
      <c r="Q281" s="426"/>
      <c r="R281" s="426"/>
      <c r="S281" s="426"/>
      <c r="T281" s="426"/>
      <c r="U281" s="426"/>
    </row>
    <row r="282" ht="12.75" customHeight="1">
      <c r="A282" s="443"/>
      <c r="B282" s="443"/>
      <c r="C282" s="443"/>
      <c r="D282" s="443"/>
      <c r="E282" s="443"/>
      <c r="F282" s="443"/>
      <c r="G282" s="443"/>
      <c r="H282" s="443"/>
      <c r="I282" s="443"/>
      <c r="J282" s="426"/>
      <c r="K282" s="426"/>
      <c r="L282" s="426"/>
      <c r="M282" s="426"/>
      <c r="N282" s="426"/>
      <c r="O282" s="426"/>
      <c r="P282" s="426"/>
      <c r="Q282" s="426"/>
      <c r="R282" s="426"/>
      <c r="S282" s="426"/>
      <c r="T282" s="426"/>
      <c r="U282" s="426"/>
    </row>
    <row r="283" ht="12.75" customHeight="1">
      <c r="A283" s="443"/>
      <c r="B283" s="443"/>
      <c r="C283" s="443"/>
      <c r="D283" s="443"/>
      <c r="E283" s="443"/>
      <c r="F283" s="443"/>
      <c r="G283" s="443"/>
      <c r="H283" s="443"/>
      <c r="I283" s="443"/>
      <c r="J283" s="426"/>
      <c r="K283" s="426"/>
      <c r="L283" s="426"/>
      <c r="M283" s="426"/>
      <c r="N283" s="426"/>
      <c r="O283" s="426"/>
      <c r="P283" s="426"/>
      <c r="Q283" s="426"/>
      <c r="R283" s="426"/>
      <c r="S283" s="426"/>
      <c r="T283" s="426"/>
      <c r="U283" s="426"/>
    </row>
    <row r="284" ht="12.75" customHeight="1">
      <c r="A284" s="443"/>
      <c r="B284" s="443"/>
      <c r="C284" s="443"/>
      <c r="D284" s="443"/>
      <c r="E284" s="443"/>
      <c r="F284" s="443"/>
      <c r="G284" s="443"/>
      <c r="H284" s="443"/>
      <c r="I284" s="443"/>
      <c r="J284" s="426"/>
      <c r="K284" s="426"/>
      <c r="L284" s="426"/>
      <c r="M284" s="426"/>
      <c r="N284" s="426"/>
      <c r="O284" s="426"/>
      <c r="P284" s="426"/>
      <c r="Q284" s="426"/>
      <c r="R284" s="426"/>
      <c r="S284" s="426"/>
      <c r="T284" s="426"/>
      <c r="U284" s="426"/>
    </row>
    <row r="285" ht="12.75" customHeight="1">
      <c r="A285" s="443"/>
      <c r="B285" s="443"/>
      <c r="C285" s="443"/>
      <c r="D285" s="443"/>
      <c r="E285" s="443"/>
      <c r="F285" s="443"/>
      <c r="G285" s="443"/>
      <c r="H285" s="443"/>
      <c r="I285" s="443"/>
      <c r="J285" s="426"/>
      <c r="K285" s="426"/>
      <c r="L285" s="426"/>
      <c r="M285" s="426"/>
      <c r="N285" s="426"/>
      <c r="O285" s="426"/>
      <c r="P285" s="426"/>
      <c r="Q285" s="426"/>
      <c r="R285" s="426"/>
      <c r="S285" s="426"/>
      <c r="T285" s="426"/>
      <c r="U285" s="426"/>
    </row>
    <row r="286" ht="12.75" customHeight="1">
      <c r="A286" s="443"/>
      <c r="B286" s="443"/>
      <c r="C286" s="443"/>
      <c r="D286" s="443"/>
      <c r="E286" s="443"/>
      <c r="F286" s="443"/>
      <c r="G286" s="443"/>
      <c r="H286" s="443"/>
      <c r="I286" s="443"/>
      <c r="J286" s="426"/>
      <c r="K286" s="426"/>
      <c r="L286" s="426"/>
      <c r="M286" s="426"/>
      <c r="N286" s="426"/>
      <c r="O286" s="426"/>
      <c r="P286" s="426"/>
      <c r="Q286" s="426"/>
      <c r="R286" s="426"/>
      <c r="S286" s="426"/>
      <c r="T286" s="426"/>
      <c r="U286" s="426"/>
    </row>
    <row r="287" ht="12.75" customHeight="1">
      <c r="A287" s="443"/>
      <c r="B287" s="443"/>
      <c r="C287" s="443"/>
      <c r="D287" s="443"/>
      <c r="E287" s="443"/>
      <c r="F287" s="443"/>
      <c r="G287" s="443"/>
      <c r="H287" s="443"/>
      <c r="I287" s="443"/>
      <c r="J287" s="426"/>
      <c r="K287" s="426"/>
      <c r="L287" s="426"/>
      <c r="M287" s="426"/>
      <c r="N287" s="426"/>
      <c r="O287" s="426"/>
      <c r="P287" s="426"/>
      <c r="Q287" s="426"/>
      <c r="R287" s="426"/>
      <c r="S287" s="426"/>
      <c r="T287" s="426"/>
      <c r="U287" s="426"/>
    </row>
    <row r="288" ht="12.75" customHeight="1">
      <c r="A288" s="443"/>
      <c r="B288" s="443"/>
      <c r="C288" s="443"/>
      <c r="D288" s="443"/>
      <c r="E288" s="443"/>
      <c r="F288" s="443"/>
      <c r="G288" s="443"/>
      <c r="H288" s="443"/>
      <c r="I288" s="443"/>
      <c r="J288" s="426"/>
      <c r="K288" s="426"/>
      <c r="L288" s="426"/>
      <c r="M288" s="426"/>
      <c r="N288" s="426"/>
      <c r="O288" s="426"/>
      <c r="P288" s="426"/>
      <c r="Q288" s="426"/>
      <c r="R288" s="426"/>
      <c r="S288" s="426"/>
      <c r="T288" s="426"/>
      <c r="U288" s="426"/>
    </row>
    <row r="289" ht="12.75" customHeight="1">
      <c r="A289" s="443"/>
      <c r="B289" s="443"/>
      <c r="C289" s="443"/>
      <c r="D289" s="443"/>
      <c r="E289" s="443"/>
      <c r="F289" s="443"/>
      <c r="G289" s="443"/>
      <c r="H289" s="443"/>
      <c r="I289" s="443"/>
      <c r="J289" s="426"/>
      <c r="K289" s="426"/>
      <c r="L289" s="426"/>
      <c r="M289" s="426"/>
      <c r="N289" s="426"/>
      <c r="O289" s="426"/>
      <c r="P289" s="426"/>
      <c r="Q289" s="426"/>
      <c r="R289" s="426"/>
      <c r="S289" s="426"/>
      <c r="T289" s="426"/>
      <c r="U289" s="426"/>
    </row>
    <row r="290" ht="12.75" customHeight="1">
      <c r="A290" s="443"/>
      <c r="B290" s="443"/>
      <c r="C290" s="443"/>
      <c r="D290" s="443"/>
      <c r="E290" s="443"/>
      <c r="F290" s="443"/>
      <c r="G290" s="443"/>
      <c r="H290" s="443"/>
      <c r="I290" s="443"/>
      <c r="J290" s="426"/>
      <c r="K290" s="426"/>
      <c r="L290" s="426"/>
      <c r="M290" s="426"/>
      <c r="N290" s="426"/>
      <c r="O290" s="426"/>
      <c r="P290" s="426"/>
      <c r="Q290" s="426"/>
      <c r="R290" s="426"/>
      <c r="S290" s="426"/>
      <c r="T290" s="426"/>
      <c r="U290" s="426"/>
    </row>
    <row r="291" ht="12.75" customHeight="1">
      <c r="A291" s="443"/>
      <c r="B291" s="443"/>
      <c r="C291" s="443"/>
      <c r="D291" s="443"/>
      <c r="E291" s="443"/>
      <c r="F291" s="443"/>
      <c r="G291" s="443"/>
      <c r="H291" s="443"/>
      <c r="I291" s="443"/>
      <c r="J291" s="426"/>
      <c r="K291" s="426"/>
      <c r="L291" s="426"/>
      <c r="M291" s="426"/>
      <c r="N291" s="426"/>
      <c r="O291" s="426"/>
      <c r="P291" s="426"/>
      <c r="Q291" s="426"/>
      <c r="R291" s="426"/>
      <c r="S291" s="426"/>
      <c r="T291" s="426"/>
      <c r="U291" s="426"/>
    </row>
    <row r="292" ht="12.75" customHeight="1">
      <c r="A292" s="443"/>
      <c r="B292" s="443"/>
      <c r="C292" s="443"/>
      <c r="D292" s="443"/>
      <c r="E292" s="443"/>
      <c r="F292" s="443"/>
      <c r="G292" s="443"/>
      <c r="H292" s="443"/>
      <c r="I292" s="443"/>
      <c r="J292" s="426"/>
      <c r="K292" s="426"/>
      <c r="L292" s="426"/>
      <c r="M292" s="426"/>
      <c r="N292" s="426"/>
      <c r="O292" s="426"/>
      <c r="P292" s="426"/>
      <c r="Q292" s="426"/>
      <c r="R292" s="426"/>
      <c r="S292" s="426"/>
      <c r="T292" s="426"/>
      <c r="U292" s="426"/>
    </row>
    <row r="293" ht="12.75" customHeight="1">
      <c r="A293" s="443"/>
      <c r="B293" s="443"/>
      <c r="C293" s="443"/>
      <c r="D293" s="443"/>
      <c r="E293" s="443"/>
      <c r="F293" s="443"/>
      <c r="G293" s="443"/>
      <c r="H293" s="443"/>
      <c r="I293" s="443"/>
      <c r="J293" s="426"/>
      <c r="K293" s="426"/>
      <c r="L293" s="426"/>
      <c r="M293" s="426"/>
      <c r="N293" s="426"/>
      <c r="O293" s="426"/>
      <c r="P293" s="426"/>
      <c r="Q293" s="426"/>
      <c r="R293" s="426"/>
      <c r="S293" s="426"/>
      <c r="T293" s="426"/>
      <c r="U293" s="426"/>
    </row>
    <row r="294" ht="12.75" customHeight="1">
      <c r="A294" s="443"/>
      <c r="B294" s="443"/>
      <c r="C294" s="443"/>
      <c r="D294" s="443"/>
      <c r="E294" s="443"/>
      <c r="F294" s="443"/>
      <c r="G294" s="443"/>
      <c r="H294" s="443"/>
      <c r="I294" s="443"/>
      <c r="J294" s="426"/>
      <c r="K294" s="426"/>
      <c r="L294" s="426"/>
      <c r="M294" s="426"/>
      <c r="N294" s="426"/>
      <c r="O294" s="426"/>
      <c r="P294" s="426"/>
      <c r="Q294" s="426"/>
      <c r="R294" s="426"/>
      <c r="S294" s="426"/>
      <c r="T294" s="426"/>
      <c r="U294" s="426"/>
    </row>
    <row r="295" ht="12.75" customHeight="1">
      <c r="A295" s="443"/>
      <c r="B295" s="443"/>
      <c r="C295" s="443"/>
      <c r="D295" s="443"/>
      <c r="E295" s="443"/>
      <c r="F295" s="443"/>
      <c r="G295" s="443"/>
      <c r="H295" s="443"/>
      <c r="I295" s="443"/>
      <c r="J295" s="426"/>
      <c r="K295" s="426"/>
      <c r="L295" s="426"/>
      <c r="M295" s="426"/>
      <c r="N295" s="426"/>
      <c r="O295" s="426"/>
      <c r="P295" s="426"/>
      <c r="Q295" s="426"/>
      <c r="R295" s="426"/>
      <c r="S295" s="426"/>
      <c r="T295" s="426"/>
      <c r="U295" s="426"/>
    </row>
    <row r="296" ht="12.75" customHeight="1">
      <c r="A296" s="443"/>
      <c r="B296" s="443"/>
      <c r="C296" s="443"/>
      <c r="D296" s="443"/>
      <c r="E296" s="443"/>
      <c r="F296" s="443"/>
      <c r="G296" s="443"/>
      <c r="H296" s="443"/>
      <c r="I296" s="443"/>
      <c r="J296" s="426"/>
      <c r="K296" s="426"/>
      <c r="L296" s="426"/>
      <c r="M296" s="426"/>
      <c r="N296" s="426"/>
      <c r="O296" s="426"/>
      <c r="P296" s="426"/>
      <c r="Q296" s="426"/>
      <c r="R296" s="426"/>
      <c r="S296" s="426"/>
      <c r="T296" s="426"/>
      <c r="U296" s="426"/>
    </row>
    <row r="297" ht="12.75" customHeight="1">
      <c r="A297" s="443"/>
      <c r="B297" s="443"/>
      <c r="C297" s="443"/>
      <c r="D297" s="443"/>
      <c r="E297" s="443"/>
      <c r="F297" s="443"/>
      <c r="G297" s="443"/>
      <c r="H297" s="443"/>
      <c r="I297" s="443"/>
      <c r="J297" s="426"/>
      <c r="K297" s="426"/>
      <c r="L297" s="426"/>
      <c r="M297" s="426"/>
      <c r="N297" s="426"/>
      <c r="O297" s="426"/>
      <c r="P297" s="426"/>
      <c r="Q297" s="426"/>
      <c r="R297" s="426"/>
      <c r="S297" s="426"/>
      <c r="T297" s="426"/>
      <c r="U297" s="426"/>
    </row>
    <row r="298" ht="12.75" customHeight="1">
      <c r="A298" s="443"/>
      <c r="B298" s="443"/>
      <c r="C298" s="443"/>
      <c r="D298" s="443"/>
      <c r="E298" s="443"/>
      <c r="F298" s="443"/>
      <c r="G298" s="443"/>
      <c r="H298" s="443"/>
      <c r="I298" s="443"/>
      <c r="J298" s="426"/>
      <c r="K298" s="426"/>
      <c r="L298" s="426"/>
      <c r="M298" s="426"/>
      <c r="N298" s="426"/>
      <c r="O298" s="426"/>
      <c r="P298" s="426"/>
      <c r="Q298" s="426"/>
      <c r="R298" s="426"/>
      <c r="S298" s="426"/>
      <c r="T298" s="426"/>
      <c r="U298" s="426"/>
    </row>
    <row r="299" ht="12.75" customHeight="1">
      <c r="A299" s="443"/>
      <c r="B299" s="443"/>
      <c r="C299" s="443"/>
      <c r="D299" s="443"/>
      <c r="E299" s="443"/>
      <c r="F299" s="443"/>
      <c r="G299" s="443"/>
      <c r="H299" s="443"/>
      <c r="I299" s="443"/>
      <c r="J299" s="426"/>
      <c r="K299" s="426"/>
      <c r="L299" s="426"/>
      <c r="M299" s="426"/>
      <c r="N299" s="426"/>
      <c r="O299" s="426"/>
      <c r="P299" s="426"/>
      <c r="Q299" s="426"/>
      <c r="R299" s="426"/>
      <c r="S299" s="426"/>
      <c r="T299" s="426"/>
      <c r="U299" s="426"/>
    </row>
    <row r="300" ht="12.75" customHeight="1">
      <c r="A300" s="443"/>
      <c r="B300" s="443"/>
      <c r="C300" s="443"/>
      <c r="D300" s="443"/>
      <c r="E300" s="443"/>
      <c r="F300" s="443"/>
      <c r="G300" s="443"/>
      <c r="H300" s="443"/>
      <c r="I300" s="443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</row>
    <row r="301" ht="12.75" customHeight="1">
      <c r="A301" s="443"/>
      <c r="B301" s="443"/>
      <c r="C301" s="443"/>
      <c r="D301" s="443"/>
      <c r="E301" s="443"/>
      <c r="F301" s="443"/>
      <c r="G301" s="443"/>
      <c r="H301" s="443"/>
      <c r="I301" s="443"/>
      <c r="J301" s="426"/>
      <c r="K301" s="426"/>
      <c r="L301" s="426"/>
      <c r="M301" s="426"/>
      <c r="N301" s="426"/>
      <c r="O301" s="426"/>
      <c r="P301" s="426"/>
      <c r="Q301" s="426"/>
      <c r="R301" s="426"/>
      <c r="S301" s="426"/>
      <c r="T301" s="426"/>
      <c r="U301" s="426"/>
    </row>
    <row r="302" ht="12.75" customHeight="1">
      <c r="A302" s="443"/>
      <c r="B302" s="443"/>
      <c r="C302" s="443"/>
      <c r="D302" s="443"/>
      <c r="E302" s="443"/>
      <c r="F302" s="443"/>
      <c r="G302" s="443"/>
      <c r="H302" s="443"/>
      <c r="I302" s="443"/>
      <c r="J302" s="426"/>
      <c r="K302" s="426"/>
      <c r="L302" s="426"/>
      <c r="M302" s="426"/>
      <c r="N302" s="426"/>
      <c r="O302" s="426"/>
      <c r="P302" s="426"/>
      <c r="Q302" s="426"/>
      <c r="R302" s="426"/>
      <c r="S302" s="426"/>
      <c r="T302" s="426"/>
      <c r="U302" s="426"/>
    </row>
    <row r="303" ht="12.75" customHeight="1">
      <c r="A303" s="443"/>
      <c r="B303" s="443"/>
      <c r="C303" s="443"/>
      <c r="D303" s="443"/>
      <c r="E303" s="443"/>
      <c r="F303" s="443"/>
      <c r="G303" s="443"/>
      <c r="H303" s="443"/>
      <c r="I303" s="443"/>
      <c r="J303" s="426"/>
      <c r="K303" s="426"/>
      <c r="L303" s="426"/>
      <c r="M303" s="426"/>
      <c r="N303" s="426"/>
      <c r="O303" s="426"/>
      <c r="P303" s="426"/>
      <c r="Q303" s="426"/>
      <c r="R303" s="426"/>
      <c r="S303" s="426"/>
      <c r="T303" s="426"/>
      <c r="U303" s="426"/>
    </row>
    <row r="304" ht="12.75" customHeight="1">
      <c r="A304" s="443"/>
      <c r="B304" s="443"/>
      <c r="C304" s="443"/>
      <c r="D304" s="443"/>
      <c r="E304" s="443"/>
      <c r="F304" s="443"/>
      <c r="G304" s="443"/>
      <c r="H304" s="443"/>
      <c r="I304" s="443"/>
      <c r="J304" s="426"/>
      <c r="K304" s="426"/>
      <c r="L304" s="426"/>
      <c r="M304" s="426"/>
      <c r="N304" s="426"/>
      <c r="O304" s="426"/>
      <c r="P304" s="426"/>
      <c r="Q304" s="426"/>
      <c r="R304" s="426"/>
      <c r="S304" s="426"/>
      <c r="T304" s="426"/>
      <c r="U304" s="426"/>
    </row>
    <row r="305" ht="12.75" customHeight="1">
      <c r="A305" s="443"/>
      <c r="B305" s="443"/>
      <c r="C305" s="443"/>
      <c r="D305" s="443"/>
      <c r="E305" s="443"/>
      <c r="F305" s="443"/>
      <c r="G305" s="443"/>
      <c r="H305" s="443"/>
      <c r="I305" s="443"/>
      <c r="J305" s="426"/>
      <c r="K305" s="426"/>
      <c r="L305" s="426"/>
      <c r="M305" s="426"/>
      <c r="N305" s="426"/>
      <c r="O305" s="426"/>
      <c r="P305" s="426"/>
      <c r="Q305" s="426"/>
      <c r="R305" s="426"/>
      <c r="S305" s="426"/>
      <c r="T305" s="426"/>
      <c r="U305" s="426"/>
    </row>
    <row r="306" ht="12.75" customHeight="1">
      <c r="A306" s="443"/>
      <c r="B306" s="443"/>
      <c r="C306" s="443"/>
      <c r="D306" s="443"/>
      <c r="E306" s="443"/>
      <c r="F306" s="443"/>
      <c r="G306" s="443"/>
      <c r="H306" s="443"/>
      <c r="I306" s="443"/>
      <c r="J306" s="426"/>
      <c r="K306" s="426"/>
      <c r="L306" s="426"/>
      <c r="M306" s="426"/>
      <c r="N306" s="426"/>
      <c r="O306" s="426"/>
      <c r="P306" s="426"/>
      <c r="Q306" s="426"/>
      <c r="R306" s="426"/>
      <c r="S306" s="426"/>
      <c r="T306" s="426"/>
      <c r="U306" s="426"/>
    </row>
    <row r="307" ht="12.75" customHeight="1">
      <c r="A307" s="443"/>
      <c r="B307" s="443"/>
      <c r="C307" s="443"/>
      <c r="D307" s="443"/>
      <c r="E307" s="443"/>
      <c r="F307" s="443"/>
      <c r="G307" s="443"/>
      <c r="H307" s="443"/>
      <c r="I307" s="443"/>
      <c r="J307" s="426"/>
      <c r="K307" s="426"/>
      <c r="L307" s="426"/>
      <c r="M307" s="426"/>
      <c r="N307" s="426"/>
      <c r="O307" s="426"/>
      <c r="P307" s="426"/>
      <c r="Q307" s="426"/>
      <c r="R307" s="426"/>
      <c r="S307" s="426"/>
      <c r="T307" s="426"/>
      <c r="U307" s="426"/>
    </row>
    <row r="308" ht="12.75" customHeight="1">
      <c r="A308" s="443"/>
      <c r="B308" s="443"/>
      <c r="C308" s="443"/>
      <c r="D308" s="443"/>
      <c r="E308" s="443"/>
      <c r="F308" s="443"/>
      <c r="G308" s="443"/>
      <c r="H308" s="443"/>
      <c r="I308" s="443"/>
      <c r="J308" s="426"/>
      <c r="K308" s="426"/>
      <c r="L308" s="426"/>
      <c r="M308" s="426"/>
      <c r="N308" s="426"/>
      <c r="O308" s="426"/>
      <c r="P308" s="426"/>
      <c r="Q308" s="426"/>
      <c r="R308" s="426"/>
      <c r="S308" s="426"/>
      <c r="T308" s="426"/>
      <c r="U308" s="426"/>
    </row>
    <row r="309" ht="12.75" customHeight="1">
      <c r="A309" s="443"/>
      <c r="B309" s="443"/>
      <c r="C309" s="443"/>
      <c r="D309" s="443"/>
      <c r="E309" s="443"/>
      <c r="F309" s="443"/>
      <c r="G309" s="443"/>
      <c r="H309" s="443"/>
      <c r="I309" s="443"/>
      <c r="J309" s="426"/>
      <c r="K309" s="426"/>
      <c r="L309" s="426"/>
      <c r="M309" s="426"/>
      <c r="N309" s="426"/>
      <c r="O309" s="426"/>
      <c r="P309" s="426"/>
      <c r="Q309" s="426"/>
      <c r="R309" s="426"/>
      <c r="S309" s="426"/>
      <c r="T309" s="426"/>
      <c r="U309" s="426"/>
    </row>
    <row r="310" ht="12.75" customHeight="1">
      <c r="A310" s="443"/>
      <c r="B310" s="443"/>
      <c r="C310" s="443"/>
      <c r="D310" s="443"/>
      <c r="E310" s="443"/>
      <c r="F310" s="443"/>
      <c r="G310" s="443"/>
      <c r="H310" s="443"/>
      <c r="I310" s="443"/>
      <c r="J310" s="426"/>
      <c r="K310" s="426"/>
      <c r="L310" s="426"/>
      <c r="M310" s="426"/>
      <c r="N310" s="426"/>
      <c r="O310" s="426"/>
      <c r="P310" s="426"/>
      <c r="Q310" s="426"/>
      <c r="R310" s="426"/>
      <c r="S310" s="426"/>
      <c r="T310" s="426"/>
      <c r="U310" s="426"/>
    </row>
    <row r="311" ht="12.75" customHeight="1">
      <c r="A311" s="443"/>
      <c r="B311" s="443"/>
      <c r="C311" s="443"/>
      <c r="D311" s="443"/>
      <c r="E311" s="443"/>
      <c r="F311" s="443"/>
      <c r="G311" s="443"/>
      <c r="H311" s="443"/>
      <c r="I311" s="443"/>
      <c r="J311" s="426"/>
      <c r="K311" s="426"/>
      <c r="L311" s="426"/>
      <c r="M311" s="426"/>
      <c r="N311" s="426"/>
      <c r="O311" s="426"/>
      <c r="P311" s="426"/>
      <c r="Q311" s="426"/>
      <c r="R311" s="426"/>
      <c r="S311" s="426"/>
      <c r="T311" s="426"/>
      <c r="U311" s="426"/>
    </row>
    <row r="312" ht="12.75" customHeight="1">
      <c r="A312" s="443"/>
      <c r="B312" s="443"/>
      <c r="C312" s="443"/>
      <c r="D312" s="443"/>
      <c r="E312" s="443"/>
      <c r="F312" s="443"/>
      <c r="G312" s="443"/>
      <c r="H312" s="443"/>
      <c r="I312" s="443"/>
      <c r="J312" s="426"/>
      <c r="K312" s="426"/>
      <c r="L312" s="426"/>
      <c r="M312" s="426"/>
      <c r="N312" s="426"/>
      <c r="O312" s="426"/>
      <c r="P312" s="426"/>
      <c r="Q312" s="426"/>
      <c r="R312" s="426"/>
      <c r="S312" s="426"/>
      <c r="T312" s="426"/>
      <c r="U312" s="426"/>
    </row>
    <row r="313" ht="12.75" customHeight="1">
      <c r="A313" s="443"/>
      <c r="B313" s="443"/>
      <c r="C313" s="443"/>
      <c r="D313" s="443"/>
      <c r="E313" s="443"/>
      <c r="F313" s="443"/>
      <c r="G313" s="443"/>
      <c r="H313" s="443"/>
      <c r="I313" s="443"/>
      <c r="J313" s="426"/>
      <c r="K313" s="426"/>
      <c r="L313" s="426"/>
      <c r="M313" s="426"/>
      <c r="N313" s="426"/>
      <c r="O313" s="426"/>
      <c r="P313" s="426"/>
      <c r="Q313" s="426"/>
      <c r="R313" s="426"/>
      <c r="S313" s="426"/>
      <c r="T313" s="426"/>
      <c r="U313" s="426"/>
    </row>
    <row r="314" ht="12.75" customHeight="1">
      <c r="A314" s="443"/>
      <c r="B314" s="443"/>
      <c r="C314" s="443"/>
      <c r="D314" s="443"/>
      <c r="E314" s="443"/>
      <c r="F314" s="443"/>
      <c r="G314" s="443"/>
      <c r="H314" s="443"/>
      <c r="I314" s="443"/>
      <c r="J314" s="426"/>
      <c r="K314" s="426"/>
      <c r="L314" s="426"/>
      <c r="M314" s="426"/>
      <c r="N314" s="426"/>
      <c r="O314" s="426"/>
      <c r="P314" s="426"/>
      <c r="Q314" s="426"/>
      <c r="R314" s="426"/>
      <c r="S314" s="426"/>
      <c r="T314" s="426"/>
      <c r="U314" s="426"/>
    </row>
    <row r="315" ht="12.75" customHeight="1">
      <c r="A315" s="443"/>
      <c r="B315" s="443"/>
      <c r="C315" s="443"/>
      <c r="D315" s="443"/>
      <c r="E315" s="443"/>
      <c r="F315" s="443"/>
      <c r="G315" s="443"/>
      <c r="H315" s="443"/>
      <c r="I315" s="443"/>
      <c r="J315" s="426"/>
      <c r="K315" s="426"/>
      <c r="L315" s="426"/>
      <c r="M315" s="426"/>
      <c r="N315" s="426"/>
      <c r="O315" s="426"/>
      <c r="P315" s="426"/>
      <c r="Q315" s="426"/>
      <c r="R315" s="426"/>
      <c r="S315" s="426"/>
      <c r="T315" s="426"/>
      <c r="U315" s="426"/>
    </row>
    <row r="316" ht="12.75" customHeight="1">
      <c r="A316" s="443"/>
      <c r="B316" s="443"/>
      <c r="C316" s="443"/>
      <c r="D316" s="443"/>
      <c r="E316" s="443"/>
      <c r="F316" s="443"/>
      <c r="G316" s="443"/>
      <c r="H316" s="443"/>
      <c r="I316" s="443"/>
      <c r="J316" s="426"/>
      <c r="K316" s="426"/>
      <c r="L316" s="426"/>
      <c r="M316" s="426"/>
      <c r="N316" s="426"/>
      <c r="O316" s="426"/>
      <c r="P316" s="426"/>
      <c r="Q316" s="426"/>
      <c r="R316" s="426"/>
      <c r="S316" s="426"/>
      <c r="T316" s="426"/>
      <c r="U316" s="426"/>
    </row>
    <row r="317" ht="12.75" customHeight="1">
      <c r="A317" s="443"/>
      <c r="B317" s="443"/>
      <c r="C317" s="443"/>
      <c r="D317" s="443"/>
      <c r="E317" s="443"/>
      <c r="F317" s="443"/>
      <c r="G317" s="443"/>
      <c r="H317" s="443"/>
      <c r="I317" s="443"/>
      <c r="J317" s="426"/>
      <c r="K317" s="426"/>
      <c r="L317" s="426"/>
      <c r="M317" s="426"/>
      <c r="N317" s="426"/>
      <c r="O317" s="426"/>
      <c r="P317" s="426"/>
      <c r="Q317" s="426"/>
      <c r="R317" s="426"/>
      <c r="S317" s="426"/>
      <c r="T317" s="426"/>
      <c r="U317" s="426"/>
    </row>
    <row r="318" ht="12.75" customHeight="1">
      <c r="A318" s="443"/>
      <c r="B318" s="443"/>
      <c r="C318" s="443"/>
      <c r="D318" s="443"/>
      <c r="E318" s="443"/>
      <c r="F318" s="443"/>
      <c r="G318" s="443"/>
      <c r="H318" s="443"/>
      <c r="I318" s="443"/>
      <c r="J318" s="426"/>
      <c r="K318" s="426"/>
      <c r="L318" s="426"/>
      <c r="M318" s="426"/>
      <c r="N318" s="426"/>
      <c r="O318" s="426"/>
      <c r="P318" s="426"/>
      <c r="Q318" s="426"/>
      <c r="R318" s="426"/>
      <c r="S318" s="426"/>
      <c r="T318" s="426"/>
      <c r="U318" s="426"/>
    </row>
    <row r="319" ht="12.75" customHeight="1">
      <c r="A319" s="443"/>
      <c r="B319" s="443"/>
      <c r="C319" s="443"/>
      <c r="D319" s="443"/>
      <c r="E319" s="443"/>
      <c r="F319" s="443"/>
      <c r="G319" s="443"/>
      <c r="H319" s="443"/>
      <c r="I319" s="443"/>
      <c r="J319" s="426"/>
      <c r="K319" s="426"/>
      <c r="L319" s="426"/>
      <c r="M319" s="426"/>
      <c r="N319" s="426"/>
      <c r="O319" s="426"/>
      <c r="P319" s="426"/>
      <c r="Q319" s="426"/>
      <c r="R319" s="426"/>
      <c r="S319" s="426"/>
      <c r="T319" s="426"/>
      <c r="U319" s="426"/>
    </row>
    <row r="320" ht="12.75" customHeight="1">
      <c r="A320" s="443"/>
      <c r="B320" s="443"/>
      <c r="C320" s="443"/>
      <c r="D320" s="443"/>
      <c r="E320" s="443"/>
      <c r="F320" s="443"/>
      <c r="G320" s="443"/>
      <c r="H320" s="443"/>
      <c r="I320" s="443"/>
      <c r="J320" s="426"/>
      <c r="K320" s="426"/>
      <c r="L320" s="426"/>
      <c r="M320" s="426"/>
      <c r="N320" s="426"/>
      <c r="O320" s="426"/>
      <c r="P320" s="426"/>
      <c r="Q320" s="426"/>
      <c r="R320" s="426"/>
      <c r="S320" s="426"/>
      <c r="T320" s="426"/>
      <c r="U320" s="426"/>
    </row>
    <row r="321" ht="12.75" customHeight="1">
      <c r="A321" s="443"/>
      <c r="B321" s="443"/>
      <c r="C321" s="443"/>
      <c r="D321" s="443"/>
      <c r="E321" s="443"/>
      <c r="F321" s="443"/>
      <c r="G321" s="443"/>
      <c r="H321" s="443"/>
      <c r="I321" s="443"/>
      <c r="J321" s="426"/>
      <c r="K321" s="426"/>
      <c r="L321" s="426"/>
      <c r="M321" s="426"/>
      <c r="N321" s="426"/>
      <c r="O321" s="426"/>
      <c r="P321" s="426"/>
      <c r="Q321" s="426"/>
      <c r="R321" s="426"/>
      <c r="S321" s="426"/>
      <c r="T321" s="426"/>
      <c r="U321" s="426"/>
    </row>
    <row r="322" ht="12.75" customHeight="1">
      <c r="A322" s="443"/>
      <c r="B322" s="443"/>
      <c r="C322" s="443"/>
      <c r="D322" s="443"/>
      <c r="E322" s="443"/>
      <c r="F322" s="443"/>
      <c r="G322" s="443"/>
      <c r="H322" s="443"/>
      <c r="I322" s="443"/>
      <c r="J322" s="426"/>
      <c r="K322" s="426"/>
      <c r="L322" s="426"/>
      <c r="M322" s="426"/>
      <c r="N322" s="426"/>
      <c r="O322" s="426"/>
      <c r="P322" s="426"/>
      <c r="Q322" s="426"/>
      <c r="R322" s="426"/>
      <c r="S322" s="426"/>
      <c r="T322" s="426"/>
      <c r="U322" s="426"/>
    </row>
    <row r="323" ht="12.75" customHeight="1">
      <c r="A323" s="443"/>
      <c r="B323" s="443"/>
      <c r="C323" s="443"/>
      <c r="D323" s="443"/>
      <c r="E323" s="443"/>
      <c r="F323" s="443"/>
      <c r="G323" s="443"/>
      <c r="H323" s="443"/>
      <c r="I323" s="443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</row>
    <row r="324" ht="12.75" customHeight="1">
      <c r="A324" s="443"/>
      <c r="B324" s="443"/>
      <c r="C324" s="443"/>
      <c r="D324" s="443"/>
      <c r="E324" s="443"/>
      <c r="F324" s="443"/>
      <c r="G324" s="443"/>
      <c r="H324" s="443"/>
      <c r="I324" s="443"/>
      <c r="J324" s="426"/>
      <c r="K324" s="426"/>
      <c r="L324" s="426"/>
      <c r="M324" s="426"/>
      <c r="N324" s="426"/>
      <c r="O324" s="426"/>
      <c r="P324" s="426"/>
      <c r="Q324" s="426"/>
      <c r="R324" s="426"/>
      <c r="S324" s="426"/>
      <c r="T324" s="426"/>
      <c r="U324" s="426"/>
    </row>
    <row r="325" ht="12.75" customHeight="1">
      <c r="A325" s="443"/>
      <c r="B325" s="443"/>
      <c r="C325" s="443"/>
      <c r="D325" s="443"/>
      <c r="E325" s="443"/>
      <c r="F325" s="443"/>
      <c r="G325" s="443"/>
      <c r="H325" s="443"/>
      <c r="I325" s="443"/>
      <c r="J325" s="426"/>
      <c r="K325" s="426"/>
      <c r="L325" s="426"/>
      <c r="M325" s="426"/>
      <c r="N325" s="426"/>
      <c r="O325" s="426"/>
      <c r="P325" s="426"/>
      <c r="Q325" s="426"/>
      <c r="R325" s="426"/>
      <c r="S325" s="426"/>
      <c r="T325" s="426"/>
      <c r="U325" s="426"/>
    </row>
    <row r="326" ht="12.75" customHeight="1">
      <c r="A326" s="443"/>
      <c r="B326" s="443"/>
      <c r="C326" s="443"/>
      <c r="D326" s="443"/>
      <c r="E326" s="443"/>
      <c r="F326" s="443"/>
      <c r="G326" s="443"/>
      <c r="H326" s="443"/>
      <c r="I326" s="443"/>
      <c r="J326" s="426"/>
      <c r="K326" s="426"/>
      <c r="L326" s="426"/>
      <c r="M326" s="426"/>
      <c r="N326" s="426"/>
      <c r="O326" s="426"/>
      <c r="P326" s="426"/>
      <c r="Q326" s="426"/>
      <c r="R326" s="426"/>
      <c r="S326" s="426"/>
      <c r="T326" s="426"/>
      <c r="U326" s="426"/>
    </row>
    <row r="327" ht="12.75" customHeight="1">
      <c r="A327" s="443"/>
      <c r="B327" s="443"/>
      <c r="C327" s="443"/>
      <c r="D327" s="443"/>
      <c r="E327" s="443"/>
      <c r="F327" s="443"/>
      <c r="G327" s="443"/>
      <c r="H327" s="443"/>
      <c r="I327" s="443"/>
      <c r="J327" s="426"/>
      <c r="K327" s="426"/>
      <c r="L327" s="426"/>
      <c r="M327" s="426"/>
      <c r="N327" s="426"/>
      <c r="O327" s="426"/>
      <c r="P327" s="426"/>
      <c r="Q327" s="426"/>
      <c r="R327" s="426"/>
      <c r="S327" s="426"/>
      <c r="T327" s="426"/>
      <c r="U327" s="426"/>
    </row>
    <row r="328" ht="12.75" customHeight="1">
      <c r="A328" s="443"/>
      <c r="B328" s="443"/>
      <c r="C328" s="443"/>
      <c r="D328" s="443"/>
      <c r="E328" s="443"/>
      <c r="F328" s="443"/>
      <c r="G328" s="443"/>
      <c r="H328" s="443"/>
      <c r="I328" s="443"/>
      <c r="J328" s="426"/>
      <c r="K328" s="426"/>
      <c r="L328" s="426"/>
      <c r="M328" s="426"/>
      <c r="N328" s="426"/>
      <c r="O328" s="426"/>
      <c r="P328" s="426"/>
      <c r="Q328" s="426"/>
      <c r="R328" s="426"/>
      <c r="S328" s="426"/>
      <c r="T328" s="426"/>
      <c r="U328" s="426"/>
    </row>
    <row r="329" ht="12.75" customHeight="1">
      <c r="A329" s="443"/>
      <c r="B329" s="443"/>
      <c r="C329" s="443"/>
      <c r="D329" s="443"/>
      <c r="E329" s="443"/>
      <c r="F329" s="443"/>
      <c r="G329" s="443"/>
      <c r="H329" s="443"/>
      <c r="I329" s="443"/>
      <c r="J329" s="426"/>
      <c r="K329" s="426"/>
      <c r="L329" s="426"/>
      <c r="M329" s="426"/>
      <c r="N329" s="426"/>
      <c r="O329" s="426"/>
      <c r="P329" s="426"/>
      <c r="Q329" s="426"/>
      <c r="R329" s="426"/>
      <c r="S329" s="426"/>
      <c r="T329" s="426"/>
      <c r="U329" s="426"/>
    </row>
    <row r="330" ht="12.75" customHeight="1">
      <c r="A330" s="443"/>
      <c r="B330" s="443"/>
      <c r="C330" s="443"/>
      <c r="D330" s="443"/>
      <c r="E330" s="443"/>
      <c r="F330" s="443"/>
      <c r="G330" s="443"/>
      <c r="H330" s="443"/>
      <c r="I330" s="443"/>
      <c r="J330" s="426"/>
      <c r="K330" s="426"/>
      <c r="L330" s="426"/>
      <c r="M330" s="426"/>
      <c r="N330" s="426"/>
      <c r="O330" s="426"/>
      <c r="P330" s="426"/>
      <c r="Q330" s="426"/>
      <c r="R330" s="426"/>
      <c r="S330" s="426"/>
      <c r="T330" s="426"/>
      <c r="U330" s="426"/>
    </row>
    <row r="331" ht="12.75" customHeight="1">
      <c r="A331" s="443"/>
      <c r="B331" s="443"/>
      <c r="C331" s="443"/>
      <c r="D331" s="443"/>
      <c r="E331" s="443"/>
      <c r="F331" s="443"/>
      <c r="G331" s="443"/>
      <c r="H331" s="443"/>
      <c r="I331" s="443"/>
      <c r="J331" s="426"/>
      <c r="K331" s="426"/>
      <c r="L331" s="426"/>
      <c r="M331" s="426"/>
      <c r="N331" s="426"/>
      <c r="O331" s="426"/>
      <c r="P331" s="426"/>
      <c r="Q331" s="426"/>
      <c r="R331" s="426"/>
      <c r="S331" s="426"/>
      <c r="T331" s="426"/>
      <c r="U331" s="426"/>
    </row>
    <row r="332" ht="12.75" customHeight="1">
      <c r="A332" s="443"/>
      <c r="B332" s="443"/>
      <c r="C332" s="443"/>
      <c r="D332" s="443"/>
      <c r="E332" s="443"/>
      <c r="F332" s="443"/>
      <c r="G332" s="443"/>
      <c r="H332" s="443"/>
      <c r="I332" s="443"/>
      <c r="J332" s="426"/>
      <c r="K332" s="426"/>
      <c r="L332" s="426"/>
      <c r="M332" s="426"/>
      <c r="N332" s="426"/>
      <c r="O332" s="426"/>
      <c r="P332" s="426"/>
      <c r="Q332" s="426"/>
      <c r="R332" s="426"/>
      <c r="S332" s="426"/>
      <c r="T332" s="426"/>
      <c r="U332" s="426"/>
    </row>
    <row r="333" ht="12.75" customHeight="1">
      <c r="A333" s="443"/>
      <c r="B333" s="443"/>
      <c r="C333" s="443"/>
      <c r="D333" s="443"/>
      <c r="E333" s="443"/>
      <c r="F333" s="443"/>
      <c r="G333" s="443"/>
      <c r="H333" s="443"/>
      <c r="I333" s="443"/>
      <c r="J333" s="426"/>
      <c r="K333" s="426"/>
      <c r="L333" s="426"/>
      <c r="M333" s="426"/>
      <c r="N333" s="426"/>
      <c r="O333" s="426"/>
      <c r="P333" s="426"/>
      <c r="Q333" s="426"/>
      <c r="R333" s="426"/>
      <c r="S333" s="426"/>
      <c r="T333" s="426"/>
      <c r="U333" s="426"/>
    </row>
    <row r="334" ht="12.75" customHeight="1">
      <c r="A334" s="443"/>
      <c r="B334" s="443"/>
      <c r="C334" s="443"/>
      <c r="D334" s="443"/>
      <c r="E334" s="443"/>
      <c r="F334" s="443"/>
      <c r="G334" s="443"/>
      <c r="H334" s="443"/>
      <c r="I334" s="443"/>
      <c r="J334" s="426"/>
      <c r="K334" s="426"/>
      <c r="L334" s="426"/>
      <c r="M334" s="426"/>
      <c r="N334" s="426"/>
      <c r="O334" s="426"/>
      <c r="P334" s="426"/>
      <c r="Q334" s="426"/>
      <c r="R334" s="426"/>
      <c r="S334" s="426"/>
      <c r="T334" s="426"/>
      <c r="U334" s="426"/>
    </row>
    <row r="335" ht="12.75" customHeight="1">
      <c r="A335" s="443"/>
      <c r="B335" s="443"/>
      <c r="C335" s="443"/>
      <c r="D335" s="443"/>
      <c r="E335" s="443"/>
      <c r="F335" s="443"/>
      <c r="G335" s="443"/>
      <c r="H335" s="443"/>
      <c r="I335" s="443"/>
      <c r="J335" s="426"/>
      <c r="K335" s="426"/>
      <c r="L335" s="426"/>
      <c r="M335" s="426"/>
      <c r="N335" s="426"/>
      <c r="O335" s="426"/>
      <c r="P335" s="426"/>
      <c r="Q335" s="426"/>
      <c r="R335" s="426"/>
      <c r="S335" s="426"/>
      <c r="T335" s="426"/>
      <c r="U335" s="426"/>
    </row>
    <row r="336" ht="12.75" customHeight="1">
      <c r="A336" s="443"/>
      <c r="B336" s="443"/>
      <c r="C336" s="443"/>
      <c r="D336" s="443"/>
      <c r="E336" s="443"/>
      <c r="F336" s="443"/>
      <c r="G336" s="443"/>
      <c r="H336" s="443"/>
      <c r="I336" s="443"/>
      <c r="J336" s="426"/>
      <c r="K336" s="426"/>
      <c r="L336" s="426"/>
      <c r="M336" s="426"/>
      <c r="N336" s="426"/>
      <c r="O336" s="426"/>
      <c r="P336" s="426"/>
      <c r="Q336" s="426"/>
      <c r="R336" s="426"/>
      <c r="S336" s="426"/>
      <c r="T336" s="426"/>
      <c r="U336" s="426"/>
    </row>
    <row r="337" ht="12.75" customHeight="1">
      <c r="A337" s="443"/>
      <c r="B337" s="443"/>
      <c r="C337" s="443"/>
      <c r="D337" s="443"/>
      <c r="E337" s="443"/>
      <c r="F337" s="443"/>
      <c r="G337" s="443"/>
      <c r="H337" s="443"/>
      <c r="I337" s="443"/>
      <c r="J337" s="426"/>
      <c r="K337" s="426"/>
      <c r="L337" s="426"/>
      <c r="M337" s="426"/>
      <c r="N337" s="426"/>
      <c r="O337" s="426"/>
      <c r="P337" s="426"/>
      <c r="Q337" s="426"/>
      <c r="R337" s="426"/>
      <c r="S337" s="426"/>
      <c r="T337" s="426"/>
      <c r="U337" s="426"/>
    </row>
    <row r="338" ht="12.75" customHeight="1">
      <c r="A338" s="443"/>
      <c r="B338" s="443"/>
      <c r="C338" s="443"/>
      <c r="D338" s="443"/>
      <c r="E338" s="443"/>
      <c r="F338" s="443"/>
      <c r="G338" s="443"/>
      <c r="H338" s="443"/>
      <c r="I338" s="443"/>
      <c r="J338" s="426"/>
      <c r="K338" s="426"/>
      <c r="L338" s="426"/>
      <c r="M338" s="426"/>
      <c r="N338" s="426"/>
      <c r="O338" s="426"/>
      <c r="P338" s="426"/>
      <c r="Q338" s="426"/>
      <c r="R338" s="426"/>
      <c r="S338" s="426"/>
      <c r="T338" s="426"/>
      <c r="U338" s="426"/>
    </row>
    <row r="339" ht="12.75" customHeight="1">
      <c r="A339" s="443"/>
      <c r="B339" s="443"/>
      <c r="C339" s="443"/>
      <c r="D339" s="443"/>
      <c r="E339" s="443"/>
      <c r="F339" s="443"/>
      <c r="G339" s="443"/>
      <c r="H339" s="443"/>
      <c r="I339" s="443"/>
      <c r="J339" s="426"/>
      <c r="K339" s="426"/>
      <c r="L339" s="426"/>
      <c r="M339" s="426"/>
      <c r="N339" s="426"/>
      <c r="O339" s="426"/>
      <c r="P339" s="426"/>
      <c r="Q339" s="426"/>
      <c r="R339" s="426"/>
      <c r="S339" s="426"/>
      <c r="T339" s="426"/>
      <c r="U339" s="426"/>
    </row>
    <row r="340" ht="12.75" customHeight="1">
      <c r="A340" s="443"/>
      <c r="B340" s="443"/>
      <c r="C340" s="443"/>
      <c r="D340" s="443"/>
      <c r="E340" s="443"/>
      <c r="F340" s="443"/>
      <c r="G340" s="443"/>
      <c r="H340" s="443"/>
      <c r="I340" s="443"/>
      <c r="J340" s="426"/>
      <c r="K340" s="426"/>
      <c r="L340" s="426"/>
      <c r="M340" s="426"/>
      <c r="N340" s="426"/>
      <c r="O340" s="426"/>
      <c r="P340" s="426"/>
      <c r="Q340" s="426"/>
      <c r="R340" s="426"/>
      <c r="S340" s="426"/>
      <c r="T340" s="426"/>
      <c r="U340" s="426"/>
    </row>
    <row r="341" ht="12.75" customHeight="1">
      <c r="A341" s="443"/>
      <c r="B341" s="443"/>
      <c r="C341" s="443"/>
      <c r="D341" s="443"/>
      <c r="E341" s="443"/>
      <c r="F341" s="443"/>
      <c r="G341" s="443"/>
      <c r="H341" s="443"/>
      <c r="I341" s="443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26"/>
      <c r="U341" s="426"/>
    </row>
    <row r="342" ht="12.75" customHeight="1">
      <c r="A342" s="443"/>
      <c r="B342" s="443"/>
      <c r="C342" s="443"/>
      <c r="D342" s="443"/>
      <c r="E342" s="443"/>
      <c r="F342" s="443"/>
      <c r="G342" s="443"/>
      <c r="H342" s="443"/>
      <c r="I342" s="443"/>
      <c r="J342" s="426"/>
      <c r="K342" s="426"/>
      <c r="L342" s="426"/>
      <c r="M342" s="426"/>
      <c r="N342" s="426"/>
      <c r="O342" s="426"/>
      <c r="P342" s="426"/>
      <c r="Q342" s="426"/>
      <c r="R342" s="426"/>
      <c r="S342" s="426"/>
      <c r="T342" s="426"/>
      <c r="U342" s="426"/>
    </row>
    <row r="343" ht="12.75" customHeight="1">
      <c r="A343" s="443"/>
      <c r="B343" s="443"/>
      <c r="C343" s="443"/>
      <c r="D343" s="443"/>
      <c r="E343" s="443"/>
      <c r="F343" s="443"/>
      <c r="G343" s="443"/>
      <c r="H343" s="443"/>
      <c r="I343" s="443"/>
      <c r="J343" s="426"/>
      <c r="K343" s="426"/>
      <c r="L343" s="426"/>
      <c r="M343" s="426"/>
      <c r="N343" s="426"/>
      <c r="O343" s="426"/>
      <c r="P343" s="426"/>
      <c r="Q343" s="426"/>
      <c r="R343" s="426"/>
      <c r="S343" s="426"/>
      <c r="T343" s="426"/>
      <c r="U343" s="426"/>
    </row>
    <row r="344" ht="12.75" customHeight="1">
      <c r="A344" s="443"/>
      <c r="B344" s="443"/>
      <c r="C344" s="443"/>
      <c r="D344" s="443"/>
      <c r="E344" s="443"/>
      <c r="F344" s="443"/>
      <c r="G344" s="443"/>
      <c r="H344" s="443"/>
      <c r="I344" s="443"/>
      <c r="J344" s="426"/>
      <c r="K344" s="426"/>
      <c r="L344" s="426"/>
      <c r="M344" s="426"/>
      <c r="N344" s="426"/>
      <c r="O344" s="426"/>
      <c r="P344" s="426"/>
      <c r="Q344" s="426"/>
      <c r="R344" s="426"/>
      <c r="S344" s="426"/>
      <c r="T344" s="426"/>
      <c r="U344" s="426"/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246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5"/>
    <col customWidth="1" min="2" max="2" width="4.38"/>
    <col customWidth="1" min="3" max="3" width="15.38"/>
    <col customWidth="1" min="4" max="4" width="7.13"/>
    <col customWidth="1" min="5" max="7" width="7.0"/>
    <col customWidth="1" min="8" max="8" width="15.25"/>
    <col customWidth="1" min="9" max="9" width="15.13"/>
    <col customWidth="1" min="10" max="10" width="9.63"/>
    <col customWidth="1" min="11" max="11" width="22.13"/>
    <col customWidth="1" min="12" max="12" width="15.5"/>
    <col customWidth="1" min="13" max="13" width="14.13"/>
    <col customWidth="1" min="14" max="14" width="26.25"/>
    <col customWidth="1" min="15" max="15" width="8.0"/>
    <col customWidth="1" min="16" max="26" width="7.63"/>
  </cols>
  <sheetData>
    <row r="1" ht="14.25" customHeight="1">
      <c r="A1" s="445">
        <v>1.0</v>
      </c>
      <c r="B1" s="445">
        <v>2.0</v>
      </c>
      <c r="C1" s="445">
        <v>3.0</v>
      </c>
      <c r="D1" s="445">
        <v>4.0</v>
      </c>
      <c r="E1" s="445">
        <v>5.0</v>
      </c>
      <c r="F1" s="445">
        <v>6.0</v>
      </c>
      <c r="G1" s="445">
        <v>7.0</v>
      </c>
      <c r="H1" s="445">
        <v>8.0</v>
      </c>
      <c r="I1" s="445">
        <v>9.0</v>
      </c>
      <c r="J1" s="445">
        <v>10.0</v>
      </c>
      <c r="K1" s="445">
        <v>11.0</v>
      </c>
      <c r="L1" s="445">
        <v>12.0</v>
      </c>
      <c r="M1" s="445">
        <v>13.0</v>
      </c>
      <c r="N1" s="445">
        <v>14.0</v>
      </c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</row>
    <row r="2" ht="14.25" customHeight="1">
      <c r="A2" s="445"/>
      <c r="B2" s="446" t="s">
        <v>1654</v>
      </c>
      <c r="C2" s="446" t="s">
        <v>1655</v>
      </c>
      <c r="D2" s="446" t="s">
        <v>1656</v>
      </c>
      <c r="E2" s="446" t="s">
        <v>1657</v>
      </c>
      <c r="F2" s="446"/>
      <c r="G2" s="446"/>
      <c r="H2" s="446" t="s">
        <v>1658</v>
      </c>
      <c r="I2" s="446" t="s">
        <v>1659</v>
      </c>
      <c r="J2" s="446" t="s">
        <v>1660</v>
      </c>
      <c r="K2" s="446" t="s">
        <v>1661</v>
      </c>
      <c r="L2" s="446" t="s">
        <v>1662</v>
      </c>
      <c r="M2" s="446" t="s">
        <v>1663</v>
      </c>
      <c r="N2" s="446" t="s">
        <v>1664</v>
      </c>
      <c r="O2" s="445"/>
      <c r="P2" s="445"/>
      <c r="Q2" s="445"/>
      <c r="R2" s="445"/>
      <c r="S2" s="445"/>
      <c r="T2" s="445"/>
      <c r="U2" s="445"/>
      <c r="V2" s="445"/>
      <c r="W2" s="445"/>
      <c r="X2" s="445"/>
      <c r="Y2" s="445"/>
      <c r="Z2" s="445"/>
    </row>
    <row r="3" ht="14.25" customHeight="1">
      <c r="A3" s="447" t="str">
        <f>SUBSTITUTE(SUBSTITUTE(SUBSTITUTE(M3,"-",""),"(",""),")","")</f>
        <v>7703147618</v>
      </c>
      <c r="B3" s="448">
        <v>1.0</v>
      </c>
      <c r="C3" s="449"/>
      <c r="D3" s="449" t="s">
        <v>1665</v>
      </c>
      <c r="E3" s="450" t="s">
        <v>1666</v>
      </c>
      <c r="F3" s="449"/>
      <c r="G3" s="449"/>
      <c r="H3" s="449" t="s">
        <v>1667</v>
      </c>
      <c r="I3" s="449" t="s">
        <v>45</v>
      </c>
      <c r="J3" s="451">
        <v>45395.0</v>
      </c>
      <c r="K3" s="449" t="s">
        <v>1668</v>
      </c>
      <c r="L3" s="449" t="s">
        <v>1669</v>
      </c>
      <c r="M3" s="450" t="s">
        <v>1670</v>
      </c>
      <c r="N3" s="452" t="s">
        <v>53</v>
      </c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</row>
    <row r="4" ht="14.25" customHeight="1">
      <c r="A4" s="447"/>
      <c r="B4" s="453"/>
      <c r="C4" s="454"/>
      <c r="D4" s="454"/>
      <c r="E4" s="455"/>
      <c r="F4" s="454"/>
      <c r="G4" s="454"/>
      <c r="H4" s="454"/>
      <c r="I4" s="456"/>
      <c r="J4" s="457"/>
      <c r="K4" s="456"/>
      <c r="L4" s="456" t="s">
        <v>1671</v>
      </c>
      <c r="M4" s="455"/>
      <c r="N4" s="458"/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5"/>
      <c r="Z4" s="445"/>
    </row>
    <row r="5" ht="14.25" customHeight="1">
      <c r="A5" s="447"/>
      <c r="B5" s="459"/>
      <c r="C5" s="460"/>
      <c r="D5" s="460"/>
      <c r="E5" s="461"/>
      <c r="F5" s="460"/>
      <c r="G5" s="460"/>
      <c r="H5" s="460"/>
      <c r="I5" s="462"/>
      <c r="J5" s="463"/>
      <c r="K5" s="462"/>
      <c r="L5" s="462"/>
      <c r="M5" s="461"/>
      <c r="N5" s="464"/>
      <c r="O5" s="445"/>
      <c r="P5" s="445"/>
      <c r="Q5" s="445"/>
      <c r="R5" s="445"/>
      <c r="S5" s="445"/>
      <c r="T5" s="445"/>
      <c r="U5" s="445"/>
      <c r="V5" s="445"/>
      <c r="W5" s="445"/>
      <c r="X5" s="445"/>
      <c r="Y5" s="445"/>
      <c r="Z5" s="445"/>
    </row>
    <row r="6" ht="14.25" customHeight="1">
      <c r="A6" s="447" t="str">
        <f>SUBSTITUTE(SUBSTITUTE(SUBSTITUTE(M6,"-",""),"(",""),")","")</f>
        <v>6785941399</v>
      </c>
      <c r="B6" s="448">
        <v>2.0</v>
      </c>
      <c r="C6" s="449"/>
      <c r="D6" s="449" t="s">
        <v>1665</v>
      </c>
      <c r="E6" s="449" t="s">
        <v>1666</v>
      </c>
      <c r="F6" s="449"/>
      <c r="G6" s="449"/>
      <c r="H6" s="449" t="s">
        <v>1672</v>
      </c>
      <c r="I6" s="449" t="s">
        <v>88</v>
      </c>
      <c r="J6" s="451">
        <v>45395.0</v>
      </c>
      <c r="K6" s="449"/>
      <c r="L6" s="449"/>
      <c r="M6" s="450" t="s">
        <v>91</v>
      </c>
      <c r="N6" s="452" t="s">
        <v>92</v>
      </c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  <c r="Z6" s="445"/>
    </row>
    <row r="7" ht="14.25" customHeight="1">
      <c r="A7" s="447"/>
      <c r="B7" s="453"/>
      <c r="C7" s="454"/>
      <c r="D7" s="454"/>
      <c r="E7" s="454"/>
      <c r="F7" s="454"/>
      <c r="G7" s="454"/>
      <c r="H7" s="454"/>
      <c r="I7" s="456"/>
      <c r="J7" s="457"/>
      <c r="K7" s="456"/>
      <c r="L7" s="456"/>
      <c r="M7" s="455"/>
      <c r="N7" s="458"/>
      <c r="O7" s="445"/>
      <c r="P7" s="445"/>
      <c r="Q7" s="445"/>
      <c r="R7" s="445"/>
      <c r="S7" s="445"/>
      <c r="T7" s="445"/>
      <c r="U7" s="445"/>
      <c r="V7" s="445"/>
      <c r="W7" s="445"/>
      <c r="X7" s="445"/>
      <c r="Y7" s="445"/>
      <c r="Z7" s="445"/>
    </row>
    <row r="8" ht="14.25" customHeight="1">
      <c r="A8" s="447"/>
      <c r="B8" s="459"/>
      <c r="C8" s="460"/>
      <c r="D8" s="460"/>
      <c r="E8" s="460"/>
      <c r="F8" s="460"/>
      <c r="G8" s="460"/>
      <c r="H8" s="460"/>
      <c r="I8" s="462"/>
      <c r="J8" s="463"/>
      <c r="K8" s="462"/>
      <c r="L8" s="462"/>
      <c r="M8" s="461"/>
      <c r="N8" s="464"/>
      <c r="O8" s="445"/>
      <c r="P8" s="445"/>
      <c r="Q8" s="445"/>
      <c r="R8" s="445"/>
      <c r="S8" s="445"/>
      <c r="T8" s="445"/>
      <c r="U8" s="445"/>
      <c r="V8" s="445"/>
      <c r="W8" s="445"/>
      <c r="X8" s="445"/>
      <c r="Y8" s="445"/>
      <c r="Z8" s="445"/>
    </row>
    <row r="9" ht="14.25" customHeight="1">
      <c r="A9" s="447" t="str">
        <f>SUBSTITUTE(SUBSTITUTE(SUBSTITUTE(M9,"-",""),"(",""),")","")</f>
        <v>6784125590</v>
      </c>
      <c r="B9" s="448">
        <v>3.0</v>
      </c>
      <c r="C9" s="449"/>
      <c r="D9" s="449" t="s">
        <v>1665</v>
      </c>
      <c r="E9" s="449" t="s">
        <v>1666</v>
      </c>
      <c r="F9" s="449"/>
      <c r="G9" s="449"/>
      <c r="H9" s="449" t="s">
        <v>1673</v>
      </c>
      <c r="I9" s="449" t="s">
        <v>71</v>
      </c>
      <c r="J9" s="451">
        <v>45395.0</v>
      </c>
      <c r="K9" s="449" t="s">
        <v>1674</v>
      </c>
      <c r="L9" s="449" t="s">
        <v>1675</v>
      </c>
      <c r="M9" s="449" t="s">
        <v>77</v>
      </c>
      <c r="N9" s="465" t="s">
        <v>74</v>
      </c>
      <c r="O9" s="445"/>
      <c r="P9" s="445"/>
      <c r="Q9" s="445"/>
      <c r="R9" s="445"/>
      <c r="S9" s="445"/>
      <c r="T9" s="445"/>
      <c r="U9" s="445"/>
      <c r="V9" s="445"/>
      <c r="W9" s="445"/>
      <c r="X9" s="445"/>
      <c r="Y9" s="445"/>
      <c r="Z9" s="445"/>
    </row>
    <row r="10" ht="14.25" customHeight="1">
      <c r="A10" s="447"/>
      <c r="B10" s="453"/>
      <c r="C10" s="454"/>
      <c r="D10" s="454"/>
      <c r="E10" s="454"/>
      <c r="F10" s="454"/>
      <c r="G10" s="454"/>
      <c r="H10" s="454"/>
      <c r="I10" s="456"/>
      <c r="J10" s="457"/>
      <c r="K10" s="456"/>
      <c r="L10" s="456"/>
      <c r="M10" s="456"/>
      <c r="N10" s="466"/>
      <c r="O10" s="445" t="s">
        <v>1676</v>
      </c>
      <c r="P10" s="445"/>
      <c r="Q10" s="445"/>
      <c r="R10" s="445"/>
      <c r="S10" s="445"/>
      <c r="T10" s="445"/>
      <c r="U10" s="445"/>
      <c r="V10" s="445"/>
      <c r="W10" s="445"/>
      <c r="X10" s="445"/>
      <c r="Y10" s="445"/>
      <c r="Z10" s="445"/>
    </row>
    <row r="11" ht="14.25" customHeight="1">
      <c r="A11" s="447"/>
      <c r="B11" s="459"/>
      <c r="C11" s="460"/>
      <c r="D11" s="460"/>
      <c r="E11" s="460"/>
      <c r="F11" s="460"/>
      <c r="G11" s="460"/>
      <c r="H11" s="460"/>
      <c r="I11" s="462"/>
      <c r="J11" s="463"/>
      <c r="K11" s="462"/>
      <c r="L11" s="462"/>
      <c r="M11" s="462"/>
      <c r="N11" s="467"/>
      <c r="O11" s="445"/>
      <c r="P11" s="445"/>
      <c r="Q11" s="445"/>
      <c r="R11" s="445"/>
      <c r="S11" s="445"/>
      <c r="T11" s="445"/>
      <c r="U11" s="445"/>
      <c r="V11" s="445"/>
      <c r="W11" s="445"/>
      <c r="X11" s="445"/>
      <c r="Y11" s="445"/>
      <c r="Z11" s="445"/>
    </row>
    <row r="12" ht="14.25" customHeight="1">
      <c r="A12" s="447" t="str">
        <f>SUBSTITUTE(SUBSTITUTE(SUBSTITUTE(M12,"-",""),"(",""),")","")</f>
        <v>818055656968</v>
      </c>
      <c r="B12" s="448">
        <v>4.0</v>
      </c>
      <c r="C12" s="449"/>
      <c r="D12" s="449" t="s">
        <v>1665</v>
      </c>
      <c r="E12" s="449" t="s">
        <v>1666</v>
      </c>
      <c r="F12" s="449"/>
      <c r="G12" s="449"/>
      <c r="H12" s="449" t="s">
        <v>1677</v>
      </c>
      <c r="I12" s="449" t="s">
        <v>93</v>
      </c>
      <c r="J12" s="451">
        <v>45395.0</v>
      </c>
      <c r="K12" s="449"/>
      <c r="L12" s="449"/>
      <c r="M12" s="449" t="s">
        <v>97</v>
      </c>
      <c r="N12" s="465" t="s">
        <v>98</v>
      </c>
      <c r="O12" s="445"/>
      <c r="P12" s="445"/>
      <c r="Q12" s="445"/>
      <c r="R12" s="445"/>
      <c r="S12" s="445"/>
      <c r="T12" s="445"/>
      <c r="U12" s="445"/>
      <c r="V12" s="445"/>
      <c r="W12" s="445"/>
      <c r="X12" s="445"/>
      <c r="Y12" s="445"/>
      <c r="Z12" s="445"/>
    </row>
    <row r="13" ht="14.25" customHeight="1">
      <c r="A13" s="447"/>
      <c r="B13" s="453"/>
      <c r="C13" s="454"/>
      <c r="D13" s="454"/>
      <c r="E13" s="454"/>
      <c r="F13" s="454"/>
      <c r="G13" s="454"/>
      <c r="H13" s="454"/>
      <c r="I13" s="456"/>
      <c r="J13" s="457"/>
      <c r="K13" s="456"/>
      <c r="L13" s="456"/>
      <c r="M13" s="456"/>
      <c r="N13" s="466"/>
      <c r="O13" s="445"/>
      <c r="P13" s="445"/>
      <c r="Q13" s="445"/>
      <c r="R13" s="445"/>
      <c r="S13" s="445"/>
      <c r="T13" s="445"/>
      <c r="U13" s="445"/>
      <c r="V13" s="445"/>
      <c r="W13" s="445"/>
      <c r="X13" s="445"/>
      <c r="Y13" s="445"/>
      <c r="Z13" s="445"/>
    </row>
    <row r="14" ht="14.25" customHeight="1">
      <c r="A14" s="447"/>
      <c r="B14" s="459"/>
      <c r="C14" s="460"/>
      <c r="D14" s="460"/>
      <c r="E14" s="460"/>
      <c r="F14" s="460"/>
      <c r="G14" s="460"/>
      <c r="H14" s="460"/>
      <c r="I14" s="462"/>
      <c r="J14" s="463"/>
      <c r="K14" s="462"/>
      <c r="L14" s="462"/>
      <c r="M14" s="462"/>
      <c r="N14" s="467"/>
      <c r="O14" s="445"/>
      <c r="P14" s="445"/>
      <c r="Q14" s="445"/>
      <c r="R14" s="445"/>
      <c r="S14" s="445"/>
      <c r="T14" s="445"/>
      <c r="U14" s="445"/>
      <c r="V14" s="445"/>
      <c r="W14" s="445"/>
      <c r="X14" s="445"/>
      <c r="Y14" s="445"/>
      <c r="Z14" s="445"/>
    </row>
    <row r="15" ht="14.25" customHeight="1">
      <c r="A15" s="447" t="str">
        <f>SUBSTITUTE(SUBSTITUTE(SUBSTITUTE(M15,"-",""),"(",""),")","")</f>
        <v>4709632221</v>
      </c>
      <c r="B15" s="448">
        <v>5.0</v>
      </c>
      <c r="C15" s="449"/>
      <c r="D15" s="449" t="s">
        <v>1665</v>
      </c>
      <c r="E15" s="449" t="s">
        <v>1666</v>
      </c>
      <c r="F15" s="449"/>
      <c r="G15" s="449"/>
      <c r="H15" s="449" t="s">
        <v>1678</v>
      </c>
      <c r="I15" s="449" t="s">
        <v>1679</v>
      </c>
      <c r="J15" s="451">
        <v>45395.0</v>
      </c>
      <c r="K15" s="449" t="s">
        <v>1680</v>
      </c>
      <c r="L15" s="449" t="s">
        <v>1681</v>
      </c>
      <c r="M15" s="449" t="s">
        <v>1682</v>
      </c>
      <c r="N15" s="465" t="s">
        <v>59</v>
      </c>
      <c r="O15" s="445"/>
      <c r="P15" s="445"/>
      <c r="Q15" s="445"/>
      <c r="R15" s="445"/>
      <c r="S15" s="445"/>
      <c r="T15" s="445"/>
      <c r="U15" s="445"/>
      <c r="V15" s="445"/>
      <c r="W15" s="445"/>
      <c r="X15" s="445"/>
      <c r="Y15" s="445"/>
      <c r="Z15" s="445"/>
    </row>
    <row r="16" ht="14.25" customHeight="1">
      <c r="A16" s="447"/>
      <c r="B16" s="453"/>
      <c r="C16" s="454"/>
      <c r="D16" s="454"/>
      <c r="E16" s="454"/>
      <c r="F16" s="454"/>
      <c r="G16" s="454"/>
      <c r="H16" s="454"/>
      <c r="I16" s="456"/>
      <c r="J16" s="457"/>
      <c r="K16" s="456"/>
      <c r="L16" s="456"/>
      <c r="M16" s="456"/>
      <c r="N16" s="466"/>
      <c r="O16" s="445"/>
      <c r="P16" s="445"/>
      <c r="Q16" s="445"/>
      <c r="R16" s="445"/>
      <c r="S16" s="445"/>
      <c r="T16" s="445"/>
      <c r="U16" s="445"/>
      <c r="V16" s="445"/>
      <c r="W16" s="445"/>
      <c r="X16" s="445"/>
      <c r="Y16" s="445"/>
      <c r="Z16" s="445"/>
    </row>
    <row r="17" ht="14.25" customHeight="1">
      <c r="A17" s="447"/>
      <c r="B17" s="459"/>
      <c r="C17" s="460"/>
      <c r="D17" s="460"/>
      <c r="E17" s="460"/>
      <c r="F17" s="460"/>
      <c r="G17" s="460"/>
      <c r="H17" s="460"/>
      <c r="I17" s="462"/>
      <c r="J17" s="463"/>
      <c r="K17" s="462"/>
      <c r="L17" s="462"/>
      <c r="M17" s="462"/>
      <c r="N17" s="467"/>
      <c r="O17" s="445"/>
      <c r="P17" s="445"/>
      <c r="Q17" s="445"/>
      <c r="R17" s="445"/>
      <c r="S17" s="445"/>
      <c r="T17" s="445"/>
      <c r="U17" s="445"/>
      <c r="V17" s="445"/>
      <c r="W17" s="445"/>
      <c r="X17" s="445"/>
      <c r="Y17" s="445"/>
      <c r="Z17" s="445"/>
    </row>
    <row r="18" ht="14.25" customHeight="1">
      <c r="A18" s="447" t="str">
        <f>SUBSTITUTE(SUBSTITUTE(SUBSTITUTE(M18,"-",""),"(",""),")","")</f>
        <v>4044837589</v>
      </c>
      <c r="B18" s="448">
        <v>6.0</v>
      </c>
      <c r="C18" s="449"/>
      <c r="D18" s="449" t="s">
        <v>1665</v>
      </c>
      <c r="E18" s="449" t="s">
        <v>1666</v>
      </c>
      <c r="F18" s="449"/>
      <c r="G18" s="449"/>
      <c r="H18" s="449" t="s">
        <v>1683</v>
      </c>
      <c r="I18" s="449" t="s">
        <v>61</v>
      </c>
      <c r="J18" s="451">
        <v>45395.0</v>
      </c>
      <c r="K18" s="449" t="s">
        <v>1684</v>
      </c>
      <c r="L18" s="449" t="s">
        <v>1685</v>
      </c>
      <c r="M18" s="450" t="s">
        <v>69</v>
      </c>
      <c r="N18" s="452" t="s">
        <v>64</v>
      </c>
      <c r="O18" s="445"/>
      <c r="P18" s="445"/>
      <c r="Q18" s="445"/>
      <c r="R18" s="445"/>
      <c r="S18" s="445"/>
      <c r="T18" s="445"/>
      <c r="U18" s="445"/>
      <c r="V18" s="445"/>
      <c r="W18" s="445"/>
      <c r="X18" s="445"/>
      <c r="Y18" s="445"/>
      <c r="Z18" s="445"/>
    </row>
    <row r="19" ht="14.25" customHeight="1">
      <c r="A19" s="447"/>
      <c r="B19" s="453"/>
      <c r="C19" s="454"/>
      <c r="D19" s="454"/>
      <c r="E19" s="454"/>
      <c r="F19" s="454"/>
      <c r="G19" s="454"/>
      <c r="H19" s="454"/>
      <c r="I19" s="456"/>
      <c r="J19" s="457"/>
      <c r="K19" s="456" t="s">
        <v>1674</v>
      </c>
      <c r="L19" s="456" t="s">
        <v>1686</v>
      </c>
      <c r="M19" s="455"/>
      <c r="N19" s="458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</row>
    <row r="20" ht="14.25" customHeight="1">
      <c r="A20" s="447"/>
      <c r="B20" s="459"/>
      <c r="C20" s="460"/>
      <c r="D20" s="460"/>
      <c r="E20" s="460"/>
      <c r="F20" s="460"/>
      <c r="G20" s="460"/>
      <c r="H20" s="460"/>
      <c r="I20" s="462"/>
      <c r="J20" s="463"/>
      <c r="K20" s="462"/>
      <c r="L20" s="462"/>
      <c r="M20" s="461"/>
      <c r="N20" s="464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445"/>
    </row>
    <row r="21" ht="14.25" customHeight="1">
      <c r="A21" s="447" t="str">
        <f>SUBSTITUTE(SUBSTITUTE(SUBSTITUTE(M21,"-",""),"(",""),")","")</f>
        <v>7703643812</v>
      </c>
      <c r="B21" s="448">
        <v>7.0</v>
      </c>
      <c r="C21" s="449"/>
      <c r="D21" s="449" t="s">
        <v>1665</v>
      </c>
      <c r="E21" s="449" t="s">
        <v>1666</v>
      </c>
      <c r="F21" s="449"/>
      <c r="G21" s="449"/>
      <c r="H21" s="449" t="s">
        <v>1687</v>
      </c>
      <c r="I21" s="449" t="s">
        <v>1688</v>
      </c>
      <c r="J21" s="451">
        <v>45395.0</v>
      </c>
      <c r="K21" s="449"/>
      <c r="L21" s="449"/>
      <c r="M21" s="449" t="s">
        <v>103</v>
      </c>
      <c r="N21" s="465" t="s">
        <v>104</v>
      </c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</row>
    <row r="22" ht="14.25" customHeight="1">
      <c r="A22" s="447"/>
      <c r="B22" s="453"/>
      <c r="C22" s="454"/>
      <c r="D22" s="454"/>
      <c r="E22" s="454"/>
      <c r="F22" s="454"/>
      <c r="G22" s="454"/>
      <c r="H22" s="454"/>
      <c r="I22" s="456"/>
      <c r="J22" s="457"/>
      <c r="K22" s="456"/>
      <c r="L22" s="456"/>
      <c r="M22" s="456"/>
      <c r="N22" s="466"/>
      <c r="O22" s="445"/>
      <c r="P22" s="445"/>
      <c r="Q22" s="445"/>
      <c r="R22" s="445"/>
      <c r="S22" s="445"/>
      <c r="T22" s="445"/>
      <c r="U22" s="445"/>
      <c r="V22" s="445"/>
      <c r="W22" s="445"/>
      <c r="X22" s="445"/>
      <c r="Y22" s="445"/>
      <c r="Z22" s="445"/>
    </row>
    <row r="23" ht="14.25" customHeight="1">
      <c r="A23" s="447"/>
      <c r="B23" s="459"/>
      <c r="C23" s="460"/>
      <c r="D23" s="460"/>
      <c r="E23" s="460"/>
      <c r="F23" s="460"/>
      <c r="G23" s="460"/>
      <c r="H23" s="460"/>
      <c r="I23" s="462"/>
      <c r="J23" s="463"/>
      <c r="K23" s="462"/>
      <c r="L23" s="462"/>
      <c r="M23" s="462"/>
      <c r="N23" s="467"/>
      <c r="O23" s="445"/>
      <c r="P23" s="445"/>
      <c r="Q23" s="445"/>
      <c r="R23" s="445"/>
      <c r="S23" s="445"/>
      <c r="T23" s="445"/>
      <c r="U23" s="445"/>
      <c r="V23" s="445"/>
      <c r="W23" s="445"/>
      <c r="X23" s="445"/>
      <c r="Y23" s="445"/>
      <c r="Z23" s="445"/>
    </row>
    <row r="24" ht="14.25" customHeight="1">
      <c r="A24" s="447" t="str">
        <f>SUBSTITUTE(SUBSTITUTE(SUBSTITUTE(M24,"-",""),"(",""),")","")</f>
        <v>4049039708</v>
      </c>
      <c r="B24" s="448">
        <v>8.0</v>
      </c>
      <c r="C24" s="449"/>
      <c r="D24" s="449" t="s">
        <v>1665</v>
      </c>
      <c r="E24" s="449" t="s">
        <v>1666</v>
      </c>
      <c r="F24" s="449"/>
      <c r="G24" s="449"/>
      <c r="H24" s="449" t="s">
        <v>1689</v>
      </c>
      <c r="I24" s="449" t="s">
        <v>105</v>
      </c>
      <c r="J24" s="451">
        <v>45395.0</v>
      </c>
      <c r="K24" s="449"/>
      <c r="L24" s="449"/>
      <c r="M24" s="449" t="s">
        <v>107</v>
      </c>
      <c r="N24" s="465" t="s">
        <v>108</v>
      </c>
      <c r="O24" s="445"/>
      <c r="P24" s="445"/>
      <c r="Q24" s="445"/>
      <c r="R24" s="445"/>
      <c r="S24" s="445"/>
      <c r="T24" s="445"/>
      <c r="U24" s="445"/>
      <c r="V24" s="445"/>
      <c r="W24" s="445"/>
      <c r="X24" s="445"/>
      <c r="Y24" s="445"/>
      <c r="Z24" s="445"/>
    </row>
    <row r="25" ht="14.25" customHeight="1">
      <c r="A25" s="447"/>
      <c r="B25" s="453"/>
      <c r="C25" s="454"/>
      <c r="D25" s="454"/>
      <c r="E25" s="454"/>
      <c r="F25" s="454"/>
      <c r="G25" s="454"/>
      <c r="H25" s="454"/>
      <c r="I25" s="456"/>
      <c r="J25" s="457"/>
      <c r="K25" s="456"/>
      <c r="L25" s="456"/>
      <c r="M25" s="456"/>
      <c r="N25" s="466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</row>
    <row r="26" ht="14.25" customHeight="1">
      <c r="A26" s="447"/>
      <c r="B26" s="459"/>
      <c r="C26" s="460"/>
      <c r="D26" s="460"/>
      <c r="E26" s="460"/>
      <c r="F26" s="460"/>
      <c r="G26" s="460"/>
      <c r="H26" s="460"/>
      <c r="I26" s="462"/>
      <c r="J26" s="463"/>
      <c r="K26" s="462"/>
      <c r="L26" s="462"/>
      <c r="M26" s="462"/>
      <c r="N26" s="467"/>
      <c r="O26" s="445"/>
      <c r="P26" s="445"/>
      <c r="Q26" s="445"/>
      <c r="R26" s="445"/>
      <c r="S26" s="445"/>
      <c r="T26" s="445"/>
      <c r="U26" s="445"/>
      <c r="V26" s="445"/>
      <c r="W26" s="445"/>
      <c r="X26" s="445"/>
      <c r="Y26" s="445"/>
      <c r="Z26" s="445"/>
    </row>
    <row r="27" ht="14.25" customHeight="1">
      <c r="A27" s="447" t="str">
        <f>SUBSTITUTE(SUBSTITUTE(SUBSTITUTE(M27,"-",""),"(",""),")","")</f>
        <v>4044908469</v>
      </c>
      <c r="B27" s="448">
        <v>9.0</v>
      </c>
      <c r="C27" s="449"/>
      <c r="D27" s="449" t="s">
        <v>1665</v>
      </c>
      <c r="E27" s="449" t="s">
        <v>1666</v>
      </c>
      <c r="F27" s="449"/>
      <c r="G27" s="449"/>
      <c r="H27" s="449" t="s">
        <v>1690</v>
      </c>
      <c r="I27" s="449" t="s">
        <v>110</v>
      </c>
      <c r="J27" s="451">
        <v>45395.0</v>
      </c>
      <c r="K27" s="449"/>
      <c r="L27" s="449"/>
      <c r="M27" s="449" t="s">
        <v>112</v>
      </c>
      <c r="N27" s="465" t="s">
        <v>113</v>
      </c>
      <c r="O27" s="445"/>
      <c r="P27" s="445"/>
      <c r="Q27" s="445"/>
      <c r="R27" s="445"/>
      <c r="S27" s="445"/>
      <c r="T27" s="445"/>
      <c r="U27" s="445"/>
      <c r="V27" s="445"/>
      <c r="W27" s="445"/>
      <c r="X27" s="445"/>
      <c r="Y27" s="445"/>
      <c r="Z27" s="445"/>
    </row>
    <row r="28" ht="14.25" customHeight="1">
      <c r="A28" s="447"/>
      <c r="B28" s="453"/>
      <c r="C28" s="454"/>
      <c r="D28" s="454"/>
      <c r="E28" s="454"/>
      <c r="F28" s="454"/>
      <c r="G28" s="454"/>
      <c r="H28" s="454"/>
      <c r="I28" s="456"/>
      <c r="J28" s="457"/>
      <c r="K28" s="456"/>
      <c r="L28" s="456"/>
      <c r="M28" s="456"/>
      <c r="N28" s="466"/>
      <c r="O28" s="445"/>
      <c r="P28" s="445"/>
      <c r="Q28" s="445"/>
      <c r="R28" s="445"/>
      <c r="S28" s="445"/>
      <c r="T28" s="445"/>
      <c r="U28" s="445"/>
      <c r="V28" s="445"/>
      <c r="W28" s="445"/>
      <c r="X28" s="445"/>
      <c r="Y28" s="445"/>
      <c r="Z28" s="445"/>
    </row>
    <row r="29" ht="14.25" customHeight="1">
      <c r="A29" s="447"/>
      <c r="B29" s="459"/>
      <c r="C29" s="460"/>
      <c r="D29" s="460"/>
      <c r="E29" s="460"/>
      <c r="F29" s="460"/>
      <c r="G29" s="460"/>
      <c r="H29" s="460"/>
      <c r="I29" s="462"/>
      <c r="J29" s="463"/>
      <c r="K29" s="462"/>
      <c r="L29" s="462"/>
      <c r="M29" s="462"/>
      <c r="N29" s="467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  <c r="Z29" s="445"/>
    </row>
    <row r="30" ht="14.25" customHeight="1">
      <c r="A30" s="447" t="str">
        <f>SUBSTITUTE(SUBSTITUTE(SUBSTITUTE(M30,"-",""),"(",""),")","")</f>
        <v>4708066505</v>
      </c>
      <c r="B30" s="448">
        <v>10.0</v>
      </c>
      <c r="C30" s="449"/>
      <c r="D30" s="449" t="s">
        <v>1665</v>
      </c>
      <c r="E30" s="449" t="s">
        <v>1666</v>
      </c>
      <c r="F30" s="449"/>
      <c r="G30" s="449"/>
      <c r="H30" s="449" t="s">
        <v>1691</v>
      </c>
      <c r="I30" s="449" t="s">
        <v>114</v>
      </c>
      <c r="J30" s="451">
        <v>45395.0</v>
      </c>
      <c r="K30" s="449"/>
      <c r="L30" s="449"/>
      <c r="M30" s="450" t="s">
        <v>116</v>
      </c>
      <c r="N30" s="452" t="s">
        <v>117</v>
      </c>
      <c r="O30" s="445"/>
      <c r="P30" s="445"/>
      <c r="Q30" s="445"/>
      <c r="R30" s="445"/>
      <c r="S30" s="445"/>
      <c r="T30" s="445"/>
      <c r="U30" s="445"/>
      <c r="V30" s="445"/>
      <c r="W30" s="445"/>
      <c r="X30" s="445"/>
      <c r="Y30" s="445"/>
      <c r="Z30" s="445"/>
    </row>
    <row r="31" ht="14.25" customHeight="1">
      <c r="A31" s="447"/>
      <c r="B31" s="453"/>
      <c r="C31" s="454"/>
      <c r="D31" s="454"/>
      <c r="E31" s="454"/>
      <c r="F31" s="454"/>
      <c r="G31" s="454"/>
      <c r="H31" s="454"/>
      <c r="I31" s="456"/>
      <c r="J31" s="457"/>
      <c r="K31" s="456"/>
      <c r="L31" s="456"/>
      <c r="M31" s="455"/>
      <c r="N31" s="458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</row>
    <row r="32" ht="14.25" customHeight="1">
      <c r="A32" s="447"/>
      <c r="B32" s="459"/>
      <c r="C32" s="460"/>
      <c r="D32" s="460"/>
      <c r="E32" s="460"/>
      <c r="F32" s="460"/>
      <c r="G32" s="460"/>
      <c r="H32" s="460"/>
      <c r="I32" s="462"/>
      <c r="J32" s="463"/>
      <c r="K32" s="462"/>
      <c r="L32" s="462"/>
      <c r="M32" s="461"/>
      <c r="N32" s="464"/>
      <c r="O32" s="445"/>
      <c r="P32" s="445"/>
      <c r="Q32" s="445"/>
      <c r="R32" s="445"/>
      <c r="S32" s="445"/>
      <c r="T32" s="445"/>
      <c r="U32" s="445"/>
      <c r="V32" s="445"/>
      <c r="W32" s="445"/>
      <c r="X32" s="445"/>
      <c r="Y32" s="445"/>
      <c r="Z32" s="445"/>
    </row>
    <row r="33" ht="14.25" customHeight="1">
      <c r="A33" s="447" t="str">
        <f>SUBSTITUTE(SUBSTITUTE(SUBSTITUTE(M33,"-",""),"(",""),")","")</f>
        <v>4709701777</v>
      </c>
      <c r="B33" s="448">
        <v>11.0</v>
      </c>
      <c r="C33" s="449" t="s">
        <v>1692</v>
      </c>
      <c r="D33" s="449" t="s">
        <v>1665</v>
      </c>
      <c r="E33" s="449" t="s">
        <v>1666</v>
      </c>
      <c r="F33" s="449"/>
      <c r="G33" s="449"/>
      <c r="H33" s="449" t="s">
        <v>1693</v>
      </c>
      <c r="I33" s="449" t="s">
        <v>79</v>
      </c>
      <c r="J33" s="451">
        <v>45395.0</v>
      </c>
      <c r="K33" s="449" t="s">
        <v>1674</v>
      </c>
      <c r="L33" s="449" t="s">
        <v>1694</v>
      </c>
      <c r="M33" s="449" t="s">
        <v>84</v>
      </c>
      <c r="N33" s="468" t="s">
        <v>85</v>
      </c>
      <c r="O33" s="445"/>
      <c r="P33" s="445"/>
      <c r="Q33" s="445"/>
      <c r="R33" s="445"/>
      <c r="S33" s="445"/>
      <c r="T33" s="445"/>
      <c r="U33" s="445"/>
      <c r="V33" s="445"/>
      <c r="W33" s="445"/>
      <c r="X33" s="445"/>
      <c r="Y33" s="445"/>
      <c r="Z33" s="445"/>
    </row>
    <row r="34" ht="14.25" customHeight="1">
      <c r="A34" s="447"/>
      <c r="B34" s="453"/>
      <c r="C34" s="454"/>
      <c r="D34" s="454"/>
      <c r="E34" s="454"/>
      <c r="F34" s="454"/>
      <c r="G34" s="454"/>
      <c r="H34" s="454"/>
      <c r="I34" s="456"/>
      <c r="J34" s="457"/>
      <c r="K34" s="456"/>
      <c r="L34" s="456"/>
      <c r="M34" s="456"/>
      <c r="N34" s="469"/>
      <c r="O34" s="445" t="s">
        <v>1695</v>
      </c>
      <c r="P34" s="445"/>
      <c r="Q34" s="445"/>
      <c r="R34" s="445"/>
      <c r="S34" s="445"/>
      <c r="T34" s="445"/>
      <c r="U34" s="445"/>
      <c r="V34" s="445"/>
      <c r="W34" s="445"/>
      <c r="X34" s="445"/>
      <c r="Y34" s="445"/>
      <c r="Z34" s="445"/>
    </row>
    <row r="35" ht="14.25" customHeight="1">
      <c r="A35" s="447"/>
      <c r="B35" s="459"/>
      <c r="C35" s="460"/>
      <c r="D35" s="460"/>
      <c r="E35" s="460"/>
      <c r="F35" s="460"/>
      <c r="G35" s="460"/>
      <c r="H35" s="460"/>
      <c r="I35" s="462"/>
      <c r="J35" s="463"/>
      <c r="K35" s="462"/>
      <c r="L35" s="462"/>
      <c r="M35" s="462"/>
      <c r="N35" s="470"/>
      <c r="O35" s="445"/>
      <c r="P35" s="445"/>
      <c r="Q35" s="445"/>
      <c r="R35" s="445"/>
      <c r="S35" s="445"/>
      <c r="T35" s="445"/>
      <c r="U35" s="445"/>
      <c r="V35" s="445"/>
      <c r="W35" s="445"/>
      <c r="X35" s="445"/>
      <c r="Y35" s="445"/>
      <c r="Z35" s="445"/>
    </row>
    <row r="36" ht="14.25" customHeight="1">
      <c r="A36" s="447" t="str">
        <f>SUBSTITUTE(SUBSTITUTE(SUBSTITUTE(M36,"-",""),"(",""),")","")</f>
        <v>9432180217</v>
      </c>
      <c r="B36" s="448">
        <v>12.0</v>
      </c>
      <c r="C36" s="449"/>
      <c r="D36" s="449" t="s">
        <v>1665</v>
      </c>
      <c r="E36" s="449" t="s">
        <v>1666</v>
      </c>
      <c r="F36" s="449"/>
      <c r="G36" s="449"/>
      <c r="H36" s="449" t="s">
        <v>1696</v>
      </c>
      <c r="I36" s="449" t="s">
        <v>119</v>
      </c>
      <c r="J36" s="451">
        <v>45395.0</v>
      </c>
      <c r="K36" s="449"/>
      <c r="L36" s="449"/>
      <c r="M36" s="449" t="s">
        <v>121</v>
      </c>
      <c r="N36" s="465" t="s">
        <v>122</v>
      </c>
      <c r="O36" s="445"/>
      <c r="P36" s="445"/>
      <c r="Q36" s="445"/>
      <c r="R36" s="445"/>
      <c r="S36" s="445"/>
      <c r="T36" s="445"/>
      <c r="U36" s="445"/>
      <c r="V36" s="445"/>
      <c r="W36" s="445"/>
      <c r="X36" s="445"/>
      <c r="Y36" s="445"/>
      <c r="Z36" s="445"/>
    </row>
    <row r="37" ht="14.25" customHeight="1">
      <c r="A37" s="447"/>
      <c r="B37" s="453"/>
      <c r="C37" s="454"/>
      <c r="D37" s="454"/>
      <c r="E37" s="454"/>
      <c r="F37" s="454"/>
      <c r="G37" s="454"/>
      <c r="H37" s="454"/>
      <c r="I37" s="456"/>
      <c r="J37" s="457"/>
      <c r="K37" s="456"/>
      <c r="L37" s="456"/>
      <c r="M37" s="456"/>
      <c r="N37" s="466"/>
      <c r="O37" s="445"/>
      <c r="P37" s="445"/>
      <c r="Q37" s="445"/>
      <c r="R37" s="445"/>
      <c r="S37" s="445"/>
      <c r="T37" s="445"/>
      <c r="U37" s="445"/>
      <c r="V37" s="445"/>
      <c r="W37" s="445"/>
      <c r="X37" s="445"/>
      <c r="Y37" s="445"/>
      <c r="Z37" s="445"/>
    </row>
    <row r="38" ht="14.25" customHeight="1">
      <c r="A38" s="447"/>
      <c r="B38" s="459"/>
      <c r="C38" s="460"/>
      <c r="D38" s="460"/>
      <c r="E38" s="460"/>
      <c r="F38" s="460"/>
      <c r="G38" s="460"/>
      <c r="H38" s="460"/>
      <c r="I38" s="462"/>
      <c r="J38" s="463"/>
      <c r="K38" s="462"/>
      <c r="L38" s="462"/>
      <c r="M38" s="462"/>
      <c r="N38" s="467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</row>
    <row r="39" ht="14.25" customHeight="1">
      <c r="A39" s="447" t="str">
        <f>SUBSTITUTE(SUBSTITUTE(SUBSTITUTE(M39,"-",""),"(",""),")","")</f>
        <v>6788968601</v>
      </c>
      <c r="B39" s="448">
        <v>13.0</v>
      </c>
      <c r="C39" s="449"/>
      <c r="D39" s="449" t="s">
        <v>1665</v>
      </c>
      <c r="E39" s="449" t="s">
        <v>1666</v>
      </c>
      <c r="F39" s="449"/>
      <c r="G39" s="449"/>
      <c r="H39" s="449" t="s">
        <v>1697</v>
      </c>
      <c r="I39" s="449" t="s">
        <v>38</v>
      </c>
      <c r="J39" s="451">
        <v>45395.0</v>
      </c>
      <c r="K39" s="449" t="s">
        <v>1698</v>
      </c>
      <c r="L39" s="449" t="s">
        <v>1699</v>
      </c>
      <c r="M39" s="450" t="s">
        <v>1700</v>
      </c>
      <c r="N39" s="452" t="s">
        <v>44</v>
      </c>
      <c r="O39" s="445"/>
      <c r="P39" s="445"/>
      <c r="Q39" s="445"/>
      <c r="R39" s="445"/>
      <c r="S39" s="445"/>
      <c r="T39" s="445"/>
      <c r="U39" s="445"/>
      <c r="V39" s="445"/>
      <c r="W39" s="445"/>
      <c r="X39" s="445"/>
      <c r="Y39" s="445"/>
      <c r="Z39" s="445"/>
    </row>
    <row r="40" ht="14.25" customHeight="1">
      <c r="A40" s="447"/>
      <c r="B40" s="453"/>
      <c r="C40" s="454"/>
      <c r="D40" s="454"/>
      <c r="E40" s="454"/>
      <c r="F40" s="454"/>
      <c r="G40" s="454"/>
      <c r="H40" s="454"/>
      <c r="I40" s="456"/>
      <c r="J40" s="457"/>
      <c r="K40" s="456"/>
      <c r="L40" s="456"/>
      <c r="M40" s="455"/>
      <c r="N40" s="458"/>
      <c r="O40" s="445"/>
      <c r="P40" s="445"/>
      <c r="Q40" s="445"/>
      <c r="R40" s="445"/>
      <c r="S40" s="445"/>
      <c r="T40" s="445"/>
      <c r="U40" s="445"/>
      <c r="V40" s="445"/>
      <c r="W40" s="445"/>
      <c r="X40" s="445"/>
      <c r="Y40" s="445"/>
      <c r="Z40" s="445"/>
    </row>
    <row r="41" ht="14.25" customHeight="1">
      <c r="A41" s="447"/>
      <c r="B41" s="459"/>
      <c r="C41" s="460"/>
      <c r="D41" s="460"/>
      <c r="E41" s="460"/>
      <c r="F41" s="460"/>
      <c r="G41" s="460"/>
      <c r="H41" s="460"/>
      <c r="I41" s="462"/>
      <c r="J41" s="463"/>
      <c r="K41" s="462"/>
      <c r="L41" s="462"/>
      <c r="M41" s="461"/>
      <c r="N41" s="464"/>
      <c r="O41" s="445"/>
      <c r="P41" s="445"/>
      <c r="Q41" s="445"/>
      <c r="R41" s="445"/>
      <c r="S41" s="445"/>
      <c r="T41" s="445"/>
      <c r="U41" s="445"/>
      <c r="V41" s="445"/>
      <c r="W41" s="445"/>
      <c r="X41" s="445"/>
      <c r="Y41" s="445"/>
      <c r="Z41" s="445"/>
    </row>
    <row r="42" ht="14.25" customHeight="1">
      <c r="A42" s="447" t="str">
        <f>SUBSTITUTE(SUBSTITUTE(SUBSTITUTE(M42,"-",""),"(",""),")","")</f>
        <v>9144095235</v>
      </c>
      <c r="B42" s="448">
        <v>14.0</v>
      </c>
      <c r="C42" s="449"/>
      <c r="D42" s="449" t="s">
        <v>1665</v>
      </c>
      <c r="E42" s="449" t="s">
        <v>1666</v>
      </c>
      <c r="F42" s="449"/>
      <c r="G42" s="449"/>
      <c r="H42" s="449" t="s">
        <v>1701</v>
      </c>
      <c r="I42" s="449" t="s">
        <v>124</v>
      </c>
      <c r="J42" s="451">
        <v>45395.0</v>
      </c>
      <c r="K42" s="449"/>
      <c r="L42" s="449"/>
      <c r="M42" s="449" t="s">
        <v>126</v>
      </c>
      <c r="N42" s="465" t="s">
        <v>127</v>
      </c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</row>
    <row r="43" ht="14.25" customHeight="1">
      <c r="A43" s="447"/>
      <c r="B43" s="453"/>
      <c r="C43" s="454"/>
      <c r="D43" s="454"/>
      <c r="E43" s="454"/>
      <c r="F43" s="454"/>
      <c r="G43" s="454"/>
      <c r="H43" s="454"/>
      <c r="I43" s="456"/>
      <c r="J43" s="457"/>
      <c r="K43" s="456"/>
      <c r="L43" s="456"/>
      <c r="M43" s="456"/>
      <c r="N43" s="466"/>
      <c r="O43" s="445"/>
      <c r="P43" s="445"/>
      <c r="Q43" s="445"/>
      <c r="R43" s="445"/>
      <c r="S43" s="445"/>
      <c r="T43" s="445"/>
      <c r="U43" s="445"/>
      <c r="V43" s="445"/>
      <c r="W43" s="445"/>
      <c r="X43" s="445"/>
      <c r="Y43" s="445"/>
      <c r="Z43" s="445"/>
    </row>
    <row r="44" ht="14.25" customHeight="1">
      <c r="A44" s="447"/>
      <c r="B44" s="459"/>
      <c r="C44" s="460"/>
      <c r="D44" s="460"/>
      <c r="E44" s="460"/>
      <c r="F44" s="460"/>
      <c r="G44" s="460"/>
      <c r="H44" s="460"/>
      <c r="I44" s="462"/>
      <c r="J44" s="463"/>
      <c r="K44" s="462"/>
      <c r="L44" s="462"/>
      <c r="M44" s="462"/>
      <c r="N44" s="467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445"/>
    </row>
    <row r="45" ht="14.25" customHeight="1">
      <c r="A45" s="447" t="str">
        <f>SUBSTITUTE(SUBSTITUTE(SUBSTITUTE(M45,"-",""),"(",""),")","")</f>
        <v>6179479084</v>
      </c>
      <c r="B45" s="448">
        <v>15.0</v>
      </c>
      <c r="C45" s="449"/>
      <c r="D45" s="449" t="s">
        <v>1665</v>
      </c>
      <c r="E45" s="449" t="s">
        <v>1666</v>
      </c>
      <c r="F45" s="449"/>
      <c r="G45" s="449"/>
      <c r="H45" s="449" t="s">
        <v>1702</v>
      </c>
      <c r="I45" s="449" t="s">
        <v>130</v>
      </c>
      <c r="J45" s="451">
        <v>45395.0</v>
      </c>
      <c r="K45" s="449"/>
      <c r="L45" s="449"/>
      <c r="M45" s="449" t="s">
        <v>132</v>
      </c>
      <c r="N45" s="465" t="s">
        <v>133</v>
      </c>
      <c r="O45" s="445"/>
      <c r="P45" s="445"/>
      <c r="Q45" s="445"/>
      <c r="R45" s="445"/>
      <c r="S45" s="445"/>
      <c r="T45" s="445"/>
      <c r="U45" s="445"/>
      <c r="V45" s="445"/>
      <c r="W45" s="445"/>
      <c r="X45" s="445"/>
      <c r="Y45" s="445"/>
      <c r="Z45" s="445"/>
    </row>
    <row r="46" ht="14.25" customHeight="1">
      <c r="A46" s="447"/>
      <c r="B46" s="453"/>
      <c r="C46" s="454"/>
      <c r="D46" s="454"/>
      <c r="E46" s="454"/>
      <c r="F46" s="454"/>
      <c r="G46" s="454"/>
      <c r="H46" s="454"/>
      <c r="I46" s="456"/>
      <c r="J46" s="457"/>
      <c r="K46" s="456"/>
      <c r="L46" s="456"/>
      <c r="M46" s="456"/>
      <c r="N46" s="466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</row>
    <row r="47" ht="14.25" customHeight="1">
      <c r="A47" s="447"/>
      <c r="B47" s="459"/>
      <c r="C47" s="460"/>
      <c r="D47" s="460"/>
      <c r="E47" s="460"/>
      <c r="F47" s="460"/>
      <c r="G47" s="460"/>
      <c r="H47" s="460"/>
      <c r="I47" s="462"/>
      <c r="J47" s="463"/>
      <c r="K47" s="462"/>
      <c r="L47" s="462"/>
      <c r="M47" s="462"/>
      <c r="N47" s="467"/>
      <c r="O47" s="445"/>
      <c r="P47" s="445"/>
      <c r="Q47" s="445"/>
      <c r="R47" s="445"/>
      <c r="S47" s="445"/>
      <c r="T47" s="445"/>
      <c r="U47" s="445"/>
      <c r="V47" s="445"/>
      <c r="W47" s="445"/>
      <c r="X47" s="445"/>
      <c r="Y47" s="445"/>
      <c r="Z47" s="445"/>
    </row>
    <row r="48" ht="14.25" customHeight="1">
      <c r="A48" s="447" t="str">
        <f>SUBSTITUTE(SUBSTITUTE(SUBSTITUTE(M48,"-",""),"(",""),")","")</f>
        <v>8473376475</v>
      </c>
      <c r="B48" s="448">
        <v>16.0</v>
      </c>
      <c r="C48" s="449"/>
      <c r="D48" s="449" t="s">
        <v>1665</v>
      </c>
      <c r="E48" s="449" t="s">
        <v>1666</v>
      </c>
      <c r="F48" s="449"/>
      <c r="G48" s="449"/>
      <c r="H48" s="449" t="s">
        <v>1703</v>
      </c>
      <c r="I48" s="449" t="s">
        <v>1704</v>
      </c>
      <c r="J48" s="451">
        <v>45395.0</v>
      </c>
      <c r="K48" s="449"/>
      <c r="L48" s="449"/>
      <c r="M48" s="449" t="s">
        <v>137</v>
      </c>
      <c r="N48" s="465" t="s">
        <v>138</v>
      </c>
      <c r="O48" s="445"/>
      <c r="P48" s="445"/>
      <c r="Q48" s="445"/>
      <c r="R48" s="445"/>
      <c r="S48" s="445"/>
      <c r="T48" s="445"/>
      <c r="U48" s="445"/>
      <c r="V48" s="445"/>
      <c r="W48" s="445"/>
      <c r="X48" s="445"/>
      <c r="Y48" s="445"/>
      <c r="Z48" s="445"/>
    </row>
    <row r="49" ht="14.25" customHeight="1">
      <c r="A49" s="447"/>
      <c r="B49" s="453"/>
      <c r="C49" s="454"/>
      <c r="D49" s="454"/>
      <c r="E49" s="454"/>
      <c r="F49" s="454"/>
      <c r="G49" s="454"/>
      <c r="H49" s="454"/>
      <c r="I49" s="456"/>
      <c r="J49" s="457"/>
      <c r="K49" s="456"/>
      <c r="L49" s="456"/>
      <c r="M49" s="456"/>
      <c r="N49" s="466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445"/>
    </row>
    <row r="50" ht="14.25" customHeight="1">
      <c r="A50" s="447"/>
      <c r="B50" s="459"/>
      <c r="C50" s="460"/>
      <c r="D50" s="460"/>
      <c r="E50" s="460"/>
      <c r="F50" s="460"/>
      <c r="G50" s="460"/>
      <c r="H50" s="460"/>
      <c r="I50" s="462"/>
      <c r="J50" s="463"/>
      <c r="K50" s="462"/>
      <c r="L50" s="462"/>
      <c r="M50" s="462"/>
      <c r="N50" s="467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</row>
    <row r="51" ht="14.25" customHeight="1">
      <c r="A51" s="447" t="str">
        <f>SUBSTITUTE(SUBSTITUTE(SUBSTITUTE(M51,"-",""),"(",""),")","")</f>
        <v>6785762002</v>
      </c>
      <c r="B51" s="448">
        <v>17.0</v>
      </c>
      <c r="C51" s="449"/>
      <c r="D51" s="449" t="s">
        <v>1665</v>
      </c>
      <c r="E51" s="449" t="s">
        <v>1666</v>
      </c>
      <c r="F51" s="449"/>
      <c r="G51" s="449"/>
      <c r="H51" s="449" t="s">
        <v>1705</v>
      </c>
      <c r="I51" s="449" t="s">
        <v>140</v>
      </c>
      <c r="J51" s="451">
        <v>45395.0</v>
      </c>
      <c r="K51" s="449"/>
      <c r="L51" s="449"/>
      <c r="M51" s="449" t="s">
        <v>142</v>
      </c>
      <c r="N51" s="465" t="s">
        <v>143</v>
      </c>
      <c r="O51" s="445"/>
      <c r="P51" s="445"/>
      <c r="Q51" s="445"/>
      <c r="R51" s="445"/>
      <c r="S51" s="445"/>
      <c r="T51" s="445"/>
      <c r="U51" s="445"/>
      <c r="V51" s="445"/>
      <c r="W51" s="445"/>
      <c r="X51" s="445"/>
      <c r="Y51" s="445"/>
      <c r="Z51" s="445"/>
    </row>
    <row r="52" ht="14.25" customHeight="1">
      <c r="A52" s="447"/>
      <c r="B52" s="453"/>
      <c r="C52" s="454"/>
      <c r="D52" s="454"/>
      <c r="E52" s="454"/>
      <c r="F52" s="454"/>
      <c r="G52" s="454"/>
      <c r="H52" s="454"/>
      <c r="I52" s="456"/>
      <c r="J52" s="457"/>
      <c r="K52" s="456"/>
      <c r="L52" s="456"/>
      <c r="M52" s="456"/>
      <c r="N52" s="466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</row>
    <row r="53" ht="14.25" customHeight="1">
      <c r="A53" s="447"/>
      <c r="B53" s="459"/>
      <c r="C53" s="460"/>
      <c r="D53" s="460"/>
      <c r="E53" s="460"/>
      <c r="F53" s="460"/>
      <c r="G53" s="460"/>
      <c r="H53" s="460"/>
      <c r="I53" s="462"/>
      <c r="J53" s="463"/>
      <c r="K53" s="462"/>
      <c r="L53" s="462"/>
      <c r="M53" s="462"/>
      <c r="N53" s="467"/>
      <c r="O53" s="445"/>
      <c r="P53" s="445"/>
      <c r="Q53" s="445"/>
      <c r="R53" s="445"/>
      <c r="S53" s="445"/>
      <c r="T53" s="445"/>
      <c r="U53" s="445"/>
      <c r="V53" s="445"/>
      <c r="W53" s="445"/>
      <c r="X53" s="445"/>
      <c r="Y53" s="445"/>
      <c r="Z53" s="445"/>
    </row>
    <row r="54" ht="14.25" customHeight="1">
      <c r="A54" s="447" t="str">
        <f>SUBSTITUTE(SUBSTITUTE(SUBSTITUTE(M54,"-",""),"(",""),")","")</f>
        <v>4046267418</v>
      </c>
      <c r="B54" s="448">
        <v>1.0</v>
      </c>
      <c r="C54" s="449"/>
      <c r="D54" s="449" t="s">
        <v>1665</v>
      </c>
      <c r="E54" s="449" t="s">
        <v>1706</v>
      </c>
      <c r="F54" s="449"/>
      <c r="G54" s="449"/>
      <c r="H54" s="449" t="s">
        <v>1707</v>
      </c>
      <c r="I54" s="449" t="s">
        <v>206</v>
      </c>
      <c r="J54" s="451">
        <v>45395.0</v>
      </c>
      <c r="K54" s="449"/>
      <c r="L54" s="449"/>
      <c r="M54" s="450" t="s">
        <v>208</v>
      </c>
      <c r="N54" s="452" t="s">
        <v>209</v>
      </c>
      <c r="O54" s="445"/>
      <c r="P54" s="445"/>
      <c r="Q54" s="445"/>
      <c r="R54" s="445"/>
      <c r="S54" s="445"/>
      <c r="T54" s="445"/>
      <c r="U54" s="445"/>
      <c r="V54" s="445"/>
      <c r="W54" s="445"/>
      <c r="X54" s="445"/>
      <c r="Y54" s="445"/>
      <c r="Z54" s="445"/>
    </row>
    <row r="55" ht="14.25" customHeight="1">
      <c r="A55" s="447"/>
      <c r="B55" s="453"/>
      <c r="C55" s="454"/>
      <c r="D55" s="454"/>
      <c r="E55" s="454"/>
      <c r="F55" s="454"/>
      <c r="G55" s="454"/>
      <c r="H55" s="454"/>
      <c r="I55" s="456"/>
      <c r="J55" s="457"/>
      <c r="K55" s="456"/>
      <c r="L55" s="456"/>
      <c r="M55" s="455"/>
      <c r="N55" s="458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445"/>
    </row>
    <row r="56" ht="14.25" customHeight="1">
      <c r="A56" s="447"/>
      <c r="B56" s="459"/>
      <c r="C56" s="460"/>
      <c r="D56" s="460"/>
      <c r="E56" s="460"/>
      <c r="F56" s="460"/>
      <c r="G56" s="460"/>
      <c r="H56" s="460"/>
      <c r="I56" s="462"/>
      <c r="J56" s="463"/>
      <c r="K56" s="462"/>
      <c r="L56" s="462"/>
      <c r="M56" s="461"/>
      <c r="N56" s="464"/>
      <c r="O56" s="445"/>
      <c r="P56" s="445"/>
      <c r="Q56" s="445"/>
      <c r="R56" s="445"/>
      <c r="S56" s="445"/>
      <c r="T56" s="445"/>
      <c r="U56" s="445"/>
      <c r="V56" s="445"/>
      <c r="W56" s="445"/>
      <c r="X56" s="445"/>
      <c r="Y56" s="445"/>
      <c r="Z56" s="445"/>
    </row>
    <row r="57" ht="14.25" customHeight="1">
      <c r="A57" s="447" t="str">
        <f>SUBSTITUTE(SUBSTITUTE(SUBSTITUTE(M57,"-",""),"(",""),")","")</f>
        <v>7069880093</v>
      </c>
      <c r="B57" s="448">
        <v>2.0</v>
      </c>
      <c r="C57" s="449"/>
      <c r="D57" s="449" t="s">
        <v>1665</v>
      </c>
      <c r="E57" s="449" t="s">
        <v>1706</v>
      </c>
      <c r="F57" s="449"/>
      <c r="G57" s="449"/>
      <c r="H57" s="449" t="s">
        <v>1708</v>
      </c>
      <c r="I57" s="449" t="s">
        <v>173</v>
      </c>
      <c r="J57" s="451">
        <v>45395.0</v>
      </c>
      <c r="K57" s="449" t="s">
        <v>1680</v>
      </c>
      <c r="L57" s="449" t="s">
        <v>1709</v>
      </c>
      <c r="M57" s="450" t="s">
        <v>1710</v>
      </c>
      <c r="N57" s="452" t="s">
        <v>179</v>
      </c>
      <c r="O57" s="445"/>
      <c r="P57" s="445"/>
      <c r="Q57" s="445"/>
      <c r="R57" s="445"/>
      <c r="S57" s="445"/>
      <c r="T57" s="445"/>
      <c r="U57" s="445"/>
      <c r="V57" s="445"/>
      <c r="W57" s="445"/>
      <c r="X57" s="445"/>
      <c r="Y57" s="445"/>
      <c r="Z57" s="445"/>
    </row>
    <row r="58" ht="14.25" customHeight="1">
      <c r="A58" s="447"/>
      <c r="B58" s="453"/>
      <c r="C58" s="454"/>
      <c r="D58" s="454"/>
      <c r="E58" s="454"/>
      <c r="F58" s="454"/>
      <c r="G58" s="454"/>
      <c r="H58" s="454"/>
      <c r="I58" s="456"/>
      <c r="J58" s="457"/>
      <c r="K58" s="456"/>
      <c r="L58" s="456"/>
      <c r="M58" s="455"/>
      <c r="N58" s="458"/>
      <c r="O58" s="445"/>
      <c r="P58" s="445"/>
      <c r="Q58" s="445"/>
      <c r="R58" s="445"/>
      <c r="S58" s="445"/>
      <c r="T58" s="445"/>
      <c r="U58" s="445"/>
      <c r="V58" s="445"/>
      <c r="W58" s="445"/>
      <c r="X58" s="445"/>
      <c r="Y58" s="445"/>
      <c r="Z58" s="445"/>
    </row>
    <row r="59" ht="14.25" customHeight="1">
      <c r="A59" s="447"/>
      <c r="B59" s="459"/>
      <c r="C59" s="460"/>
      <c r="D59" s="460"/>
      <c r="E59" s="460"/>
      <c r="F59" s="460"/>
      <c r="G59" s="460"/>
      <c r="H59" s="460"/>
      <c r="I59" s="462"/>
      <c r="J59" s="463"/>
      <c r="K59" s="462"/>
      <c r="L59" s="462"/>
      <c r="M59" s="461"/>
      <c r="N59" s="464"/>
      <c r="O59" s="445"/>
      <c r="P59" s="445"/>
      <c r="Q59" s="445"/>
      <c r="R59" s="445"/>
      <c r="S59" s="445"/>
      <c r="T59" s="445"/>
      <c r="U59" s="445"/>
      <c r="V59" s="445"/>
      <c r="W59" s="445"/>
      <c r="X59" s="445"/>
      <c r="Y59" s="445"/>
      <c r="Z59" s="445"/>
    </row>
    <row r="60" ht="14.25" customHeight="1">
      <c r="A60" s="447" t="str">
        <f>SUBSTITUTE(SUBSTITUTE(SUBSTITUTE(M60,"-",""),"(",""),")","")</f>
        <v>7708622243</v>
      </c>
      <c r="B60" s="448">
        <v>3.0</v>
      </c>
      <c r="C60" s="449"/>
      <c r="D60" s="449" t="s">
        <v>1665</v>
      </c>
      <c r="E60" s="449" t="s">
        <v>1706</v>
      </c>
      <c r="F60" s="449"/>
      <c r="G60" s="449"/>
      <c r="H60" s="449" t="s">
        <v>1711</v>
      </c>
      <c r="I60" s="449" t="s">
        <v>212</v>
      </c>
      <c r="J60" s="451">
        <v>45395.0</v>
      </c>
      <c r="K60" s="449" t="s">
        <v>1712</v>
      </c>
      <c r="L60" s="449" t="s">
        <v>214</v>
      </c>
      <c r="M60" s="449" t="s">
        <v>215</v>
      </c>
      <c r="N60" s="465" t="s">
        <v>216</v>
      </c>
      <c r="O60" s="445"/>
      <c r="P60" s="445"/>
      <c r="Q60" s="445"/>
      <c r="R60" s="445"/>
      <c r="S60" s="445"/>
      <c r="T60" s="445"/>
      <c r="U60" s="445"/>
      <c r="V60" s="445"/>
      <c r="W60" s="445"/>
      <c r="X60" s="445"/>
      <c r="Y60" s="445"/>
      <c r="Z60" s="445"/>
    </row>
    <row r="61" ht="14.25" customHeight="1">
      <c r="A61" s="447"/>
      <c r="B61" s="453"/>
      <c r="C61" s="454"/>
      <c r="D61" s="454"/>
      <c r="E61" s="454"/>
      <c r="F61" s="454"/>
      <c r="G61" s="454"/>
      <c r="H61" s="454"/>
      <c r="I61" s="456"/>
      <c r="J61" s="457"/>
      <c r="K61" s="456"/>
      <c r="L61" s="456"/>
      <c r="M61" s="456"/>
      <c r="N61" s="466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</row>
    <row r="62" ht="14.25" customHeight="1">
      <c r="A62" s="447"/>
      <c r="B62" s="459"/>
      <c r="C62" s="460"/>
      <c r="D62" s="460"/>
      <c r="E62" s="460"/>
      <c r="F62" s="460"/>
      <c r="G62" s="460"/>
      <c r="H62" s="460"/>
      <c r="I62" s="462"/>
      <c r="J62" s="463"/>
      <c r="K62" s="462"/>
      <c r="L62" s="462"/>
      <c r="M62" s="462"/>
      <c r="N62" s="467"/>
      <c r="O62" s="445"/>
      <c r="P62" s="445"/>
      <c r="Q62" s="445"/>
      <c r="R62" s="445"/>
      <c r="S62" s="445"/>
      <c r="T62" s="445"/>
      <c r="U62" s="445"/>
      <c r="V62" s="445"/>
      <c r="W62" s="445"/>
      <c r="X62" s="445"/>
      <c r="Y62" s="445"/>
      <c r="Z62" s="445"/>
    </row>
    <row r="63" ht="14.25" customHeight="1">
      <c r="A63" s="447" t="str">
        <f>SUBSTITUTE(SUBSTITUTE(SUBSTITUTE(M63,"-",""),"(",""),")","")</f>
        <v>4047218958</v>
      </c>
      <c r="B63" s="448">
        <v>4.0</v>
      </c>
      <c r="C63" s="449"/>
      <c r="D63" s="449" t="s">
        <v>1665</v>
      </c>
      <c r="E63" s="449" t="s">
        <v>1706</v>
      </c>
      <c r="F63" s="449"/>
      <c r="G63" s="449"/>
      <c r="H63" s="449" t="s">
        <v>218</v>
      </c>
      <c r="I63" s="449" t="s">
        <v>218</v>
      </c>
      <c r="J63" s="451">
        <v>45395.0</v>
      </c>
      <c r="K63" s="449"/>
      <c r="L63" s="449"/>
      <c r="M63" s="449" t="s">
        <v>221</v>
      </c>
      <c r="N63" s="465" t="s">
        <v>222</v>
      </c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445"/>
    </row>
    <row r="64" ht="14.25" customHeight="1">
      <c r="A64" s="447"/>
      <c r="B64" s="453"/>
      <c r="C64" s="454"/>
      <c r="D64" s="454"/>
      <c r="E64" s="454"/>
      <c r="F64" s="454"/>
      <c r="G64" s="454"/>
      <c r="H64" s="454"/>
      <c r="I64" s="456"/>
      <c r="J64" s="457"/>
      <c r="K64" s="456"/>
      <c r="L64" s="456"/>
      <c r="M64" s="456"/>
      <c r="N64" s="466"/>
      <c r="O64" s="445"/>
      <c r="P64" s="445"/>
      <c r="Q64" s="445"/>
      <c r="R64" s="445"/>
      <c r="S64" s="445"/>
      <c r="T64" s="445"/>
      <c r="U64" s="445"/>
      <c r="V64" s="445"/>
      <c r="W64" s="445"/>
      <c r="X64" s="445"/>
      <c r="Y64" s="445"/>
      <c r="Z64" s="445"/>
    </row>
    <row r="65" ht="14.25" customHeight="1">
      <c r="A65" s="447"/>
      <c r="B65" s="459"/>
      <c r="C65" s="460"/>
      <c r="D65" s="460"/>
      <c r="E65" s="460"/>
      <c r="F65" s="460"/>
      <c r="G65" s="460"/>
      <c r="H65" s="460"/>
      <c r="I65" s="462"/>
      <c r="J65" s="463"/>
      <c r="K65" s="462"/>
      <c r="L65" s="462"/>
      <c r="M65" s="462"/>
      <c r="N65" s="467"/>
      <c r="O65" s="445"/>
      <c r="P65" s="445"/>
      <c r="Q65" s="445"/>
      <c r="R65" s="445"/>
      <c r="S65" s="445"/>
      <c r="T65" s="445"/>
      <c r="U65" s="445"/>
      <c r="V65" s="445"/>
      <c r="W65" s="445"/>
      <c r="X65" s="445"/>
      <c r="Y65" s="445"/>
      <c r="Z65" s="445"/>
    </row>
    <row r="66" ht="14.25" customHeight="1">
      <c r="A66" s="447" t="str">
        <f>SUBSTITUTE(SUBSTITUTE(SUBSTITUTE(M66,"-",""),"(",""),")","")</f>
        <v>2199865168</v>
      </c>
      <c r="B66" s="448">
        <v>5.0</v>
      </c>
      <c r="C66" s="449"/>
      <c r="D66" s="449" t="s">
        <v>1665</v>
      </c>
      <c r="E66" s="449" t="s">
        <v>1706</v>
      </c>
      <c r="F66" s="449"/>
      <c r="G66" s="449"/>
      <c r="H66" s="449" t="s">
        <v>1713</v>
      </c>
      <c r="I66" s="449" t="s">
        <v>224</v>
      </c>
      <c r="J66" s="451">
        <v>45395.0</v>
      </c>
      <c r="K66" s="449"/>
      <c r="L66" s="449"/>
      <c r="M66" s="450" t="s">
        <v>226</v>
      </c>
      <c r="N66" s="452" t="s">
        <v>227</v>
      </c>
      <c r="O66" s="445"/>
      <c r="P66" s="445"/>
      <c r="Q66" s="445"/>
      <c r="R66" s="445"/>
      <c r="S66" s="445"/>
      <c r="T66" s="445"/>
      <c r="U66" s="445"/>
      <c r="V66" s="445"/>
      <c r="W66" s="445"/>
      <c r="X66" s="445"/>
      <c r="Y66" s="445"/>
      <c r="Z66" s="445"/>
    </row>
    <row r="67" ht="14.25" customHeight="1">
      <c r="A67" s="447"/>
      <c r="B67" s="453"/>
      <c r="C67" s="454"/>
      <c r="D67" s="454"/>
      <c r="E67" s="454"/>
      <c r="F67" s="454"/>
      <c r="G67" s="454"/>
      <c r="H67" s="454"/>
      <c r="I67" s="456"/>
      <c r="J67" s="457"/>
      <c r="K67" s="456"/>
      <c r="L67" s="456"/>
      <c r="M67" s="455"/>
      <c r="N67" s="458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</row>
    <row r="68" ht="14.25" customHeight="1">
      <c r="A68" s="447"/>
      <c r="B68" s="459"/>
      <c r="C68" s="460"/>
      <c r="D68" s="460"/>
      <c r="E68" s="460"/>
      <c r="F68" s="460"/>
      <c r="G68" s="460"/>
      <c r="H68" s="460"/>
      <c r="I68" s="462"/>
      <c r="J68" s="463"/>
      <c r="K68" s="462"/>
      <c r="L68" s="462"/>
      <c r="M68" s="461"/>
      <c r="N68" s="464"/>
      <c r="O68" s="445"/>
      <c r="P68" s="445"/>
      <c r="Q68" s="445"/>
      <c r="R68" s="445"/>
      <c r="S68" s="445"/>
      <c r="T68" s="445"/>
      <c r="U68" s="445"/>
      <c r="V68" s="445"/>
      <c r="W68" s="445"/>
      <c r="X68" s="445"/>
      <c r="Y68" s="445"/>
      <c r="Z68" s="445"/>
    </row>
    <row r="69" ht="14.25" customHeight="1">
      <c r="A69" s="447" t="str">
        <f>SUBSTITUTE(SUBSTITUTE(SUBSTITUTE(M69,"-",""),"(",""),")","")</f>
        <v>4045198937</v>
      </c>
      <c r="B69" s="448">
        <v>6.0</v>
      </c>
      <c r="C69" s="449"/>
      <c r="D69" s="449" t="s">
        <v>1665</v>
      </c>
      <c r="E69" s="449" t="s">
        <v>1706</v>
      </c>
      <c r="F69" s="449"/>
      <c r="G69" s="449"/>
      <c r="H69" s="449" t="s">
        <v>1714</v>
      </c>
      <c r="I69" s="449" t="s">
        <v>1715</v>
      </c>
      <c r="J69" s="451">
        <v>45395.0</v>
      </c>
      <c r="K69" s="449" t="s">
        <v>1674</v>
      </c>
      <c r="L69" s="449" t="s">
        <v>1716</v>
      </c>
      <c r="M69" s="449" t="s">
        <v>1717</v>
      </c>
      <c r="N69" s="465" t="s">
        <v>204</v>
      </c>
      <c r="O69" s="445"/>
      <c r="P69" s="445"/>
      <c r="Q69" s="445"/>
      <c r="R69" s="445"/>
      <c r="S69" s="445"/>
      <c r="T69" s="445"/>
      <c r="U69" s="445"/>
      <c r="V69" s="445"/>
      <c r="W69" s="445"/>
      <c r="X69" s="445"/>
      <c r="Y69" s="445"/>
      <c r="Z69" s="445"/>
    </row>
    <row r="70" ht="14.25" customHeight="1">
      <c r="A70" s="447"/>
      <c r="B70" s="453"/>
      <c r="C70" s="454"/>
      <c r="D70" s="454"/>
      <c r="E70" s="454"/>
      <c r="F70" s="454"/>
      <c r="G70" s="454"/>
      <c r="H70" s="454"/>
      <c r="I70" s="456"/>
      <c r="J70" s="457"/>
      <c r="K70" s="456"/>
      <c r="L70" s="456"/>
      <c r="M70" s="456"/>
      <c r="N70" s="466"/>
      <c r="O70" s="445"/>
      <c r="P70" s="445"/>
      <c r="Q70" s="445"/>
      <c r="R70" s="445"/>
      <c r="S70" s="445"/>
      <c r="T70" s="445"/>
      <c r="U70" s="445"/>
      <c r="V70" s="445"/>
      <c r="W70" s="445"/>
      <c r="X70" s="445"/>
      <c r="Y70" s="445"/>
      <c r="Z70" s="445"/>
    </row>
    <row r="71" ht="14.25" customHeight="1">
      <c r="A71" s="447"/>
      <c r="B71" s="459"/>
      <c r="C71" s="460"/>
      <c r="D71" s="460"/>
      <c r="E71" s="460"/>
      <c r="F71" s="460"/>
      <c r="G71" s="460"/>
      <c r="H71" s="460"/>
      <c r="I71" s="462"/>
      <c r="J71" s="463"/>
      <c r="K71" s="462"/>
      <c r="L71" s="462"/>
      <c r="M71" s="462"/>
      <c r="N71" s="467"/>
      <c r="O71" s="445"/>
      <c r="P71" s="445"/>
      <c r="Q71" s="445"/>
      <c r="R71" s="445"/>
      <c r="S71" s="445"/>
      <c r="T71" s="445"/>
      <c r="U71" s="445"/>
      <c r="V71" s="445"/>
      <c r="W71" s="445"/>
      <c r="X71" s="445"/>
      <c r="Y71" s="445"/>
      <c r="Z71" s="445"/>
    </row>
    <row r="72" ht="14.25" customHeight="1">
      <c r="A72" s="447" t="str">
        <f>SUBSTITUTE(SUBSTITUTE(SUBSTITUTE(M72,"-",""),"(",""),")","")</f>
        <v>4696889008</v>
      </c>
      <c r="B72" s="448">
        <v>7.0</v>
      </c>
      <c r="C72" s="449" t="s">
        <v>1692</v>
      </c>
      <c r="D72" s="449" t="s">
        <v>1665</v>
      </c>
      <c r="E72" s="449" t="s">
        <v>1706</v>
      </c>
      <c r="F72" s="449"/>
      <c r="G72" s="449"/>
      <c r="H72" s="449" t="s">
        <v>1718</v>
      </c>
      <c r="I72" s="449" t="s">
        <v>188</v>
      </c>
      <c r="J72" s="451">
        <v>45395.0</v>
      </c>
      <c r="K72" s="449" t="s">
        <v>1719</v>
      </c>
      <c r="L72" s="449" t="s">
        <v>1720</v>
      </c>
      <c r="M72" s="449" t="s">
        <v>1721</v>
      </c>
      <c r="N72" s="465" t="s">
        <v>191</v>
      </c>
      <c r="O72" s="445"/>
      <c r="P72" s="445"/>
      <c r="Q72" s="445"/>
      <c r="R72" s="445"/>
      <c r="S72" s="445"/>
      <c r="T72" s="445"/>
      <c r="U72" s="445"/>
      <c r="V72" s="445"/>
      <c r="W72" s="445"/>
      <c r="X72" s="445"/>
      <c r="Y72" s="445"/>
      <c r="Z72" s="445"/>
    </row>
    <row r="73" ht="14.25" customHeight="1">
      <c r="A73" s="447"/>
      <c r="B73" s="453"/>
      <c r="C73" s="454"/>
      <c r="D73" s="454"/>
      <c r="E73" s="454"/>
      <c r="F73" s="454"/>
      <c r="G73" s="454"/>
      <c r="H73" s="454"/>
      <c r="I73" s="456"/>
      <c r="J73" s="457"/>
      <c r="K73" s="456"/>
      <c r="L73" s="456"/>
      <c r="M73" s="456"/>
      <c r="N73" s="466"/>
      <c r="O73" s="445"/>
      <c r="P73" s="445"/>
      <c r="Q73" s="445"/>
      <c r="R73" s="445"/>
      <c r="S73" s="445"/>
      <c r="T73" s="445"/>
      <c r="U73" s="445"/>
      <c r="V73" s="445"/>
      <c r="W73" s="445"/>
      <c r="X73" s="445"/>
      <c r="Y73" s="445"/>
      <c r="Z73" s="445"/>
    </row>
    <row r="74" ht="14.25" customHeight="1">
      <c r="A74" s="447"/>
      <c r="B74" s="459"/>
      <c r="C74" s="460"/>
      <c r="D74" s="460"/>
      <c r="E74" s="460"/>
      <c r="F74" s="460"/>
      <c r="G74" s="460"/>
      <c r="H74" s="460"/>
      <c r="I74" s="462"/>
      <c r="J74" s="463"/>
      <c r="K74" s="462"/>
      <c r="L74" s="462"/>
      <c r="M74" s="462"/>
      <c r="N74" s="467"/>
      <c r="O74" s="445"/>
      <c r="P74" s="445"/>
      <c r="Q74" s="445"/>
      <c r="R74" s="445"/>
      <c r="S74" s="445"/>
      <c r="T74" s="445"/>
      <c r="U74" s="445"/>
      <c r="V74" s="445"/>
      <c r="W74" s="445"/>
      <c r="X74" s="445"/>
      <c r="Y74" s="445"/>
      <c r="Z74" s="445"/>
    </row>
    <row r="75" ht="14.25" customHeight="1">
      <c r="A75" s="447" t="str">
        <f>SUBSTITUTE(SUBSTITUTE(SUBSTITUTE(M75,"-",""),"(",""),")","")</f>
        <v>4706627918</v>
      </c>
      <c r="B75" s="448">
        <v>8.0</v>
      </c>
      <c r="C75" s="449"/>
      <c r="D75" s="449" t="s">
        <v>1665</v>
      </c>
      <c r="E75" s="449" t="s">
        <v>1706</v>
      </c>
      <c r="F75" s="449"/>
      <c r="G75" s="449"/>
      <c r="H75" s="449" t="s">
        <v>1722</v>
      </c>
      <c r="I75" s="449" t="s">
        <v>229</v>
      </c>
      <c r="J75" s="451">
        <v>45395.0</v>
      </c>
      <c r="K75" s="449"/>
      <c r="L75" s="449"/>
      <c r="M75" s="449" t="s">
        <v>231</v>
      </c>
      <c r="N75" s="465" t="s">
        <v>232</v>
      </c>
      <c r="O75" s="445"/>
      <c r="P75" s="445"/>
      <c r="Q75" s="445"/>
      <c r="R75" s="445"/>
      <c r="S75" s="445"/>
      <c r="T75" s="445"/>
      <c r="U75" s="445"/>
      <c r="V75" s="445"/>
      <c r="W75" s="445"/>
      <c r="X75" s="445"/>
      <c r="Y75" s="445"/>
      <c r="Z75" s="445"/>
    </row>
    <row r="76" ht="14.25" customHeight="1">
      <c r="A76" s="447"/>
      <c r="B76" s="453"/>
      <c r="C76" s="454"/>
      <c r="D76" s="454"/>
      <c r="E76" s="454"/>
      <c r="F76" s="454"/>
      <c r="G76" s="454"/>
      <c r="H76" s="454"/>
      <c r="I76" s="456"/>
      <c r="J76" s="457"/>
      <c r="K76" s="456"/>
      <c r="L76" s="456"/>
      <c r="M76" s="456"/>
      <c r="N76" s="466"/>
      <c r="O76" s="445"/>
      <c r="P76" s="445"/>
      <c r="Q76" s="445"/>
      <c r="R76" s="445"/>
      <c r="S76" s="445"/>
      <c r="T76" s="445"/>
      <c r="U76" s="445"/>
      <c r="V76" s="445"/>
      <c r="W76" s="445"/>
      <c r="X76" s="445"/>
      <c r="Y76" s="445"/>
      <c r="Z76" s="445"/>
    </row>
    <row r="77" ht="14.25" customHeight="1">
      <c r="A77" s="447"/>
      <c r="B77" s="459"/>
      <c r="C77" s="460"/>
      <c r="D77" s="460"/>
      <c r="E77" s="460"/>
      <c r="F77" s="460"/>
      <c r="G77" s="460"/>
      <c r="H77" s="460"/>
      <c r="I77" s="462"/>
      <c r="J77" s="463"/>
      <c r="K77" s="462"/>
      <c r="L77" s="462"/>
      <c r="M77" s="462"/>
      <c r="N77" s="467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</row>
    <row r="78" ht="14.25" customHeight="1">
      <c r="A78" s="447" t="str">
        <f>SUBSTITUTE(SUBSTITUTE(SUBSTITUTE(M78,"-",""),"(",""),")","")</f>
        <v>7704176735</v>
      </c>
      <c r="B78" s="448">
        <v>9.0</v>
      </c>
      <c r="C78" s="449"/>
      <c r="D78" s="449" t="s">
        <v>1665</v>
      </c>
      <c r="E78" s="449" t="s">
        <v>1706</v>
      </c>
      <c r="F78" s="449"/>
      <c r="G78" s="449"/>
      <c r="H78" s="449" t="s">
        <v>1723</v>
      </c>
      <c r="I78" s="449" t="s">
        <v>182</v>
      </c>
      <c r="J78" s="451">
        <v>45395.0</v>
      </c>
      <c r="K78" s="449" t="s">
        <v>1684</v>
      </c>
      <c r="L78" s="449" t="s">
        <v>1724</v>
      </c>
      <c r="M78" s="450" t="s">
        <v>1725</v>
      </c>
      <c r="N78" s="452" t="s">
        <v>185</v>
      </c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</row>
    <row r="79" ht="14.25" customHeight="1">
      <c r="A79" s="447"/>
      <c r="B79" s="453"/>
      <c r="C79" s="454"/>
      <c r="D79" s="454"/>
      <c r="E79" s="454"/>
      <c r="F79" s="454"/>
      <c r="G79" s="454"/>
      <c r="H79" s="454"/>
      <c r="I79" s="456"/>
      <c r="J79" s="457"/>
      <c r="K79" s="456"/>
      <c r="L79" s="456"/>
      <c r="M79" s="455"/>
      <c r="N79" s="458"/>
      <c r="O79" s="445"/>
      <c r="P79" s="445"/>
      <c r="Q79" s="445"/>
      <c r="R79" s="445"/>
      <c r="S79" s="445"/>
      <c r="T79" s="445"/>
      <c r="U79" s="445"/>
      <c r="V79" s="445"/>
      <c r="W79" s="445"/>
      <c r="X79" s="445"/>
      <c r="Y79" s="445"/>
      <c r="Z79" s="445"/>
    </row>
    <row r="80" ht="14.25" customHeight="1">
      <c r="A80" s="447"/>
      <c r="B80" s="459"/>
      <c r="C80" s="460"/>
      <c r="D80" s="460"/>
      <c r="E80" s="460"/>
      <c r="F80" s="460"/>
      <c r="G80" s="460"/>
      <c r="H80" s="460"/>
      <c r="I80" s="462"/>
      <c r="J80" s="463"/>
      <c r="K80" s="462"/>
      <c r="L80" s="462"/>
      <c r="M80" s="461"/>
      <c r="N80" s="464"/>
      <c r="O80" s="445"/>
      <c r="P80" s="445"/>
      <c r="Q80" s="445"/>
      <c r="R80" s="445"/>
      <c r="S80" s="445"/>
      <c r="T80" s="445"/>
      <c r="U80" s="445"/>
      <c r="V80" s="445"/>
      <c r="W80" s="445"/>
      <c r="X80" s="445"/>
      <c r="Y80" s="445"/>
      <c r="Z80" s="445"/>
    </row>
    <row r="81" ht="14.25" customHeight="1">
      <c r="A81" s="447" t="str">
        <f>SUBSTITUTE(SUBSTITUTE(SUBSTITUTE(M81,"-",""),"(",""),")","")</f>
        <v>7625462265</v>
      </c>
      <c r="B81" s="448">
        <v>10.0</v>
      </c>
      <c r="C81" s="449"/>
      <c r="D81" s="449" t="s">
        <v>1665</v>
      </c>
      <c r="E81" s="449" t="s">
        <v>1706</v>
      </c>
      <c r="F81" s="449"/>
      <c r="G81" s="449"/>
      <c r="H81" s="449" t="s">
        <v>1726</v>
      </c>
      <c r="I81" s="449" t="s">
        <v>234</v>
      </c>
      <c r="J81" s="451">
        <v>45395.0</v>
      </c>
      <c r="K81" s="449" t="s">
        <v>1698</v>
      </c>
      <c r="L81" s="449" t="s">
        <v>236</v>
      </c>
      <c r="M81" s="449" t="s">
        <v>237</v>
      </c>
      <c r="N81" s="465" t="s">
        <v>238</v>
      </c>
      <c r="O81" s="445"/>
      <c r="P81" s="445"/>
      <c r="Q81" s="445"/>
      <c r="R81" s="445"/>
      <c r="S81" s="445"/>
      <c r="T81" s="445"/>
      <c r="U81" s="445"/>
      <c r="V81" s="445"/>
      <c r="W81" s="445"/>
      <c r="X81" s="445"/>
      <c r="Y81" s="445"/>
      <c r="Z81" s="445"/>
    </row>
    <row r="82" ht="14.25" customHeight="1">
      <c r="A82" s="447"/>
      <c r="B82" s="453"/>
      <c r="C82" s="454"/>
      <c r="D82" s="454"/>
      <c r="E82" s="454"/>
      <c r="F82" s="454"/>
      <c r="G82" s="454"/>
      <c r="H82" s="454"/>
      <c r="I82" s="456"/>
      <c r="J82" s="457"/>
      <c r="K82" s="456"/>
      <c r="L82" s="456"/>
      <c r="M82" s="456"/>
      <c r="N82" s="466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</row>
    <row r="83" ht="14.25" customHeight="1">
      <c r="A83" s="447"/>
      <c r="B83" s="459"/>
      <c r="C83" s="460"/>
      <c r="D83" s="460"/>
      <c r="E83" s="460"/>
      <c r="F83" s="460"/>
      <c r="G83" s="460"/>
      <c r="H83" s="460"/>
      <c r="I83" s="462"/>
      <c r="J83" s="463"/>
      <c r="K83" s="462"/>
      <c r="L83" s="462"/>
      <c r="M83" s="462"/>
      <c r="N83" s="467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</row>
    <row r="84" ht="14.25" customHeight="1">
      <c r="A84" s="447" t="str">
        <f>SUBSTITUTE(SUBSTITUTE(SUBSTITUTE(M84,"-",""),"(",""),")","")</f>
        <v>4043541792</v>
      </c>
      <c r="B84" s="448">
        <v>11.0</v>
      </c>
      <c r="C84" s="449"/>
      <c r="D84" s="449" t="s">
        <v>1665</v>
      </c>
      <c r="E84" s="449" t="s">
        <v>1706</v>
      </c>
      <c r="F84" s="449"/>
      <c r="G84" s="449"/>
      <c r="H84" s="449" t="s">
        <v>1727</v>
      </c>
      <c r="I84" s="449" t="s">
        <v>240</v>
      </c>
      <c r="J84" s="451">
        <v>45395.0</v>
      </c>
      <c r="K84" s="449" t="s">
        <v>1728</v>
      </c>
      <c r="L84" s="449" t="s">
        <v>242</v>
      </c>
      <c r="M84" s="449" t="s">
        <v>243</v>
      </c>
      <c r="N84" s="465" t="s">
        <v>244</v>
      </c>
      <c r="O84" s="445"/>
      <c r="P84" s="445"/>
      <c r="Q84" s="445"/>
      <c r="R84" s="445"/>
      <c r="S84" s="445"/>
      <c r="T84" s="445"/>
      <c r="U84" s="445"/>
      <c r="V84" s="445"/>
      <c r="W84" s="445"/>
      <c r="X84" s="445"/>
      <c r="Y84" s="445"/>
      <c r="Z84" s="445"/>
    </row>
    <row r="85" ht="14.25" customHeight="1">
      <c r="A85" s="447"/>
      <c r="B85" s="453"/>
      <c r="C85" s="454"/>
      <c r="D85" s="454"/>
      <c r="E85" s="454"/>
      <c r="F85" s="454"/>
      <c r="G85" s="454"/>
      <c r="H85" s="454"/>
      <c r="I85" s="456"/>
      <c r="J85" s="457"/>
      <c r="K85" s="456"/>
      <c r="L85" s="456"/>
      <c r="M85" s="456"/>
      <c r="N85" s="466"/>
      <c r="O85" s="445"/>
      <c r="P85" s="445"/>
      <c r="Q85" s="445"/>
      <c r="R85" s="445"/>
      <c r="S85" s="445"/>
      <c r="T85" s="445"/>
      <c r="U85" s="445"/>
      <c r="V85" s="445"/>
      <c r="W85" s="445"/>
      <c r="X85" s="445"/>
      <c r="Y85" s="445"/>
      <c r="Z85" s="445"/>
    </row>
    <row r="86" ht="14.25" customHeight="1">
      <c r="A86" s="447"/>
      <c r="B86" s="459"/>
      <c r="C86" s="460"/>
      <c r="D86" s="460"/>
      <c r="E86" s="460"/>
      <c r="F86" s="460"/>
      <c r="G86" s="460"/>
      <c r="H86" s="460"/>
      <c r="I86" s="462"/>
      <c r="J86" s="463"/>
      <c r="K86" s="462"/>
      <c r="L86" s="462"/>
      <c r="M86" s="462"/>
      <c r="N86" s="467"/>
      <c r="O86" s="445"/>
      <c r="P86" s="445"/>
      <c r="Q86" s="445"/>
      <c r="R86" s="445"/>
      <c r="S86" s="445"/>
      <c r="T86" s="445"/>
      <c r="U86" s="445"/>
      <c r="V86" s="445"/>
      <c r="W86" s="445"/>
      <c r="X86" s="445"/>
      <c r="Y86" s="445"/>
      <c r="Z86" s="445"/>
    </row>
    <row r="87" ht="14.25" customHeight="1">
      <c r="A87" s="447" t="str">
        <f>SUBSTITUTE(SUBSTITUTE(SUBSTITUTE(M87,"-",""),"(",""),")","")</f>
        <v>6787401323</v>
      </c>
      <c r="B87" s="448">
        <v>12.0</v>
      </c>
      <c r="C87" s="449" t="s">
        <v>199</v>
      </c>
      <c r="D87" s="449" t="s">
        <v>1665</v>
      </c>
      <c r="E87" s="449" t="s">
        <v>1706</v>
      </c>
      <c r="F87" s="449"/>
      <c r="G87" s="449"/>
      <c r="H87" s="449" t="s">
        <v>1729</v>
      </c>
      <c r="I87" s="449" t="s">
        <v>1730</v>
      </c>
      <c r="J87" s="451">
        <v>45395.0</v>
      </c>
      <c r="K87" s="449" t="s">
        <v>1719</v>
      </c>
      <c r="L87" s="449" t="s">
        <v>1731</v>
      </c>
      <c r="M87" s="450" t="s">
        <v>200</v>
      </c>
      <c r="N87" s="452" t="s">
        <v>196</v>
      </c>
      <c r="O87" s="445"/>
      <c r="P87" s="445"/>
      <c r="Q87" s="445"/>
      <c r="R87" s="445"/>
      <c r="S87" s="445"/>
      <c r="T87" s="445"/>
      <c r="U87" s="445"/>
      <c r="V87" s="445"/>
      <c r="W87" s="445"/>
      <c r="X87" s="445"/>
      <c r="Y87" s="445"/>
      <c r="Z87" s="445"/>
    </row>
    <row r="88" ht="14.25" customHeight="1">
      <c r="A88" s="447"/>
      <c r="B88" s="453"/>
      <c r="C88" s="454"/>
      <c r="D88" s="454"/>
      <c r="E88" s="454"/>
      <c r="F88" s="454"/>
      <c r="G88" s="454"/>
      <c r="H88" s="454"/>
      <c r="I88" s="456"/>
      <c r="J88" s="457"/>
      <c r="K88" s="456" t="s">
        <v>1674</v>
      </c>
      <c r="L88" s="456" t="s">
        <v>1732</v>
      </c>
      <c r="M88" s="455"/>
      <c r="N88" s="458"/>
      <c r="O88" s="445"/>
      <c r="P88" s="445"/>
      <c r="Q88" s="445"/>
      <c r="R88" s="445"/>
      <c r="S88" s="445"/>
      <c r="T88" s="445"/>
      <c r="U88" s="445"/>
      <c r="V88" s="445"/>
      <c r="W88" s="445"/>
      <c r="X88" s="445"/>
      <c r="Y88" s="445"/>
      <c r="Z88" s="445"/>
    </row>
    <row r="89" ht="14.25" customHeight="1">
      <c r="A89" s="447"/>
      <c r="B89" s="459"/>
      <c r="C89" s="460"/>
      <c r="D89" s="460"/>
      <c r="E89" s="460"/>
      <c r="F89" s="460"/>
      <c r="G89" s="460"/>
      <c r="H89" s="460"/>
      <c r="I89" s="462"/>
      <c r="J89" s="463"/>
      <c r="K89" s="462"/>
      <c r="L89" s="462"/>
      <c r="M89" s="461"/>
      <c r="N89" s="464"/>
      <c r="O89" s="445"/>
      <c r="P89" s="445"/>
      <c r="Q89" s="445"/>
      <c r="R89" s="445"/>
      <c r="S89" s="445"/>
      <c r="T89" s="445"/>
      <c r="U89" s="445"/>
      <c r="V89" s="445"/>
      <c r="W89" s="445"/>
      <c r="X89" s="445"/>
      <c r="Y89" s="445"/>
      <c r="Z89" s="445"/>
    </row>
    <row r="90" ht="14.25" customHeight="1">
      <c r="A90" s="447" t="str">
        <f>SUBSTITUTE(SUBSTITUTE(SUBSTITUTE(M90,"-",""),"(",""),")","")</f>
        <v>4708845530</v>
      </c>
      <c r="B90" s="448">
        <v>13.0</v>
      </c>
      <c r="C90" s="449"/>
      <c r="D90" s="449" t="s">
        <v>1665</v>
      </c>
      <c r="E90" s="449" t="s">
        <v>1706</v>
      </c>
      <c r="F90" s="449"/>
      <c r="G90" s="449"/>
      <c r="H90" s="449" t="s">
        <v>1733</v>
      </c>
      <c r="I90" s="449" t="s">
        <v>165</v>
      </c>
      <c r="J90" s="451">
        <v>45395.0</v>
      </c>
      <c r="K90" s="449" t="s">
        <v>1698</v>
      </c>
      <c r="L90" s="449" t="s">
        <v>1734</v>
      </c>
      <c r="M90" s="449" t="s">
        <v>1735</v>
      </c>
      <c r="N90" s="465" t="s">
        <v>168</v>
      </c>
      <c r="O90" s="445"/>
      <c r="P90" s="445"/>
      <c r="Q90" s="445"/>
      <c r="R90" s="445"/>
      <c r="S90" s="445"/>
      <c r="T90" s="445"/>
      <c r="U90" s="445"/>
      <c r="V90" s="445"/>
      <c r="W90" s="445"/>
      <c r="X90" s="445"/>
      <c r="Y90" s="445"/>
      <c r="Z90" s="445"/>
    </row>
    <row r="91" ht="14.25" customHeight="1">
      <c r="A91" s="447"/>
      <c r="B91" s="453"/>
      <c r="C91" s="454"/>
      <c r="D91" s="454"/>
      <c r="E91" s="454"/>
      <c r="F91" s="454"/>
      <c r="G91" s="454"/>
      <c r="H91" s="454"/>
      <c r="I91" s="456"/>
      <c r="J91" s="457"/>
      <c r="K91" s="456"/>
      <c r="L91" s="456"/>
      <c r="M91" s="456"/>
      <c r="N91" s="466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</row>
    <row r="92" ht="14.25" customHeight="1">
      <c r="A92" s="447"/>
      <c r="B92" s="459"/>
      <c r="C92" s="460"/>
      <c r="D92" s="460"/>
      <c r="E92" s="460"/>
      <c r="F92" s="460"/>
      <c r="G92" s="460"/>
      <c r="H92" s="460"/>
      <c r="I92" s="462"/>
      <c r="J92" s="463"/>
      <c r="K92" s="462"/>
      <c r="L92" s="462"/>
      <c r="M92" s="462"/>
      <c r="N92" s="467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</row>
    <row r="93" ht="14.25" customHeight="1">
      <c r="A93" s="447" t="str">
        <f>SUBSTITUTE(SUBSTITUTE(SUBSTITUTE(M93,"-",""),"(",""),")","")</f>
        <v>6785163656</v>
      </c>
      <c r="B93" s="448">
        <v>14.0</v>
      </c>
      <c r="C93" s="449"/>
      <c r="D93" s="449" t="s">
        <v>1665</v>
      </c>
      <c r="E93" s="449" t="s">
        <v>1706</v>
      </c>
      <c r="F93" s="449"/>
      <c r="G93" s="449"/>
      <c r="H93" s="449" t="s">
        <v>1736</v>
      </c>
      <c r="I93" s="449" t="s">
        <v>1737</v>
      </c>
      <c r="J93" s="451">
        <v>45395.0</v>
      </c>
      <c r="K93" s="449"/>
      <c r="L93" s="449"/>
      <c r="M93" s="449" t="s">
        <v>248</v>
      </c>
      <c r="N93" s="465" t="s">
        <v>249</v>
      </c>
      <c r="O93" s="445"/>
      <c r="P93" s="445"/>
      <c r="Q93" s="445"/>
      <c r="R93" s="445"/>
      <c r="S93" s="445"/>
      <c r="T93" s="445"/>
      <c r="U93" s="445"/>
      <c r="V93" s="445"/>
      <c r="W93" s="445"/>
      <c r="X93" s="445"/>
      <c r="Y93" s="445"/>
      <c r="Z93" s="445"/>
    </row>
    <row r="94" ht="14.25" customHeight="1">
      <c r="A94" s="447"/>
      <c r="B94" s="453"/>
      <c r="C94" s="454"/>
      <c r="D94" s="454"/>
      <c r="E94" s="454"/>
      <c r="F94" s="454"/>
      <c r="G94" s="454"/>
      <c r="H94" s="454"/>
      <c r="I94" s="456"/>
      <c r="J94" s="457"/>
      <c r="K94" s="456"/>
      <c r="L94" s="456"/>
      <c r="M94" s="456"/>
      <c r="N94" s="466"/>
      <c r="O94" s="445"/>
      <c r="P94" s="445"/>
      <c r="Q94" s="445"/>
      <c r="R94" s="445"/>
      <c r="S94" s="445"/>
      <c r="T94" s="445"/>
      <c r="U94" s="445"/>
      <c r="V94" s="445"/>
      <c r="W94" s="445"/>
      <c r="X94" s="445"/>
      <c r="Y94" s="445"/>
      <c r="Z94" s="445"/>
    </row>
    <row r="95" ht="14.25" customHeight="1">
      <c r="A95" s="447"/>
      <c r="B95" s="459"/>
      <c r="C95" s="460"/>
      <c r="D95" s="460"/>
      <c r="E95" s="460"/>
      <c r="F95" s="460"/>
      <c r="G95" s="460"/>
      <c r="H95" s="460"/>
      <c r="I95" s="462"/>
      <c r="J95" s="463"/>
      <c r="K95" s="462"/>
      <c r="L95" s="462"/>
      <c r="M95" s="462"/>
      <c r="N95" s="467"/>
      <c r="O95" s="445"/>
      <c r="P95" s="445"/>
      <c r="Q95" s="445"/>
      <c r="R95" s="445"/>
      <c r="S95" s="445"/>
      <c r="T95" s="445"/>
      <c r="U95" s="445"/>
      <c r="V95" s="445"/>
      <c r="W95" s="445"/>
      <c r="X95" s="445"/>
      <c r="Y95" s="445"/>
      <c r="Z95" s="445"/>
    </row>
    <row r="96" ht="14.25" customHeight="1">
      <c r="A96" s="447" t="str">
        <f>SUBSTITUTE(SUBSTITUTE(SUBSTITUTE(M96,"-",""),"(",""),")","")</f>
        <v>3105616587</v>
      </c>
      <c r="B96" s="448">
        <v>15.0</v>
      </c>
      <c r="C96" s="449"/>
      <c r="D96" s="449" t="s">
        <v>1665</v>
      </c>
      <c r="E96" s="449" t="s">
        <v>1706</v>
      </c>
      <c r="F96" s="449"/>
      <c r="G96" s="449"/>
      <c r="H96" s="449" t="s">
        <v>1738</v>
      </c>
      <c r="I96" s="449" t="s">
        <v>159</v>
      </c>
      <c r="J96" s="451">
        <v>45395.0</v>
      </c>
      <c r="K96" s="449" t="s">
        <v>1698</v>
      </c>
      <c r="L96" s="449" t="s">
        <v>1739</v>
      </c>
      <c r="M96" s="449" t="s">
        <v>1740</v>
      </c>
      <c r="N96" s="465" t="s">
        <v>163</v>
      </c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</row>
    <row r="97" ht="14.25" customHeight="1">
      <c r="A97" s="447"/>
      <c r="B97" s="453"/>
      <c r="C97" s="454"/>
      <c r="D97" s="454"/>
      <c r="E97" s="454"/>
      <c r="F97" s="454"/>
      <c r="G97" s="454"/>
      <c r="H97" s="454"/>
      <c r="I97" s="456"/>
      <c r="J97" s="457"/>
      <c r="K97" s="456"/>
      <c r="L97" s="456"/>
      <c r="M97" s="456"/>
      <c r="N97" s="466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</row>
    <row r="98" ht="14.25" customHeight="1">
      <c r="A98" s="447"/>
      <c r="B98" s="459"/>
      <c r="C98" s="460"/>
      <c r="D98" s="460"/>
      <c r="E98" s="460"/>
      <c r="F98" s="460"/>
      <c r="G98" s="460"/>
      <c r="H98" s="460"/>
      <c r="I98" s="462"/>
      <c r="J98" s="463"/>
      <c r="K98" s="462"/>
      <c r="L98" s="462"/>
      <c r="M98" s="462"/>
      <c r="N98" s="467"/>
      <c r="O98" s="445"/>
      <c r="P98" s="445"/>
      <c r="Q98" s="445"/>
      <c r="R98" s="445"/>
      <c r="S98" s="445"/>
      <c r="T98" s="445"/>
      <c r="U98" s="445"/>
      <c r="V98" s="445"/>
      <c r="W98" s="445"/>
      <c r="X98" s="445"/>
      <c r="Y98" s="445"/>
      <c r="Z98" s="445"/>
    </row>
    <row r="99" ht="14.25" customHeight="1">
      <c r="A99" s="447" t="str">
        <f>SUBSTITUTE(SUBSTITUTE(SUBSTITUTE(M99,"-",""),"(",""),")","")</f>
        <v>2128100567</v>
      </c>
      <c r="B99" s="448">
        <v>16.0</v>
      </c>
      <c r="C99" s="449"/>
      <c r="D99" s="449" t="s">
        <v>1665</v>
      </c>
      <c r="E99" s="449" t="s">
        <v>1706</v>
      </c>
      <c r="F99" s="449"/>
      <c r="G99" s="449"/>
      <c r="H99" s="449" t="s">
        <v>1741</v>
      </c>
      <c r="I99" s="449" t="s">
        <v>1742</v>
      </c>
      <c r="J99" s="451">
        <v>45395.0</v>
      </c>
      <c r="K99" s="449" t="s">
        <v>1680</v>
      </c>
      <c r="L99" s="449" t="s">
        <v>1743</v>
      </c>
      <c r="M99" s="449" t="s">
        <v>1744</v>
      </c>
      <c r="N99" s="468" t="s">
        <v>157</v>
      </c>
      <c r="O99" s="445"/>
      <c r="P99" s="445"/>
      <c r="Q99" s="445"/>
      <c r="R99" s="445"/>
      <c r="S99" s="445"/>
      <c r="T99" s="445"/>
      <c r="U99" s="445"/>
      <c r="V99" s="445"/>
      <c r="W99" s="445"/>
      <c r="X99" s="445"/>
      <c r="Y99" s="445"/>
      <c r="Z99" s="445"/>
    </row>
    <row r="100" ht="14.25" customHeight="1">
      <c r="A100" s="447"/>
      <c r="B100" s="453"/>
      <c r="C100" s="454"/>
      <c r="D100" s="454"/>
      <c r="E100" s="454"/>
      <c r="F100" s="454"/>
      <c r="G100" s="454"/>
      <c r="H100" s="454"/>
      <c r="I100" s="456"/>
      <c r="J100" s="457"/>
      <c r="K100" s="456"/>
      <c r="L100" s="456"/>
      <c r="M100" s="456"/>
      <c r="N100" s="469"/>
      <c r="O100" s="445" t="s">
        <v>1745</v>
      </c>
      <c r="P100" s="445"/>
      <c r="Q100" s="445"/>
      <c r="R100" s="445"/>
      <c r="S100" s="445"/>
      <c r="T100" s="445"/>
      <c r="U100" s="445"/>
      <c r="V100" s="445"/>
      <c r="W100" s="445"/>
      <c r="X100" s="445"/>
      <c r="Y100" s="445"/>
      <c r="Z100" s="445"/>
    </row>
    <row r="101" ht="14.25" customHeight="1">
      <c r="A101" s="447"/>
      <c r="B101" s="459"/>
      <c r="C101" s="460"/>
      <c r="D101" s="460"/>
      <c r="E101" s="460"/>
      <c r="F101" s="460"/>
      <c r="G101" s="460"/>
      <c r="H101" s="460"/>
      <c r="I101" s="462"/>
      <c r="J101" s="463"/>
      <c r="K101" s="462"/>
      <c r="L101" s="462"/>
      <c r="M101" s="462"/>
      <c r="N101" s="470"/>
      <c r="O101" s="445"/>
      <c r="P101" s="445"/>
      <c r="Q101" s="445"/>
      <c r="R101" s="445"/>
      <c r="S101" s="445"/>
      <c r="T101" s="445"/>
      <c r="U101" s="445"/>
      <c r="V101" s="445"/>
      <c r="W101" s="445"/>
      <c r="X101" s="445"/>
      <c r="Y101" s="445"/>
      <c r="Z101" s="445"/>
    </row>
    <row r="102" ht="14.25" customHeight="1">
      <c r="A102" s="447" t="str">
        <f>SUBSTITUTE(SUBSTITUTE(SUBSTITUTE(M102,"-",""),"(",""),")","")</f>
        <v>4042712149</v>
      </c>
      <c r="B102" s="448">
        <v>1.0</v>
      </c>
      <c r="C102" s="449"/>
      <c r="D102" s="449" t="s">
        <v>1665</v>
      </c>
      <c r="E102" s="449" t="s">
        <v>1746</v>
      </c>
      <c r="F102" s="449" t="s">
        <v>1747</v>
      </c>
      <c r="G102" s="449" t="s">
        <v>1748</v>
      </c>
      <c r="H102" s="449"/>
      <c r="I102" s="449" t="s">
        <v>257</v>
      </c>
      <c r="J102" s="451">
        <v>45395.0</v>
      </c>
      <c r="K102" s="449" t="s">
        <v>1749</v>
      </c>
      <c r="L102" s="449" t="s">
        <v>1750</v>
      </c>
      <c r="M102" s="450" t="s">
        <v>262</v>
      </c>
      <c r="N102" s="452" t="s">
        <v>263</v>
      </c>
      <c r="O102" s="445"/>
      <c r="P102" s="445"/>
      <c r="Q102" s="445"/>
      <c r="R102" s="445"/>
      <c r="S102" s="445"/>
      <c r="T102" s="445"/>
      <c r="U102" s="445"/>
      <c r="V102" s="445"/>
      <c r="W102" s="445"/>
      <c r="X102" s="445"/>
      <c r="Y102" s="445"/>
      <c r="Z102" s="445"/>
    </row>
    <row r="103" ht="14.25" customHeight="1">
      <c r="A103" s="447"/>
      <c r="B103" s="453"/>
      <c r="C103" s="454"/>
      <c r="D103" s="454"/>
      <c r="E103" s="454"/>
      <c r="F103" s="454"/>
      <c r="G103" s="454"/>
      <c r="H103" s="471" t="s">
        <v>1751</v>
      </c>
      <c r="I103" s="456"/>
      <c r="J103" s="457"/>
      <c r="K103" s="456" t="s">
        <v>1752</v>
      </c>
      <c r="L103" s="456" t="s">
        <v>1753</v>
      </c>
      <c r="M103" s="455"/>
      <c r="N103" s="458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</row>
    <row r="104" ht="14.25" customHeight="1">
      <c r="A104" s="447"/>
      <c r="B104" s="459"/>
      <c r="C104" s="460"/>
      <c r="D104" s="460"/>
      <c r="E104" s="460"/>
      <c r="F104" s="460"/>
      <c r="G104" s="460"/>
      <c r="H104" s="472"/>
      <c r="I104" s="462"/>
      <c r="J104" s="463"/>
      <c r="K104" s="462" t="s">
        <v>1754</v>
      </c>
      <c r="L104" s="462" t="s">
        <v>1755</v>
      </c>
      <c r="M104" s="461"/>
      <c r="N104" s="464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</row>
    <row r="105" ht="14.25" customHeight="1">
      <c r="A105" s="447" t="str">
        <f>SUBSTITUTE(SUBSTITUTE(SUBSTITUTE(M105,"-",""),"(",""),")","")</f>
        <v>4046621363</v>
      </c>
      <c r="B105" s="448">
        <v>2.0</v>
      </c>
      <c r="C105" s="449" t="s">
        <v>52</v>
      </c>
      <c r="D105" s="449" t="s">
        <v>1665</v>
      </c>
      <c r="E105" s="449" t="s">
        <v>1746</v>
      </c>
      <c r="F105" s="449" t="s">
        <v>1747</v>
      </c>
      <c r="G105" s="449" t="s">
        <v>1748</v>
      </c>
      <c r="H105" s="471" t="s">
        <v>1756</v>
      </c>
      <c r="I105" s="449" t="s">
        <v>1757</v>
      </c>
      <c r="J105" s="451">
        <v>45031.0</v>
      </c>
      <c r="K105" s="449"/>
      <c r="L105" s="449"/>
      <c r="M105" s="450" t="s">
        <v>1758</v>
      </c>
      <c r="N105" s="452" t="s">
        <v>289</v>
      </c>
      <c r="O105" s="445"/>
      <c r="P105" s="445"/>
      <c r="Q105" s="445"/>
      <c r="R105" s="445"/>
      <c r="S105" s="445"/>
      <c r="T105" s="445"/>
      <c r="U105" s="445"/>
      <c r="V105" s="445"/>
      <c r="W105" s="445"/>
      <c r="X105" s="445"/>
      <c r="Y105" s="445"/>
      <c r="Z105" s="445"/>
    </row>
    <row r="106" ht="14.25" customHeight="1">
      <c r="A106" s="447"/>
      <c r="B106" s="453"/>
      <c r="C106" s="454"/>
      <c r="D106" s="454"/>
      <c r="E106" s="456"/>
      <c r="F106" s="454"/>
      <c r="G106" s="454"/>
      <c r="H106" s="454"/>
      <c r="I106" s="454"/>
      <c r="J106" s="454"/>
      <c r="K106" s="454"/>
      <c r="L106" s="454"/>
      <c r="M106" s="455"/>
      <c r="N106" s="458"/>
      <c r="O106" s="445"/>
      <c r="P106" s="445"/>
      <c r="Q106" s="445"/>
      <c r="R106" s="445"/>
      <c r="S106" s="445"/>
      <c r="T106" s="445"/>
      <c r="U106" s="445"/>
      <c r="V106" s="445"/>
      <c r="W106" s="445"/>
      <c r="X106" s="445"/>
      <c r="Y106" s="445"/>
      <c r="Z106" s="445"/>
    </row>
    <row r="107" ht="14.25" customHeight="1">
      <c r="A107" s="447"/>
      <c r="B107" s="459"/>
      <c r="C107" s="460"/>
      <c r="D107" s="460"/>
      <c r="E107" s="462"/>
      <c r="F107" s="460"/>
      <c r="G107" s="460"/>
      <c r="H107" s="460"/>
      <c r="I107" s="460"/>
      <c r="J107" s="460"/>
      <c r="K107" s="460"/>
      <c r="L107" s="460"/>
      <c r="M107" s="461"/>
      <c r="N107" s="464"/>
      <c r="O107" s="445"/>
      <c r="P107" s="445"/>
      <c r="Q107" s="445"/>
      <c r="R107" s="445"/>
      <c r="S107" s="445"/>
      <c r="T107" s="445"/>
      <c r="U107" s="445"/>
      <c r="V107" s="445"/>
      <c r="W107" s="445"/>
      <c r="X107" s="445"/>
      <c r="Y107" s="445"/>
      <c r="Z107" s="445"/>
    </row>
    <row r="108" ht="14.25" customHeight="1">
      <c r="A108" s="447" t="str">
        <f>SUBSTITUTE(SUBSTITUTE(SUBSTITUTE(M108,"-",""),"(",""),")","")</f>
        <v>6302003061</v>
      </c>
      <c r="B108" s="448">
        <v>3.0</v>
      </c>
      <c r="C108" s="449"/>
      <c r="D108" s="449" t="s">
        <v>1665</v>
      </c>
      <c r="E108" s="449" t="s">
        <v>1746</v>
      </c>
      <c r="F108" s="449" t="s">
        <v>1747</v>
      </c>
      <c r="G108" s="449" t="s">
        <v>1748</v>
      </c>
      <c r="H108" s="471" t="s">
        <v>1759</v>
      </c>
      <c r="I108" s="449" t="s">
        <v>1760</v>
      </c>
      <c r="J108" s="451">
        <v>45017.0</v>
      </c>
      <c r="K108" s="449" t="s">
        <v>1761</v>
      </c>
      <c r="L108" s="449" t="s">
        <v>1762</v>
      </c>
      <c r="M108" s="449" t="s">
        <v>1763</v>
      </c>
      <c r="N108" s="465" t="s">
        <v>1764</v>
      </c>
      <c r="O108" s="445"/>
      <c r="P108" s="445"/>
      <c r="Q108" s="445"/>
      <c r="R108" s="445"/>
      <c r="S108" s="445"/>
      <c r="T108" s="445"/>
      <c r="U108" s="445"/>
      <c r="V108" s="445"/>
      <c r="W108" s="445"/>
      <c r="X108" s="445"/>
      <c r="Y108" s="445"/>
      <c r="Z108" s="445"/>
    </row>
    <row r="109" ht="14.25" customHeight="1">
      <c r="A109" s="447"/>
      <c r="B109" s="453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45" t="s">
        <v>1676</v>
      </c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</row>
    <row r="110" ht="14.25" customHeight="1">
      <c r="A110" s="447"/>
      <c r="B110" s="459"/>
      <c r="C110" s="460"/>
      <c r="D110" s="460"/>
      <c r="E110" s="460"/>
      <c r="F110" s="460"/>
      <c r="G110" s="460"/>
      <c r="H110" s="460"/>
      <c r="I110" s="460"/>
      <c r="J110" s="460"/>
      <c r="K110" s="460"/>
      <c r="L110" s="460"/>
      <c r="M110" s="460"/>
      <c r="N110" s="460"/>
      <c r="O110" s="445"/>
      <c r="P110" s="445"/>
      <c r="Q110" s="445"/>
      <c r="R110" s="445"/>
      <c r="S110" s="445"/>
      <c r="T110" s="445"/>
      <c r="U110" s="445"/>
      <c r="V110" s="445"/>
      <c r="W110" s="445"/>
      <c r="X110" s="445"/>
      <c r="Y110" s="445"/>
      <c r="Z110" s="445"/>
    </row>
    <row r="111" ht="14.25" customHeight="1">
      <c r="A111" s="447" t="str">
        <f>SUBSTITUTE(SUBSTITUTE(SUBSTITUTE(M111,"-",""),"(",""),")","")</f>
        <v>7702620013</v>
      </c>
      <c r="B111" s="448">
        <v>4.0</v>
      </c>
      <c r="C111" s="449"/>
      <c r="D111" s="449" t="s">
        <v>1665</v>
      </c>
      <c r="E111" s="449" t="s">
        <v>1746</v>
      </c>
      <c r="F111" s="449" t="s">
        <v>1747</v>
      </c>
      <c r="G111" s="449" t="s">
        <v>1748</v>
      </c>
      <c r="H111" s="471" t="s">
        <v>1765</v>
      </c>
      <c r="I111" s="449" t="s">
        <v>294</v>
      </c>
      <c r="J111" s="451">
        <v>45017.0</v>
      </c>
      <c r="K111" s="449" t="s">
        <v>1719</v>
      </c>
      <c r="L111" s="449" t="s">
        <v>1766</v>
      </c>
      <c r="M111" s="449" t="s">
        <v>300</v>
      </c>
      <c r="N111" s="468" t="s">
        <v>301</v>
      </c>
      <c r="O111" s="445"/>
      <c r="P111" s="445"/>
      <c r="Q111" s="445"/>
      <c r="R111" s="445"/>
      <c r="S111" s="445"/>
      <c r="T111" s="445"/>
      <c r="U111" s="445"/>
      <c r="V111" s="445"/>
      <c r="W111" s="445"/>
      <c r="X111" s="445"/>
      <c r="Y111" s="445"/>
      <c r="Z111" s="445"/>
    </row>
    <row r="112" ht="14.25" customHeight="1">
      <c r="A112" s="447"/>
      <c r="B112" s="453"/>
      <c r="C112" s="454"/>
      <c r="D112" s="454"/>
      <c r="E112" s="454"/>
      <c r="F112" s="454"/>
      <c r="G112" s="454"/>
      <c r="H112" s="454"/>
      <c r="I112" s="454"/>
      <c r="J112" s="454"/>
      <c r="K112" s="456" t="s">
        <v>1754</v>
      </c>
      <c r="L112" s="456" t="s">
        <v>1767</v>
      </c>
      <c r="M112" s="454"/>
      <c r="N112" s="454"/>
      <c r="O112" s="445" t="s">
        <v>1745</v>
      </c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</row>
    <row r="113" ht="14.25" customHeight="1">
      <c r="A113" s="447"/>
      <c r="B113" s="459"/>
      <c r="C113" s="460"/>
      <c r="D113" s="460"/>
      <c r="E113" s="460"/>
      <c r="F113" s="460"/>
      <c r="G113" s="460"/>
      <c r="H113" s="460"/>
      <c r="I113" s="460"/>
      <c r="J113" s="460"/>
      <c r="K113" s="462"/>
      <c r="L113" s="462"/>
      <c r="M113" s="460"/>
      <c r="N113" s="460"/>
      <c r="O113" s="445"/>
      <c r="P113" s="445"/>
      <c r="Q113" s="445"/>
      <c r="R113" s="445"/>
      <c r="S113" s="445"/>
      <c r="T113" s="445"/>
      <c r="U113" s="445"/>
      <c r="V113" s="445"/>
      <c r="W113" s="445"/>
      <c r="X113" s="445"/>
      <c r="Y113" s="445"/>
      <c r="Z113" s="445"/>
    </row>
    <row r="114" ht="14.25" customHeight="1">
      <c r="A114" s="447" t="str">
        <f>SUBSTITUTE(SUBSTITUTE(SUBSTITUTE(M114,"-",""),"(",""),")","")</f>
        <v>4043842000</v>
      </c>
      <c r="B114" s="448">
        <v>5.0</v>
      </c>
      <c r="C114" s="449"/>
      <c r="D114" s="449" t="s">
        <v>1665</v>
      </c>
      <c r="E114" s="449" t="s">
        <v>1746</v>
      </c>
      <c r="F114" s="449" t="s">
        <v>1747</v>
      </c>
      <c r="G114" s="449" t="s">
        <v>1748</v>
      </c>
      <c r="H114" s="471" t="s">
        <v>1768</v>
      </c>
      <c r="I114" s="449" t="s">
        <v>330</v>
      </c>
      <c r="J114" s="451">
        <v>45395.0</v>
      </c>
      <c r="K114" s="449"/>
      <c r="L114" s="449"/>
      <c r="M114" s="449" t="s">
        <v>332</v>
      </c>
      <c r="N114" s="465" t="s">
        <v>333</v>
      </c>
      <c r="O114" s="445"/>
      <c r="P114" s="445"/>
      <c r="Q114" s="445"/>
      <c r="R114" s="445"/>
      <c r="S114" s="445"/>
      <c r="T114" s="445"/>
      <c r="U114" s="445"/>
      <c r="V114" s="445"/>
      <c r="W114" s="445"/>
      <c r="X114" s="445"/>
      <c r="Y114" s="445"/>
      <c r="Z114" s="445"/>
    </row>
    <row r="115" ht="14.25" customHeight="1">
      <c r="A115" s="447"/>
      <c r="B115" s="453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4"/>
      <c r="N115" s="454"/>
      <c r="O115" s="445"/>
      <c r="P115" s="445"/>
      <c r="Q115" s="445"/>
      <c r="R115" s="445"/>
      <c r="S115" s="445"/>
      <c r="T115" s="445"/>
      <c r="U115" s="445"/>
      <c r="V115" s="445"/>
      <c r="W115" s="445"/>
      <c r="X115" s="445"/>
      <c r="Y115" s="445"/>
      <c r="Z115" s="445"/>
    </row>
    <row r="116" ht="14.25" customHeight="1">
      <c r="A116" s="447"/>
      <c r="B116" s="459"/>
      <c r="C116" s="460"/>
      <c r="D116" s="460"/>
      <c r="E116" s="460"/>
      <c r="F116" s="460"/>
      <c r="G116" s="460"/>
      <c r="H116" s="460"/>
      <c r="I116" s="460"/>
      <c r="J116" s="460"/>
      <c r="K116" s="460"/>
      <c r="L116" s="460"/>
      <c r="M116" s="460"/>
      <c r="N116" s="460"/>
      <c r="O116" s="445"/>
      <c r="P116" s="445"/>
      <c r="Q116" s="445"/>
      <c r="R116" s="445"/>
      <c r="S116" s="445"/>
      <c r="T116" s="445"/>
      <c r="U116" s="445"/>
      <c r="V116" s="445"/>
      <c r="W116" s="445"/>
      <c r="X116" s="445"/>
      <c r="Y116" s="445"/>
      <c r="Z116" s="445"/>
    </row>
    <row r="117" ht="14.25" customHeight="1">
      <c r="A117" s="447" t="str">
        <f>SUBSTITUTE(SUBSTITUTE(SUBSTITUTE(M117,"-",""),"(",""),")","")</f>
        <v>4706533680</v>
      </c>
      <c r="B117" s="473"/>
      <c r="C117" s="456"/>
      <c r="D117" s="456" t="s">
        <v>1665</v>
      </c>
      <c r="E117" s="449" t="s">
        <v>1746</v>
      </c>
      <c r="F117" s="449" t="s">
        <v>1747</v>
      </c>
      <c r="G117" s="456" t="s">
        <v>1769</v>
      </c>
      <c r="H117" s="474" t="s">
        <v>1770</v>
      </c>
      <c r="I117" s="456" t="s">
        <v>1771</v>
      </c>
      <c r="J117" s="457">
        <v>45395.0</v>
      </c>
      <c r="K117" s="456" t="s">
        <v>1772</v>
      </c>
      <c r="L117" s="456" t="s">
        <v>1773</v>
      </c>
      <c r="M117" s="450" t="s">
        <v>337</v>
      </c>
      <c r="N117" s="452" t="s">
        <v>338</v>
      </c>
      <c r="O117" s="445"/>
      <c r="P117" s="445"/>
      <c r="Q117" s="445"/>
      <c r="R117" s="445"/>
      <c r="S117" s="445"/>
      <c r="T117" s="445"/>
      <c r="U117" s="445"/>
      <c r="V117" s="445"/>
      <c r="W117" s="445"/>
      <c r="X117" s="445"/>
      <c r="Y117" s="445"/>
      <c r="Z117" s="445"/>
    </row>
    <row r="118" ht="14.25" customHeight="1">
      <c r="A118" s="475"/>
      <c r="B118" s="473">
        <v>6.0</v>
      </c>
      <c r="C118" s="456"/>
      <c r="D118" s="456"/>
      <c r="E118" s="454"/>
      <c r="F118" s="449"/>
      <c r="G118" s="456"/>
      <c r="H118" s="474"/>
      <c r="I118" s="456"/>
      <c r="J118" s="457"/>
      <c r="K118" s="456"/>
      <c r="L118" s="456"/>
      <c r="M118" s="455"/>
      <c r="N118" s="458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</row>
    <row r="119" ht="14.25" customHeight="1">
      <c r="A119" s="447"/>
      <c r="B119" s="473"/>
      <c r="C119" s="456"/>
      <c r="D119" s="456"/>
      <c r="E119" s="460"/>
      <c r="F119" s="456"/>
      <c r="G119" s="456"/>
      <c r="H119" s="474"/>
      <c r="I119" s="456"/>
      <c r="J119" s="457"/>
      <c r="K119" s="456"/>
      <c r="L119" s="456"/>
      <c r="M119" s="461"/>
      <c r="N119" s="464"/>
      <c r="O119" s="445"/>
      <c r="P119" s="445"/>
      <c r="Q119" s="445"/>
      <c r="R119" s="445"/>
      <c r="S119" s="445"/>
      <c r="T119" s="445"/>
      <c r="U119" s="445"/>
      <c r="V119" s="445"/>
      <c r="W119" s="445"/>
      <c r="X119" s="445"/>
      <c r="Y119" s="445"/>
      <c r="Z119" s="445"/>
    </row>
    <row r="120" ht="14.25" customHeight="1">
      <c r="A120" s="447" t="str">
        <f>SUBSTITUTE(SUBSTITUTE(SUBSTITUTE(M120,"-",""),"(",""),")","")</f>
        <v>6786753950</v>
      </c>
      <c r="B120" s="448">
        <v>7.0</v>
      </c>
      <c r="C120" s="449" t="s">
        <v>136</v>
      </c>
      <c r="D120" s="449" t="s">
        <v>1665</v>
      </c>
      <c r="E120" s="449" t="s">
        <v>1746</v>
      </c>
      <c r="F120" s="449" t="s">
        <v>1747</v>
      </c>
      <c r="G120" s="449" t="s">
        <v>1748</v>
      </c>
      <c r="H120" s="471" t="s">
        <v>1774</v>
      </c>
      <c r="I120" s="449" t="s">
        <v>1775</v>
      </c>
      <c r="J120" s="451">
        <v>45017.0</v>
      </c>
      <c r="K120" s="449" t="s">
        <v>1749</v>
      </c>
      <c r="L120" s="449" t="s">
        <v>1776</v>
      </c>
      <c r="M120" s="450" t="s">
        <v>1777</v>
      </c>
      <c r="N120" s="452" t="s">
        <v>272</v>
      </c>
      <c r="O120" s="445"/>
      <c r="P120" s="445"/>
      <c r="Q120" s="445"/>
      <c r="R120" s="445"/>
      <c r="S120" s="445"/>
      <c r="T120" s="445"/>
      <c r="U120" s="445"/>
      <c r="V120" s="445"/>
      <c r="W120" s="445"/>
      <c r="X120" s="445"/>
      <c r="Y120" s="445"/>
      <c r="Z120" s="445"/>
    </row>
    <row r="121" ht="14.25" customHeight="1">
      <c r="A121" s="447"/>
      <c r="B121" s="453"/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5"/>
      <c r="N121" s="458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</row>
    <row r="122" ht="14.25" customHeight="1">
      <c r="A122" s="447"/>
      <c r="B122" s="459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1"/>
      <c r="N122" s="464"/>
      <c r="O122" s="445"/>
      <c r="P122" s="445"/>
      <c r="Q122" s="445"/>
      <c r="R122" s="445"/>
      <c r="S122" s="445"/>
      <c r="T122" s="445"/>
      <c r="U122" s="445"/>
      <c r="V122" s="445"/>
      <c r="W122" s="445"/>
      <c r="X122" s="445"/>
      <c r="Y122" s="445"/>
      <c r="Z122" s="445"/>
    </row>
    <row r="123" ht="14.25" customHeight="1">
      <c r="A123" s="447" t="str">
        <f>SUBSTITUTE(SUBSTITUTE(SUBSTITUTE(M123,"-",""),"(",""),")","")</f>
        <v>4045365732</v>
      </c>
      <c r="B123" s="448">
        <v>8.0</v>
      </c>
      <c r="C123" s="449" t="s">
        <v>1692</v>
      </c>
      <c r="D123" s="449" t="s">
        <v>1665</v>
      </c>
      <c r="E123" s="449" t="s">
        <v>1746</v>
      </c>
      <c r="F123" s="449" t="s">
        <v>1747</v>
      </c>
      <c r="G123" s="449" t="s">
        <v>1748</v>
      </c>
      <c r="H123" s="471" t="s">
        <v>1778</v>
      </c>
      <c r="I123" s="449" t="s">
        <v>1779</v>
      </c>
      <c r="J123" s="451">
        <v>45017.0</v>
      </c>
      <c r="K123" s="449" t="s">
        <v>1712</v>
      </c>
      <c r="L123" s="449" t="s">
        <v>1780</v>
      </c>
      <c r="M123" s="449" t="s">
        <v>313</v>
      </c>
      <c r="N123" s="465" t="s">
        <v>311</v>
      </c>
      <c r="O123" s="445"/>
      <c r="P123" s="445"/>
      <c r="Q123" s="445"/>
      <c r="R123" s="445"/>
      <c r="S123" s="445"/>
      <c r="T123" s="445"/>
      <c r="U123" s="445"/>
      <c r="V123" s="445"/>
      <c r="W123" s="445"/>
      <c r="X123" s="445"/>
      <c r="Y123" s="445"/>
      <c r="Z123" s="445"/>
    </row>
    <row r="124" ht="14.25" customHeight="1">
      <c r="A124" s="447"/>
      <c r="B124" s="453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4"/>
      <c r="N124" s="454"/>
      <c r="O124" s="445" t="s">
        <v>1676</v>
      </c>
      <c r="P124" s="445"/>
      <c r="Q124" s="445"/>
      <c r="R124" s="445"/>
      <c r="S124" s="445"/>
      <c r="T124" s="445"/>
      <c r="U124" s="445"/>
      <c r="V124" s="445"/>
      <c r="W124" s="445"/>
      <c r="X124" s="445"/>
      <c r="Y124" s="445"/>
      <c r="Z124" s="445"/>
    </row>
    <row r="125" ht="14.25" customHeight="1">
      <c r="A125" s="447"/>
      <c r="B125" s="459"/>
      <c r="C125" s="460"/>
      <c r="D125" s="460"/>
      <c r="E125" s="460"/>
      <c r="F125" s="460"/>
      <c r="G125" s="460"/>
      <c r="H125" s="460"/>
      <c r="I125" s="460"/>
      <c r="J125" s="460"/>
      <c r="K125" s="460"/>
      <c r="L125" s="460"/>
      <c r="M125" s="460"/>
      <c r="N125" s="460"/>
      <c r="O125" s="445"/>
      <c r="P125" s="445"/>
      <c r="Q125" s="445"/>
      <c r="R125" s="445"/>
      <c r="S125" s="445"/>
      <c r="T125" s="445"/>
      <c r="U125" s="445"/>
      <c r="V125" s="445"/>
      <c r="W125" s="445"/>
      <c r="X125" s="445"/>
      <c r="Y125" s="445"/>
      <c r="Z125" s="445"/>
    </row>
    <row r="126" ht="14.25" customHeight="1">
      <c r="A126" s="447" t="str">
        <f>SUBSTITUTE(SUBSTITUTE(SUBSTITUTE(M126,"-",""),"(",""),")","")</f>
        <v>3103462241</v>
      </c>
      <c r="B126" s="448">
        <v>9.0</v>
      </c>
      <c r="C126" s="449"/>
      <c r="D126" s="449" t="s">
        <v>1665</v>
      </c>
      <c r="E126" s="449" t="s">
        <v>1746</v>
      </c>
      <c r="F126" s="449" t="s">
        <v>1747</v>
      </c>
      <c r="G126" s="449" t="s">
        <v>1748</v>
      </c>
      <c r="H126" s="471" t="s">
        <v>1781</v>
      </c>
      <c r="I126" s="449" t="s">
        <v>340</v>
      </c>
      <c r="J126" s="451">
        <v>45395.0</v>
      </c>
      <c r="K126" s="449"/>
      <c r="L126" s="449"/>
      <c r="M126" s="449" t="s">
        <v>342</v>
      </c>
      <c r="N126" s="465" t="s">
        <v>343</v>
      </c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</row>
    <row r="127" ht="14.25" customHeight="1">
      <c r="A127" s="447"/>
      <c r="B127" s="453"/>
      <c r="C127" s="454"/>
      <c r="D127" s="454"/>
      <c r="E127" s="454"/>
      <c r="F127" s="454"/>
      <c r="G127" s="454"/>
      <c r="H127" s="454"/>
      <c r="I127" s="454"/>
      <c r="J127" s="454"/>
      <c r="K127" s="454"/>
      <c r="L127" s="454"/>
      <c r="M127" s="454"/>
      <c r="N127" s="454"/>
      <c r="O127" s="445"/>
      <c r="P127" s="445"/>
      <c r="Q127" s="445"/>
      <c r="R127" s="445"/>
      <c r="S127" s="445"/>
      <c r="T127" s="445"/>
      <c r="U127" s="445"/>
      <c r="V127" s="445"/>
      <c r="W127" s="445"/>
      <c r="X127" s="445"/>
      <c r="Y127" s="445"/>
      <c r="Z127" s="445"/>
    </row>
    <row r="128" ht="14.25" customHeight="1">
      <c r="A128" s="447"/>
      <c r="B128" s="459"/>
      <c r="C128" s="460"/>
      <c r="D128" s="460"/>
      <c r="E128" s="460"/>
      <c r="F128" s="460"/>
      <c r="G128" s="460"/>
      <c r="H128" s="460"/>
      <c r="I128" s="460"/>
      <c r="J128" s="460"/>
      <c r="K128" s="460"/>
      <c r="L128" s="460"/>
      <c r="M128" s="460"/>
      <c r="N128" s="460"/>
      <c r="O128" s="445"/>
      <c r="P128" s="445"/>
      <c r="Q128" s="445"/>
      <c r="R128" s="445"/>
      <c r="S128" s="445"/>
      <c r="T128" s="445"/>
      <c r="U128" s="445"/>
      <c r="V128" s="445"/>
      <c r="W128" s="445"/>
      <c r="X128" s="445"/>
      <c r="Y128" s="445"/>
      <c r="Z128" s="445"/>
    </row>
    <row r="129" ht="14.25" customHeight="1">
      <c r="A129" s="447" t="str">
        <f>SUBSTITUTE(SUBSTITUTE(SUBSTITUTE(M129,"-",""),"(",""),")","")</f>
        <v>6786199826</v>
      </c>
      <c r="B129" s="448">
        <v>10.0</v>
      </c>
      <c r="C129" s="449"/>
      <c r="D129" s="449" t="s">
        <v>1665</v>
      </c>
      <c r="E129" s="449" t="s">
        <v>1746</v>
      </c>
      <c r="F129" s="449" t="s">
        <v>1747</v>
      </c>
      <c r="G129" s="449" t="s">
        <v>1748</v>
      </c>
      <c r="H129" s="471" t="s">
        <v>1782</v>
      </c>
      <c r="I129" s="449" t="s">
        <v>345</v>
      </c>
      <c r="J129" s="451">
        <v>45395.0</v>
      </c>
      <c r="K129" s="449"/>
      <c r="L129" s="449"/>
      <c r="M129" s="449" t="s">
        <v>347</v>
      </c>
      <c r="N129" s="465" t="s">
        <v>348</v>
      </c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</row>
    <row r="130" ht="14.25" customHeight="1">
      <c r="A130" s="447"/>
      <c r="B130" s="453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45"/>
      <c r="P130" s="445"/>
      <c r="Q130" s="445"/>
      <c r="R130" s="445"/>
      <c r="S130" s="445"/>
      <c r="T130" s="445"/>
      <c r="U130" s="445"/>
      <c r="V130" s="445"/>
      <c r="W130" s="445"/>
      <c r="X130" s="445"/>
      <c r="Y130" s="445"/>
      <c r="Z130" s="445"/>
    </row>
    <row r="131" ht="14.25" customHeight="1">
      <c r="A131" s="447"/>
      <c r="B131" s="459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0"/>
      <c r="O131" s="445"/>
      <c r="P131" s="445"/>
      <c r="Q131" s="445"/>
      <c r="R131" s="445"/>
      <c r="S131" s="445"/>
      <c r="T131" s="445"/>
      <c r="U131" s="445"/>
      <c r="V131" s="445"/>
      <c r="W131" s="445"/>
      <c r="X131" s="445"/>
      <c r="Y131" s="445"/>
      <c r="Z131" s="445"/>
    </row>
    <row r="132" ht="14.25" customHeight="1">
      <c r="A132" s="447" t="str">
        <f>SUBSTITUTE(SUBSTITUTE(SUBSTITUTE(M132,"-",""),"(",""),")","")</f>
        <v>4704538171</v>
      </c>
      <c r="B132" s="448">
        <v>11.0</v>
      </c>
      <c r="C132" s="449" t="s">
        <v>76</v>
      </c>
      <c r="D132" s="449" t="s">
        <v>1665</v>
      </c>
      <c r="E132" s="449" t="s">
        <v>1746</v>
      </c>
      <c r="F132" s="449" t="s">
        <v>1747</v>
      </c>
      <c r="G132" s="449" t="s">
        <v>1748</v>
      </c>
      <c r="H132" s="471" t="s">
        <v>1783</v>
      </c>
      <c r="I132" s="449" t="s">
        <v>1784</v>
      </c>
      <c r="J132" s="451">
        <v>45017.0</v>
      </c>
      <c r="K132" s="449"/>
      <c r="L132" s="449"/>
      <c r="M132" s="450" t="s">
        <v>1785</v>
      </c>
      <c r="N132" s="452" t="s">
        <v>293</v>
      </c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445"/>
    </row>
    <row r="133" ht="14.25" customHeight="1">
      <c r="A133" s="447"/>
      <c r="B133" s="453"/>
      <c r="C133" s="454"/>
      <c r="D133" s="454"/>
      <c r="E133" s="454"/>
      <c r="F133" s="454"/>
      <c r="G133" s="454"/>
      <c r="H133" s="454"/>
      <c r="I133" s="454"/>
      <c r="J133" s="454"/>
      <c r="K133" s="456"/>
      <c r="L133" s="456"/>
      <c r="M133" s="455"/>
      <c r="N133" s="458"/>
      <c r="O133" s="445"/>
      <c r="P133" s="445"/>
      <c r="Q133" s="445"/>
      <c r="R133" s="445"/>
      <c r="S133" s="445"/>
      <c r="T133" s="445"/>
      <c r="U133" s="445"/>
      <c r="V133" s="445"/>
      <c r="W133" s="445"/>
      <c r="X133" s="445"/>
      <c r="Y133" s="445"/>
      <c r="Z133" s="445"/>
    </row>
    <row r="134" ht="14.25" customHeight="1">
      <c r="A134" s="447"/>
      <c r="B134" s="459"/>
      <c r="C134" s="460"/>
      <c r="D134" s="460"/>
      <c r="E134" s="460"/>
      <c r="F134" s="460"/>
      <c r="G134" s="460"/>
      <c r="H134" s="460"/>
      <c r="I134" s="460"/>
      <c r="J134" s="460"/>
      <c r="K134" s="462"/>
      <c r="L134" s="462"/>
      <c r="M134" s="461"/>
      <c r="N134" s="464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</row>
    <row r="135" ht="14.25" customHeight="1">
      <c r="A135" s="447" t="str">
        <f>SUBSTITUTE(SUBSTITUTE(SUBSTITUTE(M135,"-",""),"(",""),")","")</f>
        <v>4704538172</v>
      </c>
      <c r="B135" s="448">
        <v>12.0</v>
      </c>
      <c r="C135" s="449"/>
      <c r="D135" s="449" t="s">
        <v>1665</v>
      </c>
      <c r="E135" s="449" t="s">
        <v>1746</v>
      </c>
      <c r="F135" s="449" t="s">
        <v>1747</v>
      </c>
      <c r="G135" s="449" t="s">
        <v>1748</v>
      </c>
      <c r="H135" s="471" t="s">
        <v>1786</v>
      </c>
      <c r="I135" s="449" t="s">
        <v>349</v>
      </c>
      <c r="J135" s="451">
        <v>45395.0</v>
      </c>
      <c r="K135" s="449"/>
      <c r="L135" s="449"/>
      <c r="M135" s="450" t="s">
        <v>351</v>
      </c>
      <c r="N135" s="465" t="s">
        <v>352</v>
      </c>
      <c r="O135" s="445"/>
      <c r="P135" s="445"/>
      <c r="Q135" s="445"/>
      <c r="R135" s="445"/>
      <c r="S135" s="445"/>
      <c r="T135" s="445"/>
      <c r="U135" s="445"/>
      <c r="V135" s="445"/>
      <c r="W135" s="445"/>
      <c r="X135" s="445"/>
      <c r="Y135" s="445"/>
      <c r="Z135" s="445"/>
    </row>
    <row r="136" ht="14.25" customHeight="1">
      <c r="A136" s="447"/>
      <c r="B136" s="453"/>
      <c r="C136" s="454"/>
      <c r="D136" s="454"/>
      <c r="E136" s="454"/>
      <c r="F136" s="454"/>
      <c r="G136" s="454"/>
      <c r="H136" s="454"/>
      <c r="I136" s="454"/>
      <c r="J136" s="454"/>
      <c r="K136" s="454"/>
      <c r="L136" s="454"/>
      <c r="M136" s="455"/>
      <c r="N136" s="454"/>
      <c r="O136" s="445"/>
      <c r="P136" s="445"/>
      <c r="Q136" s="445"/>
      <c r="R136" s="445"/>
      <c r="S136" s="445"/>
      <c r="T136" s="445"/>
      <c r="U136" s="445"/>
      <c r="V136" s="445"/>
      <c r="W136" s="445"/>
      <c r="X136" s="445"/>
      <c r="Y136" s="445"/>
      <c r="Z136" s="445"/>
    </row>
    <row r="137" ht="14.25" customHeight="1">
      <c r="A137" s="447"/>
      <c r="B137" s="459"/>
      <c r="C137" s="460"/>
      <c r="D137" s="460"/>
      <c r="E137" s="460"/>
      <c r="F137" s="460"/>
      <c r="G137" s="460"/>
      <c r="H137" s="460"/>
      <c r="I137" s="460"/>
      <c r="J137" s="460"/>
      <c r="K137" s="460"/>
      <c r="L137" s="460"/>
      <c r="M137" s="461"/>
      <c r="N137" s="460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</row>
    <row r="138" ht="14.25" customHeight="1">
      <c r="A138" s="447" t="str">
        <f>SUBSTITUTE(SUBSTITUTE(SUBSTITUTE(M138,"-",""),"(",""),")","")</f>
        <v>4703897789</v>
      </c>
      <c r="B138" s="448">
        <v>13.0</v>
      </c>
      <c r="C138" s="449"/>
      <c r="D138" s="449" t="s">
        <v>1665</v>
      </c>
      <c r="E138" s="449" t="s">
        <v>1746</v>
      </c>
      <c r="F138" s="449" t="s">
        <v>1747</v>
      </c>
      <c r="G138" s="449" t="s">
        <v>1748</v>
      </c>
      <c r="H138" s="471" t="s">
        <v>1787</v>
      </c>
      <c r="I138" s="449" t="s">
        <v>1788</v>
      </c>
      <c r="J138" s="451">
        <v>45017.0</v>
      </c>
      <c r="K138" s="449" t="s">
        <v>1789</v>
      </c>
      <c r="L138" s="449" t="s">
        <v>1790</v>
      </c>
      <c r="M138" s="449" t="s">
        <v>276</v>
      </c>
      <c r="N138" s="468" t="s">
        <v>277</v>
      </c>
      <c r="O138" s="445"/>
      <c r="P138" s="445"/>
      <c r="Q138" s="445"/>
      <c r="R138" s="445"/>
      <c r="S138" s="445"/>
      <c r="T138" s="445"/>
      <c r="U138" s="445"/>
      <c r="V138" s="445"/>
      <c r="W138" s="445"/>
      <c r="X138" s="445"/>
      <c r="Y138" s="445"/>
      <c r="Z138" s="445"/>
    </row>
    <row r="139" ht="14.25" customHeight="1">
      <c r="A139" s="447"/>
      <c r="B139" s="453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45" t="s">
        <v>1791</v>
      </c>
      <c r="P139" s="445"/>
      <c r="Q139" s="445"/>
      <c r="R139" s="445"/>
      <c r="S139" s="445"/>
      <c r="T139" s="445"/>
      <c r="U139" s="445"/>
      <c r="V139" s="445"/>
      <c r="W139" s="445"/>
      <c r="X139" s="445"/>
      <c r="Y139" s="445"/>
      <c r="Z139" s="445"/>
    </row>
    <row r="140" ht="14.25" customHeight="1">
      <c r="A140" s="447"/>
      <c r="B140" s="459"/>
      <c r="C140" s="460"/>
      <c r="D140" s="460"/>
      <c r="E140" s="460"/>
      <c r="F140" s="460"/>
      <c r="G140" s="460"/>
      <c r="H140" s="460"/>
      <c r="I140" s="460"/>
      <c r="J140" s="460"/>
      <c r="K140" s="460"/>
      <c r="L140" s="460"/>
      <c r="M140" s="460"/>
      <c r="N140" s="460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5"/>
      <c r="Z140" s="445"/>
    </row>
    <row r="141" ht="14.25" customHeight="1">
      <c r="A141" s="447" t="str">
        <f>SUBSTITUTE(SUBSTITUTE(SUBSTITUTE(M141,"-",""),"(",""),")","")</f>
        <v>4046944857</v>
      </c>
      <c r="B141" s="448">
        <v>14.0</v>
      </c>
      <c r="C141" s="449"/>
      <c r="D141" s="449" t="s">
        <v>1665</v>
      </c>
      <c r="E141" s="449" t="s">
        <v>1746</v>
      </c>
      <c r="F141" s="449" t="s">
        <v>1747</v>
      </c>
      <c r="G141" s="449" t="s">
        <v>1748</v>
      </c>
      <c r="H141" s="471" t="s">
        <v>1792</v>
      </c>
      <c r="I141" s="449" t="s">
        <v>1793</v>
      </c>
      <c r="J141" s="451">
        <v>45017.0</v>
      </c>
      <c r="K141" s="449" t="s">
        <v>1794</v>
      </c>
      <c r="L141" s="449" t="s">
        <v>284</v>
      </c>
      <c r="M141" s="450" t="s">
        <v>1795</v>
      </c>
      <c r="N141" s="452" t="s">
        <v>285</v>
      </c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5"/>
      <c r="Z141" s="445"/>
    </row>
    <row r="142" ht="14.25" customHeight="1">
      <c r="A142" s="447"/>
      <c r="B142" s="453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5"/>
      <c r="N142" s="458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445"/>
    </row>
    <row r="143" ht="14.25" customHeight="1">
      <c r="A143" s="447"/>
      <c r="B143" s="459"/>
      <c r="C143" s="460"/>
      <c r="D143" s="460"/>
      <c r="E143" s="460"/>
      <c r="F143" s="460"/>
      <c r="G143" s="460"/>
      <c r="H143" s="460"/>
      <c r="I143" s="460"/>
      <c r="J143" s="460"/>
      <c r="K143" s="460"/>
      <c r="L143" s="460"/>
      <c r="M143" s="461"/>
      <c r="N143" s="464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</row>
    <row r="144" ht="14.25" customHeight="1">
      <c r="A144" s="447" t="str">
        <f>SUBSTITUTE(SUBSTITUTE(SUBSTITUTE(M144,"-",""),"(",""),")","")</f>
        <v>4783205791</v>
      </c>
      <c r="B144" s="448">
        <v>15.0</v>
      </c>
      <c r="C144" s="449"/>
      <c r="D144" s="449" t="s">
        <v>1665</v>
      </c>
      <c r="E144" s="449" t="s">
        <v>1746</v>
      </c>
      <c r="F144" s="449" t="s">
        <v>1747</v>
      </c>
      <c r="G144" s="449" t="s">
        <v>1748</v>
      </c>
      <c r="H144" s="471" t="s">
        <v>1796</v>
      </c>
      <c r="I144" s="449" t="s">
        <v>323</v>
      </c>
      <c r="J144" s="451">
        <v>45395.0</v>
      </c>
      <c r="K144" s="449" t="s">
        <v>1749</v>
      </c>
      <c r="L144" s="449" t="s">
        <v>1797</v>
      </c>
      <c r="M144" s="449" t="s">
        <v>326</v>
      </c>
      <c r="N144" s="468" t="s">
        <v>327</v>
      </c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5"/>
      <c r="Z144" s="445"/>
    </row>
    <row r="145" ht="14.25" customHeight="1">
      <c r="A145" s="447"/>
      <c r="B145" s="453"/>
      <c r="C145" s="454"/>
      <c r="D145" s="454"/>
      <c r="E145" s="454"/>
      <c r="F145" s="454"/>
      <c r="G145" s="454"/>
      <c r="H145" s="454"/>
      <c r="I145" s="454"/>
      <c r="J145" s="454"/>
      <c r="K145" s="454"/>
      <c r="L145" s="454"/>
      <c r="M145" s="454"/>
      <c r="N145" s="454"/>
      <c r="O145" s="445" t="s">
        <v>1798</v>
      </c>
      <c r="P145" s="445"/>
      <c r="Q145" s="445"/>
      <c r="R145" s="445"/>
      <c r="S145" s="445"/>
      <c r="T145" s="445"/>
      <c r="U145" s="445"/>
      <c r="V145" s="445"/>
      <c r="W145" s="445"/>
      <c r="X145" s="445"/>
      <c r="Y145" s="445"/>
      <c r="Z145" s="445"/>
    </row>
    <row r="146" ht="14.25" customHeight="1">
      <c r="A146" s="447"/>
      <c r="B146" s="459"/>
      <c r="C146" s="460"/>
      <c r="D146" s="460"/>
      <c r="E146" s="460"/>
      <c r="F146" s="460"/>
      <c r="G146" s="460"/>
      <c r="H146" s="460"/>
      <c r="I146" s="460"/>
      <c r="J146" s="460"/>
      <c r="K146" s="460"/>
      <c r="L146" s="460"/>
      <c r="M146" s="460"/>
      <c r="N146" s="460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</row>
    <row r="147" ht="14.25" customHeight="1">
      <c r="A147" s="447" t="str">
        <f>SUBSTITUTE(SUBSTITUTE(SUBSTITUTE(M147,"-",""),"(",""),")","")</f>
        <v>6787939814</v>
      </c>
      <c r="B147" s="448">
        <v>16.0</v>
      </c>
      <c r="C147" s="449" t="s">
        <v>128</v>
      </c>
      <c r="D147" s="449" t="s">
        <v>1665</v>
      </c>
      <c r="E147" s="449" t="s">
        <v>1746</v>
      </c>
      <c r="F147" s="449" t="s">
        <v>1747</v>
      </c>
      <c r="G147" s="449" t="s">
        <v>1748</v>
      </c>
      <c r="H147" s="471" t="s">
        <v>1799</v>
      </c>
      <c r="I147" s="449" t="s">
        <v>1800</v>
      </c>
      <c r="J147" s="451">
        <v>45031.0</v>
      </c>
      <c r="K147" s="449"/>
      <c r="L147" s="449"/>
      <c r="M147" s="449" t="s">
        <v>322</v>
      </c>
      <c r="N147" s="465" t="s">
        <v>321</v>
      </c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5"/>
      <c r="Z147" s="445"/>
    </row>
    <row r="148" ht="14.25" customHeight="1">
      <c r="A148" s="447"/>
      <c r="B148" s="453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45" t="s">
        <v>1676</v>
      </c>
      <c r="P148" s="445"/>
      <c r="Q148" s="445"/>
      <c r="R148" s="445"/>
      <c r="S148" s="445"/>
      <c r="T148" s="445"/>
      <c r="U148" s="445"/>
      <c r="V148" s="445"/>
      <c r="W148" s="445"/>
      <c r="X148" s="445"/>
      <c r="Y148" s="445"/>
      <c r="Z148" s="445"/>
    </row>
    <row r="149" ht="14.25" customHeight="1">
      <c r="A149" s="447"/>
      <c r="B149" s="459"/>
      <c r="C149" s="460"/>
      <c r="D149" s="460"/>
      <c r="E149" s="460"/>
      <c r="F149" s="460"/>
      <c r="G149" s="460"/>
      <c r="H149" s="460"/>
      <c r="I149" s="460"/>
      <c r="J149" s="460"/>
      <c r="K149" s="460"/>
      <c r="L149" s="460"/>
      <c r="M149" s="460"/>
      <c r="N149" s="460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</row>
    <row r="150" ht="14.25" customHeight="1">
      <c r="A150" s="447" t="str">
        <f>SUBSTITUTE(SUBSTITUTE(SUBSTITUTE(M150,"-",""),"(",""),")","")</f>
        <v>4044474884</v>
      </c>
      <c r="B150" s="473"/>
      <c r="C150" s="456"/>
      <c r="D150" s="449" t="s">
        <v>1665</v>
      </c>
      <c r="E150" s="449" t="s">
        <v>1746</v>
      </c>
      <c r="F150" s="449" t="s">
        <v>1747</v>
      </c>
      <c r="G150" s="449" t="s">
        <v>1748</v>
      </c>
      <c r="H150" s="471" t="s">
        <v>1801</v>
      </c>
      <c r="I150" s="449" t="s">
        <v>1802</v>
      </c>
      <c r="J150" s="451">
        <v>45017.0</v>
      </c>
      <c r="K150" s="449" t="s">
        <v>1680</v>
      </c>
      <c r="L150" s="449" t="s">
        <v>1803</v>
      </c>
      <c r="M150" s="449" t="s">
        <v>1804</v>
      </c>
      <c r="N150" s="465" t="s">
        <v>307</v>
      </c>
      <c r="O150" s="445"/>
      <c r="P150" s="445"/>
      <c r="Q150" s="445"/>
      <c r="R150" s="445"/>
      <c r="S150" s="445"/>
      <c r="T150" s="445"/>
      <c r="U150" s="445"/>
      <c r="V150" s="445"/>
      <c r="W150" s="445"/>
      <c r="X150" s="445"/>
      <c r="Y150" s="445"/>
      <c r="Z150" s="445"/>
    </row>
    <row r="151" ht="14.25" customHeight="1">
      <c r="A151" s="447"/>
      <c r="B151" s="473">
        <v>17.0</v>
      </c>
      <c r="C151" s="456"/>
      <c r="D151" s="454"/>
      <c r="E151" s="454"/>
      <c r="F151" s="454"/>
      <c r="G151" s="454"/>
      <c r="H151" s="454"/>
      <c r="I151" s="454"/>
      <c r="J151" s="454"/>
      <c r="K151" s="454"/>
      <c r="L151" s="454"/>
      <c r="M151" s="454"/>
      <c r="N151" s="454"/>
      <c r="O151" s="445"/>
      <c r="P151" s="445"/>
      <c r="Q151" s="445"/>
      <c r="R151" s="445"/>
      <c r="S151" s="445"/>
      <c r="T151" s="445"/>
      <c r="U151" s="445"/>
      <c r="V151" s="445"/>
      <c r="W151" s="445"/>
      <c r="X151" s="445"/>
      <c r="Y151" s="445"/>
      <c r="Z151" s="445"/>
    </row>
    <row r="152" ht="14.25" customHeight="1">
      <c r="A152" s="447"/>
      <c r="B152" s="473"/>
      <c r="C152" s="456"/>
      <c r="D152" s="460"/>
      <c r="E152" s="460"/>
      <c r="F152" s="460"/>
      <c r="G152" s="460"/>
      <c r="H152" s="460"/>
      <c r="I152" s="460"/>
      <c r="J152" s="460"/>
      <c r="K152" s="460"/>
      <c r="L152" s="460"/>
      <c r="M152" s="460"/>
      <c r="N152" s="460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</row>
    <row r="153" ht="14.25" customHeight="1">
      <c r="A153" s="447" t="str">
        <f>SUBSTITUTE(SUBSTITUTE(SUBSTITUTE(M153,"-",""),"(",""),")","")</f>
        <v>6787254751</v>
      </c>
      <c r="B153" s="448">
        <v>18.0</v>
      </c>
      <c r="C153" s="449" t="s">
        <v>177</v>
      </c>
      <c r="D153" s="449" t="s">
        <v>1665</v>
      </c>
      <c r="E153" s="449" t="s">
        <v>1746</v>
      </c>
      <c r="F153" s="449" t="s">
        <v>1747</v>
      </c>
      <c r="G153" s="449" t="s">
        <v>1748</v>
      </c>
      <c r="H153" s="471" t="s">
        <v>1805</v>
      </c>
      <c r="I153" s="449" t="s">
        <v>1806</v>
      </c>
      <c r="J153" s="451">
        <v>45017.0</v>
      </c>
      <c r="K153" s="449"/>
      <c r="L153" s="449"/>
      <c r="M153" s="449" t="s">
        <v>1807</v>
      </c>
      <c r="N153" s="465" t="s">
        <v>317</v>
      </c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5"/>
      <c r="Z153" s="445"/>
    </row>
    <row r="154" ht="14.25" customHeight="1">
      <c r="A154" s="447"/>
      <c r="B154" s="453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</row>
    <row r="155" ht="14.25" customHeight="1">
      <c r="A155" s="447"/>
      <c r="B155" s="459"/>
      <c r="C155" s="460"/>
      <c r="D155" s="460"/>
      <c r="E155" s="460"/>
      <c r="F155" s="460"/>
      <c r="G155" s="460"/>
      <c r="H155" s="460"/>
      <c r="I155" s="460"/>
      <c r="J155" s="460"/>
      <c r="K155" s="460"/>
      <c r="L155" s="460"/>
      <c r="M155" s="460"/>
      <c r="N155" s="460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5"/>
      <c r="Z155" s="445"/>
    </row>
    <row r="156" ht="14.25" customHeight="1">
      <c r="A156" s="447" t="str">
        <f>SUBSTITUTE(SUBSTITUTE(SUBSTITUTE(M156,"-",""),"(",""),")","")</f>
        <v>4705298210</v>
      </c>
      <c r="B156" s="448">
        <v>19.0</v>
      </c>
      <c r="C156" s="449"/>
      <c r="D156" s="449" t="s">
        <v>1665</v>
      </c>
      <c r="E156" s="449" t="s">
        <v>1746</v>
      </c>
      <c r="F156" s="449" t="s">
        <v>1747</v>
      </c>
      <c r="G156" s="449" t="s">
        <v>1748</v>
      </c>
      <c r="H156" s="471" t="s">
        <v>1808</v>
      </c>
      <c r="I156" s="449" t="s">
        <v>354</v>
      </c>
      <c r="J156" s="451">
        <v>45395.0</v>
      </c>
      <c r="K156" s="449"/>
      <c r="L156" s="449"/>
      <c r="M156" s="449" t="s">
        <v>356</v>
      </c>
      <c r="N156" s="465" t="s">
        <v>357</v>
      </c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5"/>
      <c r="Z156" s="445"/>
    </row>
    <row r="157" ht="14.25" customHeight="1">
      <c r="A157" s="447"/>
      <c r="B157" s="453"/>
      <c r="C157" s="454"/>
      <c r="D157" s="454"/>
      <c r="E157" s="454"/>
      <c r="F157" s="454"/>
      <c r="G157" s="454"/>
      <c r="H157" s="454"/>
      <c r="I157" s="454"/>
      <c r="J157" s="454"/>
      <c r="K157" s="454"/>
      <c r="L157" s="454"/>
      <c r="M157" s="454"/>
      <c r="N157" s="454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5"/>
      <c r="Z157" s="445"/>
    </row>
    <row r="158" ht="14.25" customHeight="1">
      <c r="A158" s="447"/>
      <c r="B158" s="459"/>
      <c r="C158" s="460"/>
      <c r="D158" s="460"/>
      <c r="E158" s="460"/>
      <c r="F158" s="460"/>
      <c r="G158" s="460"/>
      <c r="H158" s="460"/>
      <c r="I158" s="460"/>
      <c r="J158" s="460"/>
      <c r="K158" s="460"/>
      <c r="L158" s="460"/>
      <c r="M158" s="460"/>
      <c r="N158" s="460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</row>
    <row r="159" ht="14.25" customHeight="1">
      <c r="A159" s="447" t="str">
        <f>SUBSTITUTE(SUBSTITUTE(SUBSTITUTE(M159,"-",""),"(",""),")","")</f>
        <v>4049360165</v>
      </c>
      <c r="B159" s="448">
        <v>1.0</v>
      </c>
      <c r="C159" s="449"/>
      <c r="D159" s="449" t="s">
        <v>1665</v>
      </c>
      <c r="E159" s="449" t="s">
        <v>1746</v>
      </c>
      <c r="F159" s="449" t="s">
        <v>1747</v>
      </c>
      <c r="G159" s="449" t="s">
        <v>1809</v>
      </c>
      <c r="H159" s="449" t="s">
        <v>1810</v>
      </c>
      <c r="I159" s="449" t="s">
        <v>1811</v>
      </c>
      <c r="J159" s="451">
        <v>45017.0</v>
      </c>
      <c r="K159" s="449" t="s">
        <v>1812</v>
      </c>
      <c r="L159" s="449" t="s">
        <v>420</v>
      </c>
      <c r="M159" s="450" t="s">
        <v>1813</v>
      </c>
      <c r="N159" s="452" t="s">
        <v>419</v>
      </c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</row>
    <row r="160" ht="14.25" customHeight="1">
      <c r="A160" s="447"/>
      <c r="B160" s="453"/>
      <c r="C160" s="454"/>
      <c r="D160" s="454"/>
      <c r="E160" s="454"/>
      <c r="F160" s="454"/>
      <c r="G160" s="454"/>
      <c r="H160" s="454"/>
      <c r="I160" s="454"/>
      <c r="J160" s="454"/>
      <c r="K160" s="456" t="s">
        <v>1814</v>
      </c>
      <c r="L160" s="456" t="s">
        <v>421</v>
      </c>
      <c r="M160" s="455"/>
      <c r="N160" s="458"/>
      <c r="O160" s="445"/>
      <c r="P160" s="445"/>
      <c r="Q160" s="445"/>
      <c r="R160" s="445"/>
      <c r="S160" s="445"/>
      <c r="T160" s="445"/>
      <c r="U160" s="445"/>
      <c r="V160" s="445"/>
      <c r="W160" s="445"/>
      <c r="X160" s="445"/>
      <c r="Y160" s="445"/>
      <c r="Z160" s="445"/>
    </row>
    <row r="161" ht="14.25" customHeight="1">
      <c r="A161" s="447"/>
      <c r="B161" s="459"/>
      <c r="C161" s="460"/>
      <c r="D161" s="460"/>
      <c r="E161" s="460"/>
      <c r="F161" s="460"/>
      <c r="G161" s="460"/>
      <c r="H161" s="460"/>
      <c r="I161" s="460"/>
      <c r="J161" s="460"/>
      <c r="K161" s="462"/>
      <c r="L161" s="462"/>
      <c r="M161" s="461"/>
      <c r="N161" s="464"/>
      <c r="O161" s="445"/>
      <c r="P161" s="445"/>
      <c r="Q161" s="445"/>
      <c r="R161" s="445"/>
      <c r="S161" s="445"/>
      <c r="T161" s="445"/>
      <c r="U161" s="445"/>
      <c r="V161" s="445"/>
      <c r="W161" s="445"/>
      <c r="X161" s="445"/>
      <c r="Y161" s="445"/>
      <c r="Z161" s="445"/>
    </row>
    <row r="162" ht="14.25" customHeight="1">
      <c r="A162" s="447" t="str">
        <f>SUBSTITUTE(SUBSTITUTE(SUBSTITUTE(M162,"-",""),"(",""),")","")</f>
        <v>4709796196</v>
      </c>
      <c r="B162" s="448">
        <v>2.0</v>
      </c>
      <c r="C162" s="449"/>
      <c r="D162" s="449" t="s">
        <v>1665</v>
      </c>
      <c r="E162" s="449" t="s">
        <v>1746</v>
      </c>
      <c r="F162" s="449" t="s">
        <v>1747</v>
      </c>
      <c r="G162" s="449" t="s">
        <v>1809</v>
      </c>
      <c r="H162" s="449" t="s">
        <v>1815</v>
      </c>
      <c r="I162" s="449" t="s">
        <v>1816</v>
      </c>
      <c r="J162" s="451">
        <v>45017.0</v>
      </c>
      <c r="K162" s="449" t="s">
        <v>1674</v>
      </c>
      <c r="L162" s="449" t="s">
        <v>1817</v>
      </c>
      <c r="M162" s="450" t="s">
        <v>383</v>
      </c>
      <c r="N162" s="452" t="s">
        <v>384</v>
      </c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445"/>
    </row>
    <row r="163" ht="14.25" customHeight="1">
      <c r="A163" s="447"/>
      <c r="B163" s="453"/>
      <c r="C163" s="454"/>
      <c r="D163" s="454"/>
      <c r="E163" s="454"/>
      <c r="F163" s="454"/>
      <c r="G163" s="454"/>
      <c r="H163" s="454"/>
      <c r="I163" s="454"/>
      <c r="J163" s="454"/>
      <c r="K163" s="454"/>
      <c r="L163" s="454"/>
      <c r="M163" s="455"/>
      <c r="N163" s="458"/>
      <c r="O163" s="445"/>
      <c r="P163" s="445"/>
      <c r="Q163" s="445"/>
      <c r="R163" s="445"/>
      <c r="S163" s="445"/>
      <c r="T163" s="445"/>
      <c r="U163" s="445"/>
      <c r="V163" s="445"/>
      <c r="W163" s="445"/>
      <c r="X163" s="445"/>
      <c r="Y163" s="445"/>
      <c r="Z163" s="445"/>
    </row>
    <row r="164" ht="14.25" customHeight="1">
      <c r="A164" s="447"/>
      <c r="B164" s="459"/>
      <c r="C164" s="460"/>
      <c r="D164" s="460"/>
      <c r="E164" s="460"/>
      <c r="F164" s="460"/>
      <c r="G164" s="460"/>
      <c r="H164" s="460"/>
      <c r="I164" s="460"/>
      <c r="J164" s="460"/>
      <c r="K164" s="460"/>
      <c r="L164" s="460"/>
      <c r="M164" s="461"/>
      <c r="N164" s="464"/>
      <c r="O164" s="445"/>
      <c r="P164" s="445"/>
      <c r="Q164" s="445"/>
      <c r="R164" s="445"/>
      <c r="S164" s="445"/>
      <c r="T164" s="445"/>
      <c r="U164" s="445"/>
      <c r="V164" s="445"/>
      <c r="W164" s="445"/>
      <c r="X164" s="445"/>
      <c r="Y164" s="445"/>
      <c r="Z164" s="445"/>
    </row>
    <row r="165" ht="14.25" customHeight="1">
      <c r="A165" s="447" t="str">
        <f>SUBSTITUTE(SUBSTITUTE(SUBSTITUTE(M165,"-",""),"(",""),")","")</f>
        <v>4702863248</v>
      </c>
      <c r="B165" s="448">
        <v>3.0</v>
      </c>
      <c r="C165" s="449"/>
      <c r="D165" s="449" t="s">
        <v>1665</v>
      </c>
      <c r="E165" s="449" t="s">
        <v>1746</v>
      </c>
      <c r="F165" s="449" t="s">
        <v>1747</v>
      </c>
      <c r="G165" s="449" t="s">
        <v>1809</v>
      </c>
      <c r="H165" s="449" t="s">
        <v>1818</v>
      </c>
      <c r="I165" s="449" t="s">
        <v>452</v>
      </c>
      <c r="J165" s="451">
        <v>45395.0</v>
      </c>
      <c r="K165" s="449"/>
      <c r="L165" s="449"/>
      <c r="M165" s="449" t="s">
        <v>454</v>
      </c>
      <c r="N165" s="468" t="s">
        <v>455</v>
      </c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</row>
    <row r="166" ht="14.25" customHeight="1">
      <c r="A166" s="447"/>
      <c r="B166" s="453"/>
      <c r="C166" s="454"/>
      <c r="D166" s="454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</row>
    <row r="167" ht="14.25" customHeight="1">
      <c r="A167" s="447"/>
      <c r="B167" s="459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0"/>
      <c r="O167" s="445"/>
      <c r="P167" s="445"/>
      <c r="Q167" s="445"/>
      <c r="R167" s="445"/>
      <c r="S167" s="445"/>
      <c r="T167" s="445"/>
      <c r="U167" s="445"/>
      <c r="V167" s="445"/>
      <c r="W167" s="445"/>
      <c r="X167" s="445"/>
      <c r="Y167" s="445"/>
      <c r="Z167" s="445"/>
    </row>
    <row r="168" ht="14.25" customHeight="1">
      <c r="A168" s="447" t="str">
        <f>SUBSTITUTE(SUBSTITUTE(SUBSTITUTE(M168,"-",""),"(",""),")","")</f>
        <v>4043541792</v>
      </c>
      <c r="B168" s="448">
        <v>4.0</v>
      </c>
      <c r="C168" s="449"/>
      <c r="D168" s="449"/>
      <c r="E168" s="449" t="s">
        <v>1746</v>
      </c>
      <c r="F168" s="449" t="s">
        <v>1747</v>
      </c>
      <c r="G168" s="449" t="s">
        <v>1809</v>
      </c>
      <c r="H168" s="449" t="s">
        <v>1819</v>
      </c>
      <c r="I168" s="449" t="s">
        <v>242</v>
      </c>
      <c r="J168" s="451">
        <v>45395.0</v>
      </c>
      <c r="K168" s="449" t="s">
        <v>1820</v>
      </c>
      <c r="L168" s="449" t="s">
        <v>240</v>
      </c>
      <c r="M168" s="449" t="s">
        <v>243</v>
      </c>
      <c r="N168" s="465" t="s">
        <v>244</v>
      </c>
      <c r="O168" s="445"/>
      <c r="P168" s="445"/>
      <c r="Q168" s="445"/>
      <c r="R168" s="445"/>
      <c r="S168" s="445"/>
      <c r="T168" s="445"/>
      <c r="U168" s="445"/>
      <c r="V168" s="445"/>
      <c r="W168" s="445"/>
      <c r="X168" s="445"/>
      <c r="Y168" s="445"/>
      <c r="Z168" s="445"/>
    </row>
    <row r="169" ht="14.25" customHeight="1">
      <c r="A169" s="447"/>
      <c r="B169" s="453"/>
      <c r="C169" s="454"/>
      <c r="D169" s="454"/>
      <c r="E169" s="454"/>
      <c r="F169" s="454"/>
      <c r="G169" s="454"/>
      <c r="H169" s="454"/>
      <c r="I169" s="454"/>
      <c r="J169" s="454"/>
      <c r="K169" s="454"/>
      <c r="L169" s="454"/>
      <c r="M169" s="454"/>
      <c r="N169" s="454"/>
      <c r="O169" s="445"/>
      <c r="P169" s="445"/>
      <c r="Q169" s="445"/>
      <c r="R169" s="445"/>
      <c r="S169" s="445"/>
      <c r="T169" s="445"/>
      <c r="U169" s="445"/>
      <c r="V169" s="445"/>
      <c r="W169" s="445"/>
      <c r="X169" s="445"/>
      <c r="Y169" s="445"/>
      <c r="Z169" s="445"/>
    </row>
    <row r="170" ht="14.25" customHeight="1">
      <c r="A170" s="447"/>
      <c r="B170" s="459"/>
      <c r="C170" s="460"/>
      <c r="D170" s="460"/>
      <c r="E170" s="460"/>
      <c r="F170" s="460"/>
      <c r="G170" s="460"/>
      <c r="H170" s="460"/>
      <c r="I170" s="460"/>
      <c r="J170" s="460"/>
      <c r="K170" s="460"/>
      <c r="L170" s="460"/>
      <c r="M170" s="460"/>
      <c r="N170" s="460"/>
      <c r="O170" s="445"/>
      <c r="P170" s="445"/>
      <c r="Q170" s="445"/>
      <c r="R170" s="445"/>
      <c r="S170" s="445"/>
      <c r="T170" s="445"/>
      <c r="U170" s="445"/>
      <c r="V170" s="445"/>
      <c r="W170" s="445"/>
      <c r="X170" s="445"/>
      <c r="Y170" s="445"/>
      <c r="Z170" s="445"/>
    </row>
    <row r="171" ht="14.25" customHeight="1">
      <c r="A171" s="447" t="str">
        <f>SUBSTITUTE(SUBSTITUTE(SUBSTITUTE(M171,"-",""),"(",""),")","")</f>
        <v>9293106049</v>
      </c>
      <c r="B171" s="448">
        <v>5.0</v>
      </c>
      <c r="C171" s="449"/>
      <c r="D171" s="449" t="s">
        <v>1665</v>
      </c>
      <c r="E171" s="449" t="s">
        <v>1746</v>
      </c>
      <c r="F171" s="449" t="s">
        <v>1747</v>
      </c>
      <c r="G171" s="449" t="s">
        <v>1809</v>
      </c>
      <c r="H171" s="449" t="s">
        <v>1821</v>
      </c>
      <c r="I171" s="449" t="s">
        <v>428</v>
      </c>
      <c r="J171" s="451">
        <v>45395.0</v>
      </c>
      <c r="K171" s="449" t="s">
        <v>1761</v>
      </c>
      <c r="L171" s="449" t="s">
        <v>1822</v>
      </c>
      <c r="M171" s="449" t="s">
        <v>1823</v>
      </c>
      <c r="N171" s="465" t="s">
        <v>431</v>
      </c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</row>
    <row r="172" ht="14.25" customHeight="1">
      <c r="A172" s="447"/>
      <c r="B172" s="453"/>
      <c r="C172" s="454"/>
      <c r="D172" s="454"/>
      <c r="E172" s="454"/>
      <c r="F172" s="454"/>
      <c r="G172" s="454"/>
      <c r="H172" s="454"/>
      <c r="I172" s="454"/>
      <c r="J172" s="454"/>
      <c r="K172" s="454"/>
      <c r="L172" s="454"/>
      <c r="M172" s="454"/>
      <c r="N172" s="454"/>
      <c r="O172" s="445"/>
      <c r="P172" s="445"/>
      <c r="Q172" s="445"/>
      <c r="R172" s="445"/>
      <c r="S172" s="445"/>
      <c r="T172" s="445"/>
      <c r="U172" s="445"/>
      <c r="V172" s="445"/>
      <c r="W172" s="445"/>
      <c r="X172" s="445"/>
      <c r="Y172" s="445"/>
      <c r="Z172" s="445"/>
    </row>
    <row r="173" ht="14.25" customHeight="1">
      <c r="A173" s="447"/>
      <c r="B173" s="459"/>
      <c r="C173" s="460"/>
      <c r="D173" s="460"/>
      <c r="E173" s="460"/>
      <c r="F173" s="460"/>
      <c r="G173" s="460"/>
      <c r="H173" s="460"/>
      <c r="I173" s="460"/>
      <c r="J173" s="460"/>
      <c r="K173" s="460"/>
      <c r="L173" s="460"/>
      <c r="M173" s="460"/>
      <c r="N173" s="460"/>
      <c r="O173" s="445"/>
      <c r="P173" s="445"/>
      <c r="Q173" s="445"/>
      <c r="R173" s="445"/>
      <c r="S173" s="445"/>
      <c r="T173" s="445"/>
      <c r="U173" s="445"/>
      <c r="V173" s="445"/>
      <c r="W173" s="445"/>
      <c r="X173" s="445"/>
      <c r="Y173" s="445"/>
      <c r="Z173" s="445"/>
    </row>
    <row r="174" ht="14.25" customHeight="1">
      <c r="A174" s="476" t="str">
        <f>SUBSTITUTE(SUBSTITUTE(SUBSTITUTE(M174,"-",""),"(",""),")","")</f>
        <v>4046952367</v>
      </c>
      <c r="B174" s="448">
        <v>6.0</v>
      </c>
      <c r="C174" s="449"/>
      <c r="D174" s="449" t="s">
        <v>1665</v>
      </c>
      <c r="E174" s="449" t="s">
        <v>1746</v>
      </c>
      <c r="F174" s="449" t="s">
        <v>1747</v>
      </c>
      <c r="G174" s="449" t="s">
        <v>1809</v>
      </c>
      <c r="H174" s="449" t="s">
        <v>1824</v>
      </c>
      <c r="I174" s="449" t="s">
        <v>1825</v>
      </c>
      <c r="J174" s="451">
        <v>45017.0</v>
      </c>
      <c r="K174" s="449" t="s">
        <v>1674</v>
      </c>
      <c r="L174" s="449" t="s">
        <v>1826</v>
      </c>
      <c r="M174" s="450" t="s">
        <v>1827</v>
      </c>
      <c r="N174" s="452" t="s">
        <v>414</v>
      </c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</row>
    <row r="175" ht="14.25" customHeight="1">
      <c r="A175" s="447"/>
      <c r="B175" s="453"/>
      <c r="C175" s="454"/>
      <c r="D175" s="454"/>
      <c r="E175" s="454"/>
      <c r="F175" s="454"/>
      <c r="G175" s="454"/>
      <c r="H175" s="454"/>
      <c r="I175" s="454"/>
      <c r="J175" s="454"/>
      <c r="K175" s="454"/>
      <c r="L175" s="454"/>
      <c r="M175" s="455"/>
      <c r="N175" s="458"/>
      <c r="O175" s="445"/>
      <c r="P175" s="445"/>
      <c r="Q175" s="445"/>
      <c r="R175" s="445"/>
      <c r="S175" s="445"/>
      <c r="T175" s="445"/>
      <c r="U175" s="445"/>
      <c r="V175" s="445"/>
      <c r="W175" s="445"/>
      <c r="X175" s="445"/>
      <c r="Y175" s="445"/>
      <c r="Z175" s="445"/>
    </row>
    <row r="176" ht="14.25" customHeight="1">
      <c r="A176" s="447"/>
      <c r="B176" s="459"/>
      <c r="C176" s="460"/>
      <c r="D176" s="460"/>
      <c r="E176" s="460"/>
      <c r="F176" s="460"/>
      <c r="G176" s="460"/>
      <c r="H176" s="460"/>
      <c r="I176" s="460"/>
      <c r="J176" s="460"/>
      <c r="K176" s="460"/>
      <c r="L176" s="460"/>
      <c r="M176" s="461"/>
      <c r="N176" s="464"/>
      <c r="O176" s="445"/>
      <c r="P176" s="445"/>
      <c r="Q176" s="445"/>
      <c r="R176" s="445"/>
      <c r="S176" s="445"/>
      <c r="T176" s="445"/>
      <c r="U176" s="445"/>
      <c r="V176" s="445"/>
      <c r="W176" s="445"/>
      <c r="X176" s="445"/>
      <c r="Y176" s="445"/>
      <c r="Z176" s="445"/>
    </row>
    <row r="177" ht="14.25" customHeight="1">
      <c r="A177" s="476" t="str">
        <f>SUBSTITUTE(SUBSTITUTE(SUBSTITUTE(M177,"-",""),"(",""),")","")</f>
        <v>4046952368</v>
      </c>
      <c r="B177" s="448">
        <v>7.0</v>
      </c>
      <c r="C177" s="449"/>
      <c r="D177" s="449" t="s">
        <v>1665</v>
      </c>
      <c r="E177" s="449" t="s">
        <v>1746</v>
      </c>
      <c r="F177" s="449" t="s">
        <v>1747</v>
      </c>
      <c r="G177" s="449" t="s">
        <v>1809</v>
      </c>
      <c r="H177" s="449" t="s">
        <v>1828</v>
      </c>
      <c r="I177" s="449" t="s">
        <v>1829</v>
      </c>
      <c r="J177" s="451">
        <v>45017.0</v>
      </c>
      <c r="K177" s="449" t="s">
        <v>1684</v>
      </c>
      <c r="L177" s="449" t="s">
        <v>1830</v>
      </c>
      <c r="M177" s="450" t="s">
        <v>1831</v>
      </c>
      <c r="N177" s="465" t="s">
        <v>373</v>
      </c>
      <c r="O177" s="445"/>
      <c r="P177" s="445"/>
      <c r="Q177" s="445"/>
      <c r="R177" s="445"/>
      <c r="S177" s="445"/>
      <c r="T177" s="445"/>
      <c r="U177" s="445"/>
      <c r="V177" s="445"/>
      <c r="W177" s="445"/>
      <c r="X177" s="445"/>
      <c r="Y177" s="445"/>
      <c r="Z177" s="445"/>
    </row>
    <row r="178" ht="14.25" customHeight="1">
      <c r="A178" s="447"/>
      <c r="B178" s="453"/>
      <c r="C178" s="454"/>
      <c r="D178" s="454"/>
      <c r="E178" s="454"/>
      <c r="F178" s="454"/>
      <c r="G178" s="454"/>
      <c r="H178" s="454"/>
      <c r="I178" s="454"/>
      <c r="J178" s="454"/>
      <c r="K178" s="456" t="s">
        <v>1789</v>
      </c>
      <c r="L178" s="456" t="s">
        <v>1832</v>
      </c>
      <c r="M178" s="455"/>
      <c r="N178" s="454"/>
      <c r="O178" s="445" t="s">
        <v>1676</v>
      </c>
      <c r="P178" s="445"/>
      <c r="Q178" s="445"/>
      <c r="R178" s="445"/>
      <c r="S178" s="445"/>
      <c r="T178" s="445"/>
      <c r="U178" s="445"/>
      <c r="V178" s="445"/>
      <c r="W178" s="445"/>
      <c r="X178" s="445"/>
      <c r="Y178" s="445"/>
      <c r="Z178" s="445"/>
    </row>
    <row r="179" ht="14.25" customHeight="1">
      <c r="A179" s="447"/>
      <c r="B179" s="459"/>
      <c r="C179" s="460"/>
      <c r="D179" s="460"/>
      <c r="E179" s="460"/>
      <c r="F179" s="460"/>
      <c r="G179" s="460"/>
      <c r="H179" s="460"/>
      <c r="I179" s="460"/>
      <c r="J179" s="460"/>
      <c r="K179" s="462"/>
      <c r="L179" s="462"/>
      <c r="M179" s="461"/>
      <c r="N179" s="460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</row>
    <row r="180" ht="14.25" customHeight="1">
      <c r="A180" s="447" t="str">
        <f>SUBSTITUTE(SUBSTITUTE(SUBSTITUTE(M180,"-",""),"(",""),")","")</f>
        <v>4046952369</v>
      </c>
      <c r="B180" s="448">
        <v>8.0</v>
      </c>
      <c r="C180" s="449" t="s">
        <v>136</v>
      </c>
      <c r="D180" s="449" t="s">
        <v>1665</v>
      </c>
      <c r="E180" s="449" t="s">
        <v>1746</v>
      </c>
      <c r="F180" s="449" t="s">
        <v>1747</v>
      </c>
      <c r="G180" s="449" t="s">
        <v>1809</v>
      </c>
      <c r="H180" s="449" t="s">
        <v>1833</v>
      </c>
      <c r="I180" s="449" t="s">
        <v>1834</v>
      </c>
      <c r="J180" s="451">
        <v>45017.0</v>
      </c>
      <c r="K180" s="449" t="s">
        <v>1812</v>
      </c>
      <c r="L180" s="449" t="s">
        <v>1835</v>
      </c>
      <c r="M180" s="450" t="s">
        <v>1836</v>
      </c>
      <c r="N180" s="465" t="s">
        <v>427</v>
      </c>
      <c r="O180" s="445"/>
      <c r="P180" s="445"/>
      <c r="Q180" s="445"/>
      <c r="R180" s="445"/>
      <c r="S180" s="445"/>
      <c r="T180" s="445"/>
      <c r="U180" s="445"/>
      <c r="V180" s="445"/>
      <c r="W180" s="445"/>
      <c r="X180" s="445"/>
      <c r="Y180" s="445"/>
      <c r="Z180" s="445"/>
    </row>
    <row r="181" ht="14.25" customHeight="1">
      <c r="A181" s="447"/>
      <c r="B181" s="453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5"/>
      <c r="N181" s="454"/>
      <c r="O181" s="445"/>
      <c r="P181" s="445"/>
      <c r="Q181" s="445"/>
      <c r="R181" s="445"/>
      <c r="S181" s="445"/>
      <c r="T181" s="445"/>
      <c r="U181" s="445"/>
      <c r="V181" s="445"/>
      <c r="W181" s="445"/>
      <c r="X181" s="445"/>
      <c r="Y181" s="445"/>
      <c r="Z181" s="445"/>
    </row>
    <row r="182" ht="14.25" customHeight="1">
      <c r="A182" s="447"/>
      <c r="B182" s="459"/>
      <c r="C182" s="460"/>
      <c r="D182" s="460"/>
      <c r="E182" s="460"/>
      <c r="F182" s="460"/>
      <c r="G182" s="460"/>
      <c r="H182" s="460"/>
      <c r="I182" s="460"/>
      <c r="J182" s="460"/>
      <c r="K182" s="460"/>
      <c r="L182" s="460"/>
      <c r="M182" s="461"/>
      <c r="N182" s="460"/>
      <c r="O182" s="445"/>
      <c r="P182" s="445"/>
      <c r="Q182" s="445"/>
      <c r="R182" s="445"/>
      <c r="S182" s="445"/>
      <c r="T182" s="445"/>
      <c r="U182" s="445"/>
      <c r="V182" s="445"/>
      <c r="W182" s="445"/>
      <c r="X182" s="445"/>
      <c r="Y182" s="445"/>
      <c r="Z182" s="445"/>
    </row>
    <row r="183" ht="14.25" customHeight="1">
      <c r="A183" s="447" t="str">
        <f>SUBSTITUTE(SUBSTITUTE(SUBSTITUTE(M183,"-",""),"(",""),")","")</f>
        <v>4042710298</v>
      </c>
      <c r="B183" s="448">
        <v>9.0</v>
      </c>
      <c r="C183" s="449"/>
      <c r="D183" s="449"/>
      <c r="E183" s="449" t="s">
        <v>1746</v>
      </c>
      <c r="F183" s="449" t="s">
        <v>1747</v>
      </c>
      <c r="G183" s="449" t="s">
        <v>1809</v>
      </c>
      <c r="H183" s="449" t="s">
        <v>1837</v>
      </c>
      <c r="I183" s="449" t="s">
        <v>1838</v>
      </c>
      <c r="J183" s="451">
        <v>45017.0</v>
      </c>
      <c r="K183" s="449" t="s">
        <v>1839</v>
      </c>
      <c r="L183" s="449" t="s">
        <v>1840</v>
      </c>
      <c r="M183" s="449" t="s">
        <v>1841</v>
      </c>
      <c r="N183" s="465" t="s">
        <v>401</v>
      </c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</row>
    <row r="184" ht="14.25" customHeight="1">
      <c r="A184" s="447"/>
      <c r="B184" s="453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45"/>
      <c r="P184" s="445"/>
      <c r="Q184" s="445"/>
      <c r="R184" s="445"/>
      <c r="S184" s="445"/>
      <c r="T184" s="445"/>
      <c r="U184" s="445"/>
      <c r="V184" s="445"/>
      <c r="W184" s="445"/>
      <c r="X184" s="445"/>
      <c r="Y184" s="445"/>
      <c r="Z184" s="445"/>
    </row>
    <row r="185" ht="14.25" customHeight="1">
      <c r="A185" s="447"/>
      <c r="B185" s="459"/>
      <c r="C185" s="460"/>
      <c r="D185" s="460"/>
      <c r="E185" s="460"/>
      <c r="F185" s="460"/>
      <c r="G185" s="460"/>
      <c r="H185" s="460"/>
      <c r="I185" s="460"/>
      <c r="J185" s="460"/>
      <c r="K185" s="460"/>
      <c r="L185" s="460"/>
      <c r="M185" s="460"/>
      <c r="N185" s="460"/>
      <c r="O185" s="445"/>
      <c r="P185" s="445"/>
      <c r="Q185" s="445"/>
      <c r="R185" s="445"/>
      <c r="S185" s="445"/>
      <c r="T185" s="445"/>
      <c r="U185" s="445"/>
      <c r="V185" s="445"/>
      <c r="W185" s="445"/>
      <c r="X185" s="445"/>
      <c r="Y185" s="445"/>
      <c r="Z185" s="445"/>
    </row>
    <row r="186" ht="14.25" customHeight="1">
      <c r="A186" s="447" t="str">
        <f>SUBSTITUTE(SUBSTITUTE(SUBSTITUTE(M186,"-",""),"(",""),")","")</f>
        <v>3108097511</v>
      </c>
      <c r="B186" s="448">
        <v>10.0</v>
      </c>
      <c r="C186" s="449" t="s">
        <v>128</v>
      </c>
      <c r="D186" s="449" t="s">
        <v>1665</v>
      </c>
      <c r="E186" s="449" t="s">
        <v>1746</v>
      </c>
      <c r="F186" s="449" t="s">
        <v>1747</v>
      </c>
      <c r="G186" s="449" t="s">
        <v>1809</v>
      </c>
      <c r="H186" s="449" t="s">
        <v>1842</v>
      </c>
      <c r="I186" s="449" t="s">
        <v>1843</v>
      </c>
      <c r="J186" s="451">
        <v>45017.0</v>
      </c>
      <c r="K186" s="449" t="s">
        <v>1684</v>
      </c>
      <c r="L186" s="449" t="s">
        <v>1844</v>
      </c>
      <c r="M186" s="450" t="s">
        <v>367</v>
      </c>
      <c r="N186" s="452" t="s">
        <v>368</v>
      </c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</row>
    <row r="187" ht="14.25" customHeight="1">
      <c r="A187" s="447"/>
      <c r="B187" s="453"/>
      <c r="C187" s="454"/>
      <c r="D187" s="454"/>
      <c r="E187" s="454"/>
      <c r="F187" s="454"/>
      <c r="G187" s="454"/>
      <c r="H187" s="454"/>
      <c r="I187" s="454"/>
      <c r="J187" s="454"/>
      <c r="K187" s="454"/>
      <c r="L187" s="454"/>
      <c r="M187" s="455"/>
      <c r="N187" s="458"/>
      <c r="O187" s="445" t="s">
        <v>1676</v>
      </c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</row>
    <row r="188" ht="14.25" customHeight="1">
      <c r="A188" s="447"/>
      <c r="B188" s="459"/>
      <c r="C188" s="460"/>
      <c r="D188" s="460"/>
      <c r="E188" s="460"/>
      <c r="F188" s="460"/>
      <c r="G188" s="460"/>
      <c r="H188" s="460"/>
      <c r="I188" s="460"/>
      <c r="J188" s="460"/>
      <c r="K188" s="460"/>
      <c r="L188" s="460"/>
      <c r="M188" s="461"/>
      <c r="N188" s="464"/>
      <c r="O188" s="445"/>
      <c r="P188" s="445"/>
      <c r="Q188" s="445"/>
      <c r="R188" s="445"/>
      <c r="S188" s="445"/>
      <c r="T188" s="445"/>
      <c r="U188" s="445"/>
      <c r="V188" s="445"/>
      <c r="W188" s="445"/>
      <c r="X188" s="445"/>
      <c r="Y188" s="445"/>
      <c r="Z188" s="445"/>
    </row>
    <row r="189" ht="14.25" customHeight="1">
      <c r="A189" s="447" t="str">
        <f>SUBSTITUTE(SUBSTITUTE(SUBSTITUTE(M189,"-",""),"(",""),")","")</f>
        <v>5169230969</v>
      </c>
      <c r="B189" s="448">
        <v>11.0</v>
      </c>
      <c r="C189" s="449"/>
      <c r="D189" s="449" t="s">
        <v>1665</v>
      </c>
      <c r="E189" s="449" t="s">
        <v>1746</v>
      </c>
      <c r="F189" s="449" t="s">
        <v>1747</v>
      </c>
      <c r="G189" s="449" t="s">
        <v>1809</v>
      </c>
      <c r="H189" s="449" t="s">
        <v>1845</v>
      </c>
      <c r="I189" s="449" t="s">
        <v>456</v>
      </c>
      <c r="J189" s="451">
        <v>45395.0</v>
      </c>
      <c r="K189" s="449"/>
      <c r="L189" s="449"/>
      <c r="M189" s="449" t="s">
        <v>459</v>
      </c>
      <c r="N189" s="465" t="s">
        <v>460</v>
      </c>
      <c r="O189" s="445"/>
      <c r="P189" s="445"/>
      <c r="Q189" s="445"/>
      <c r="R189" s="445"/>
      <c r="S189" s="445"/>
      <c r="T189" s="445"/>
      <c r="U189" s="445"/>
      <c r="V189" s="445"/>
      <c r="W189" s="445"/>
      <c r="X189" s="445"/>
      <c r="Y189" s="445"/>
      <c r="Z189" s="445"/>
    </row>
    <row r="190" ht="14.25" customHeight="1">
      <c r="A190" s="447"/>
      <c r="B190" s="453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45"/>
      <c r="P190" s="445"/>
      <c r="Q190" s="445"/>
      <c r="R190" s="445"/>
      <c r="S190" s="445"/>
      <c r="T190" s="445"/>
      <c r="U190" s="445"/>
      <c r="V190" s="445"/>
      <c r="W190" s="445"/>
      <c r="X190" s="445"/>
      <c r="Y190" s="445"/>
      <c r="Z190" s="445"/>
    </row>
    <row r="191" ht="14.25" customHeight="1">
      <c r="A191" s="447"/>
      <c r="B191" s="459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</row>
    <row r="192" ht="14.25" customHeight="1">
      <c r="A192" s="447" t="str">
        <f>SUBSTITUTE(SUBSTITUTE(SUBSTITUTE(M192,"-",""),"(",""),")","")</f>
        <v>5624002100</v>
      </c>
      <c r="B192" s="448">
        <v>12.0</v>
      </c>
      <c r="C192" s="449" t="s">
        <v>76</v>
      </c>
      <c r="D192" s="449" t="s">
        <v>1665</v>
      </c>
      <c r="E192" s="449" t="s">
        <v>1746</v>
      </c>
      <c r="F192" s="449" t="s">
        <v>1747</v>
      </c>
      <c r="G192" s="449" t="s">
        <v>1809</v>
      </c>
      <c r="H192" s="449" t="s">
        <v>1846</v>
      </c>
      <c r="I192" s="449" t="s">
        <v>1847</v>
      </c>
      <c r="J192" s="451">
        <v>45017.0</v>
      </c>
      <c r="K192" s="449"/>
      <c r="L192" s="449"/>
      <c r="M192" s="449" t="s">
        <v>391</v>
      </c>
      <c r="N192" s="465" t="s">
        <v>389</v>
      </c>
      <c r="O192" s="445"/>
      <c r="P192" s="445"/>
      <c r="Q192" s="445"/>
      <c r="R192" s="445"/>
      <c r="S192" s="445"/>
      <c r="T192" s="445"/>
      <c r="U192" s="445"/>
      <c r="V192" s="445"/>
      <c r="W192" s="445"/>
      <c r="X192" s="445"/>
      <c r="Y192" s="445"/>
      <c r="Z192" s="445"/>
    </row>
    <row r="193" ht="14.25" customHeight="1">
      <c r="A193" s="447"/>
      <c r="B193" s="453"/>
      <c r="C193" s="454"/>
      <c r="D193" s="454"/>
      <c r="E193" s="454"/>
      <c r="F193" s="454"/>
      <c r="G193" s="454"/>
      <c r="H193" s="454"/>
      <c r="I193" s="454"/>
      <c r="J193" s="454"/>
      <c r="K193" s="454"/>
      <c r="L193" s="454"/>
      <c r="M193" s="454"/>
      <c r="N193" s="454"/>
      <c r="O193" s="445" t="s">
        <v>1676</v>
      </c>
      <c r="P193" s="445"/>
      <c r="Q193" s="445"/>
      <c r="R193" s="445"/>
      <c r="S193" s="445"/>
      <c r="T193" s="445"/>
      <c r="U193" s="445"/>
      <c r="V193" s="445"/>
      <c r="W193" s="445"/>
      <c r="X193" s="445"/>
      <c r="Y193" s="445"/>
      <c r="Z193" s="445"/>
    </row>
    <row r="194" ht="14.25" customHeight="1">
      <c r="A194" s="447"/>
      <c r="B194" s="459"/>
      <c r="C194" s="460"/>
      <c r="D194" s="460"/>
      <c r="E194" s="460"/>
      <c r="F194" s="460"/>
      <c r="G194" s="460"/>
      <c r="H194" s="460"/>
      <c r="I194" s="460"/>
      <c r="J194" s="460"/>
      <c r="K194" s="460"/>
      <c r="L194" s="460"/>
      <c r="M194" s="460"/>
      <c r="N194" s="460"/>
      <c r="O194" s="445"/>
      <c r="P194" s="445"/>
      <c r="Q194" s="445"/>
      <c r="R194" s="445"/>
      <c r="S194" s="445"/>
      <c r="T194" s="445"/>
      <c r="U194" s="445"/>
      <c r="V194" s="445"/>
      <c r="W194" s="445"/>
      <c r="X194" s="445"/>
      <c r="Y194" s="445"/>
      <c r="Z194" s="445"/>
    </row>
    <row r="195" ht="14.25" customHeight="1">
      <c r="A195" s="447" t="str">
        <f>SUBSTITUTE(SUBSTITUTE(SUBSTITUTE(M195,"-",""),"(",""),")","")</f>
        <v>4042470126</v>
      </c>
      <c r="B195" s="448">
        <v>13.0</v>
      </c>
      <c r="C195" s="449"/>
      <c r="D195" s="449" t="s">
        <v>1665</v>
      </c>
      <c r="E195" s="449" t="s">
        <v>1746</v>
      </c>
      <c r="F195" s="449" t="s">
        <v>1747</v>
      </c>
      <c r="G195" s="449" t="s">
        <v>1809</v>
      </c>
      <c r="H195" s="449" t="s">
        <v>1848</v>
      </c>
      <c r="I195" s="449" t="s">
        <v>433</v>
      </c>
      <c r="J195" s="451">
        <v>45395.0</v>
      </c>
      <c r="K195" s="449" t="s">
        <v>1761</v>
      </c>
      <c r="L195" s="449" t="s">
        <v>1849</v>
      </c>
      <c r="M195" s="450" t="s">
        <v>436</v>
      </c>
      <c r="N195" s="452" t="s">
        <v>437</v>
      </c>
      <c r="O195" s="445"/>
      <c r="P195" s="445"/>
      <c r="Q195" s="445"/>
      <c r="R195" s="445"/>
      <c r="S195" s="445"/>
      <c r="T195" s="445"/>
      <c r="U195" s="445"/>
      <c r="V195" s="445"/>
      <c r="W195" s="445"/>
      <c r="X195" s="445"/>
      <c r="Y195" s="445"/>
      <c r="Z195" s="445"/>
    </row>
    <row r="196" ht="14.25" customHeight="1">
      <c r="A196" s="447"/>
      <c r="B196" s="453"/>
      <c r="C196" s="454"/>
      <c r="D196" s="454"/>
      <c r="E196" s="454"/>
      <c r="F196" s="454"/>
      <c r="G196" s="454"/>
      <c r="H196" s="454"/>
      <c r="I196" s="454"/>
      <c r="J196" s="454"/>
      <c r="K196" s="454"/>
      <c r="L196" s="454"/>
      <c r="M196" s="455"/>
      <c r="N196" s="458"/>
      <c r="O196" s="445" t="s">
        <v>1676</v>
      </c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</row>
    <row r="197" ht="14.25" customHeight="1">
      <c r="A197" s="447"/>
      <c r="B197" s="459"/>
      <c r="C197" s="460"/>
      <c r="D197" s="460"/>
      <c r="E197" s="460"/>
      <c r="F197" s="460"/>
      <c r="G197" s="460"/>
      <c r="H197" s="460"/>
      <c r="I197" s="460"/>
      <c r="J197" s="460"/>
      <c r="K197" s="460"/>
      <c r="L197" s="460"/>
      <c r="M197" s="461"/>
      <c r="N197" s="464"/>
      <c r="O197" s="445"/>
      <c r="P197" s="445"/>
      <c r="Q197" s="445"/>
      <c r="R197" s="445"/>
      <c r="S197" s="445"/>
      <c r="T197" s="445"/>
      <c r="U197" s="445"/>
      <c r="V197" s="445"/>
      <c r="W197" s="445"/>
      <c r="X197" s="445"/>
      <c r="Y197" s="445"/>
      <c r="Z197" s="445"/>
    </row>
    <row r="198" ht="14.25" customHeight="1">
      <c r="A198" s="447" t="str">
        <f>SUBSTITUTE(SUBSTITUTE(SUBSTITUTE(M198,"-",""),"(",""),")","")</f>
        <v>7703793866</v>
      </c>
      <c r="B198" s="473"/>
      <c r="C198" s="449"/>
      <c r="D198" s="449" t="s">
        <v>1665</v>
      </c>
      <c r="E198" s="449" t="s">
        <v>1746</v>
      </c>
      <c r="F198" s="449" t="s">
        <v>1747</v>
      </c>
      <c r="G198" s="449" t="s">
        <v>1748</v>
      </c>
      <c r="H198" s="449" t="s">
        <v>1850</v>
      </c>
      <c r="I198" s="449" t="s">
        <v>439</v>
      </c>
      <c r="J198" s="451">
        <v>45395.0</v>
      </c>
      <c r="K198" s="449" t="s">
        <v>1851</v>
      </c>
      <c r="L198" s="449" t="s">
        <v>1852</v>
      </c>
      <c r="M198" s="449" t="s">
        <v>1853</v>
      </c>
      <c r="N198" s="465" t="s">
        <v>444</v>
      </c>
      <c r="O198" s="445"/>
      <c r="P198" s="445"/>
      <c r="Q198" s="445"/>
      <c r="R198" s="445"/>
      <c r="S198" s="445"/>
      <c r="T198" s="445"/>
      <c r="U198" s="445"/>
      <c r="V198" s="445"/>
      <c r="W198" s="445"/>
      <c r="X198" s="445"/>
      <c r="Y198" s="445"/>
      <c r="Z198" s="445"/>
    </row>
    <row r="199" ht="14.25" customHeight="1">
      <c r="A199" s="447"/>
      <c r="B199" s="473">
        <v>14.0</v>
      </c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45" t="s">
        <v>1745</v>
      </c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</row>
    <row r="200" ht="14.25" customHeight="1">
      <c r="A200" s="447"/>
      <c r="B200" s="473"/>
      <c r="C200" s="460"/>
      <c r="D200" s="460"/>
      <c r="E200" s="460"/>
      <c r="F200" s="460"/>
      <c r="G200" s="460"/>
      <c r="H200" s="460"/>
      <c r="I200" s="460"/>
      <c r="J200" s="460"/>
      <c r="K200" s="460"/>
      <c r="L200" s="460"/>
      <c r="M200" s="460"/>
      <c r="N200" s="460"/>
      <c r="O200" s="445"/>
      <c r="P200" s="445"/>
      <c r="Q200" s="445"/>
      <c r="R200" s="445"/>
      <c r="S200" s="445"/>
      <c r="T200" s="445"/>
      <c r="U200" s="445"/>
      <c r="V200" s="445"/>
      <c r="W200" s="445"/>
      <c r="X200" s="445"/>
      <c r="Y200" s="445"/>
      <c r="Z200" s="445"/>
    </row>
    <row r="201" ht="14.25" customHeight="1">
      <c r="A201" s="447" t="str">
        <f>SUBSTITUTE(SUBSTITUTE(SUBSTITUTE(M201,"-",""),"(",""),")","")</f>
        <v>2678276657</v>
      </c>
      <c r="B201" s="448">
        <v>15.0</v>
      </c>
      <c r="C201" s="449"/>
      <c r="D201" s="449" t="s">
        <v>1665</v>
      </c>
      <c r="E201" s="449" t="s">
        <v>1746</v>
      </c>
      <c r="F201" s="449" t="s">
        <v>1747</v>
      </c>
      <c r="G201" s="449" t="s">
        <v>1809</v>
      </c>
      <c r="H201" s="477"/>
      <c r="I201" s="450" t="s">
        <v>1854</v>
      </c>
      <c r="J201" s="478"/>
      <c r="K201" s="449"/>
      <c r="L201" s="449"/>
      <c r="M201" s="449" t="s">
        <v>397</v>
      </c>
      <c r="N201" s="465" t="s">
        <v>395</v>
      </c>
      <c r="O201" s="445"/>
      <c r="P201" s="445"/>
      <c r="Q201" s="445"/>
      <c r="R201" s="445"/>
      <c r="S201" s="445"/>
      <c r="T201" s="445"/>
      <c r="U201" s="445"/>
      <c r="V201" s="445"/>
      <c r="W201" s="445"/>
      <c r="X201" s="445"/>
      <c r="Y201" s="445"/>
      <c r="Z201" s="445"/>
    </row>
    <row r="202" ht="14.25" customHeight="1">
      <c r="A202" s="447"/>
      <c r="B202" s="453"/>
      <c r="C202" s="454"/>
      <c r="D202" s="454"/>
      <c r="E202" s="454"/>
      <c r="F202" s="454"/>
      <c r="G202" s="454"/>
      <c r="H202" s="456" t="s">
        <v>1855</v>
      </c>
      <c r="I202" s="455"/>
      <c r="J202" s="479">
        <v>45017.0</v>
      </c>
      <c r="K202" s="454"/>
      <c r="L202" s="454"/>
      <c r="M202" s="454"/>
      <c r="N202" s="454"/>
      <c r="O202" s="445" t="s">
        <v>1676</v>
      </c>
      <c r="P202" s="445"/>
      <c r="Q202" s="445"/>
      <c r="R202" s="445"/>
      <c r="S202" s="445"/>
      <c r="T202" s="445"/>
      <c r="U202" s="445"/>
      <c r="V202" s="445"/>
      <c r="W202" s="445"/>
      <c r="X202" s="445"/>
      <c r="Y202" s="445"/>
      <c r="Z202" s="445"/>
    </row>
    <row r="203" ht="14.25" customHeight="1">
      <c r="A203" s="447"/>
      <c r="B203" s="459"/>
      <c r="C203" s="460"/>
      <c r="D203" s="460"/>
      <c r="E203" s="460"/>
      <c r="F203" s="460"/>
      <c r="G203" s="460"/>
      <c r="H203" s="462"/>
      <c r="I203" s="461"/>
      <c r="J203" s="480"/>
      <c r="K203" s="460"/>
      <c r="L203" s="460"/>
      <c r="M203" s="460"/>
      <c r="N203" s="460"/>
      <c r="O203" s="445"/>
      <c r="P203" s="445"/>
      <c r="Q203" s="445"/>
      <c r="R203" s="445"/>
      <c r="S203" s="445"/>
      <c r="T203" s="445"/>
      <c r="U203" s="445"/>
      <c r="V203" s="445"/>
      <c r="W203" s="445"/>
      <c r="X203" s="445"/>
      <c r="Y203" s="445"/>
      <c r="Z203" s="445"/>
    </row>
    <row r="204" ht="14.25" customHeight="1">
      <c r="A204" s="447" t="str">
        <f>SUBSTITUTE(SUBSTITUTE(SUBSTITUTE(M204,"-",""),"(",""),")","")</f>
        <v>6787648580</v>
      </c>
      <c r="B204" s="448">
        <v>16.0</v>
      </c>
      <c r="C204" s="449"/>
      <c r="D204" s="449" t="s">
        <v>1665</v>
      </c>
      <c r="E204" s="449" t="s">
        <v>1746</v>
      </c>
      <c r="F204" s="449" t="s">
        <v>1747</v>
      </c>
      <c r="G204" s="449" t="s">
        <v>1748</v>
      </c>
      <c r="H204" s="449" t="s">
        <v>1856</v>
      </c>
      <c r="I204" s="449" t="s">
        <v>445</v>
      </c>
      <c r="J204" s="451">
        <v>45395.0</v>
      </c>
      <c r="K204" s="449" t="s">
        <v>1752</v>
      </c>
      <c r="L204" s="449" t="s">
        <v>1857</v>
      </c>
      <c r="M204" s="449" t="s">
        <v>1858</v>
      </c>
      <c r="N204" s="465" t="s">
        <v>450</v>
      </c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</row>
    <row r="205" ht="14.25" customHeight="1">
      <c r="A205" s="447"/>
      <c r="B205" s="453"/>
      <c r="C205" s="454"/>
      <c r="D205" s="454"/>
      <c r="E205" s="454"/>
      <c r="F205" s="454"/>
      <c r="G205" s="454"/>
      <c r="H205" s="454"/>
      <c r="I205" s="454"/>
      <c r="J205" s="454"/>
      <c r="K205" s="456" t="s">
        <v>1859</v>
      </c>
      <c r="L205" s="456" t="s">
        <v>1860</v>
      </c>
      <c r="M205" s="454"/>
      <c r="N205" s="454"/>
      <c r="O205" s="445" t="s">
        <v>1745</v>
      </c>
      <c r="P205" s="445"/>
      <c r="Q205" s="445"/>
      <c r="R205" s="445"/>
      <c r="S205" s="445"/>
      <c r="T205" s="445"/>
      <c r="U205" s="445"/>
      <c r="V205" s="445"/>
      <c r="W205" s="445"/>
      <c r="X205" s="445"/>
      <c r="Y205" s="445"/>
      <c r="Z205" s="445"/>
    </row>
    <row r="206" ht="14.25" customHeight="1">
      <c r="A206" s="447"/>
      <c r="B206" s="459"/>
      <c r="C206" s="460"/>
      <c r="D206" s="460"/>
      <c r="E206" s="460"/>
      <c r="F206" s="460"/>
      <c r="G206" s="460"/>
      <c r="H206" s="460"/>
      <c r="I206" s="460"/>
      <c r="J206" s="460"/>
      <c r="K206" s="462"/>
      <c r="L206" s="462"/>
      <c r="M206" s="460"/>
      <c r="N206" s="460"/>
      <c r="O206" s="445"/>
      <c r="P206" s="445"/>
      <c r="Q206" s="445"/>
      <c r="R206" s="445"/>
      <c r="S206" s="445"/>
      <c r="T206" s="445"/>
      <c r="U206" s="445"/>
      <c r="V206" s="445"/>
      <c r="W206" s="445"/>
      <c r="X206" s="445"/>
      <c r="Y206" s="445"/>
      <c r="Z206" s="445"/>
    </row>
    <row r="207" ht="14.25" customHeight="1">
      <c r="A207" s="447" t="str">
        <f>SUBSTITUTE(SUBSTITUTE(SUBSTITUTE(M207,"-",""),"(",""),")","")</f>
        <v>4706617819</v>
      </c>
      <c r="B207" s="448">
        <v>17.0</v>
      </c>
      <c r="C207" s="449" t="s">
        <v>52</v>
      </c>
      <c r="D207" s="449" t="s">
        <v>1665</v>
      </c>
      <c r="E207" s="449" t="s">
        <v>1746</v>
      </c>
      <c r="F207" s="449" t="s">
        <v>1747</v>
      </c>
      <c r="G207" s="449" t="s">
        <v>1809</v>
      </c>
      <c r="H207" s="449" t="s">
        <v>1861</v>
      </c>
      <c r="I207" s="449" t="s">
        <v>1862</v>
      </c>
      <c r="J207" s="451">
        <v>45031.0</v>
      </c>
      <c r="K207" s="449" t="s">
        <v>1761</v>
      </c>
      <c r="L207" s="449" t="s">
        <v>1863</v>
      </c>
      <c r="M207" s="449" t="s">
        <v>408</v>
      </c>
      <c r="N207" s="465" t="s">
        <v>406</v>
      </c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</row>
    <row r="208" ht="14.25" customHeight="1">
      <c r="A208" s="447"/>
      <c r="B208" s="453"/>
      <c r="C208" s="454"/>
      <c r="D208" s="454"/>
      <c r="E208" s="454"/>
      <c r="F208" s="454"/>
      <c r="G208" s="454"/>
      <c r="H208" s="454"/>
      <c r="I208" s="454"/>
      <c r="J208" s="454"/>
      <c r="K208" s="454"/>
      <c r="L208" s="454"/>
      <c r="M208" s="454"/>
      <c r="N208" s="454"/>
      <c r="O208" s="445"/>
      <c r="P208" s="445"/>
      <c r="Q208" s="445"/>
      <c r="R208" s="445"/>
      <c r="S208" s="445"/>
      <c r="T208" s="445"/>
      <c r="U208" s="445"/>
      <c r="V208" s="445"/>
      <c r="W208" s="445"/>
      <c r="X208" s="445"/>
      <c r="Y208" s="445"/>
      <c r="Z208" s="445"/>
    </row>
    <row r="209" ht="14.25" customHeight="1">
      <c r="A209" s="447"/>
      <c r="B209" s="459"/>
      <c r="C209" s="460"/>
      <c r="D209" s="460"/>
      <c r="E209" s="460"/>
      <c r="F209" s="460"/>
      <c r="G209" s="460"/>
      <c r="H209" s="460"/>
      <c r="I209" s="460"/>
      <c r="J209" s="460"/>
      <c r="K209" s="460"/>
      <c r="L209" s="460"/>
      <c r="M209" s="460"/>
      <c r="N209" s="460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</row>
    <row r="210" ht="14.25" customHeight="1">
      <c r="A210" s="447" t="str">
        <f>SUBSTITUTE(SUBSTITUTE(SUBSTITUTE(M210,"-",""),"(",""),")","")</f>
        <v>4707576289</v>
      </c>
      <c r="B210" s="448">
        <v>1.0</v>
      </c>
      <c r="C210" s="449"/>
      <c r="D210" s="449" t="s">
        <v>1665</v>
      </c>
      <c r="E210" s="449" t="s">
        <v>1746</v>
      </c>
      <c r="F210" s="449" t="s">
        <v>1747</v>
      </c>
      <c r="G210" s="449" t="s">
        <v>1864</v>
      </c>
      <c r="H210" s="449" t="s">
        <v>1865</v>
      </c>
      <c r="I210" s="449" t="s">
        <v>555</v>
      </c>
      <c r="J210" s="451">
        <v>45395.0</v>
      </c>
      <c r="K210" s="449"/>
      <c r="L210" s="449"/>
      <c r="M210" s="450" t="s">
        <v>557</v>
      </c>
      <c r="N210" s="452" t="s">
        <v>558</v>
      </c>
      <c r="O210" s="445"/>
      <c r="P210" s="445"/>
      <c r="Q210" s="445"/>
      <c r="R210" s="445"/>
      <c r="S210" s="445"/>
      <c r="T210" s="445"/>
      <c r="U210" s="445"/>
      <c r="V210" s="445"/>
      <c r="W210" s="445"/>
      <c r="X210" s="445"/>
      <c r="Y210" s="445"/>
      <c r="Z210" s="445"/>
    </row>
    <row r="211" ht="14.25" customHeight="1">
      <c r="A211" s="447"/>
      <c r="B211" s="453"/>
      <c r="C211" s="454"/>
      <c r="D211" s="454"/>
      <c r="E211" s="454"/>
      <c r="F211" s="454"/>
      <c r="G211" s="454"/>
      <c r="H211" s="454"/>
      <c r="I211" s="454"/>
      <c r="J211" s="454"/>
      <c r="K211" s="454"/>
      <c r="L211" s="454"/>
      <c r="M211" s="455"/>
      <c r="N211" s="458"/>
      <c r="O211" s="445"/>
      <c r="P211" s="445"/>
      <c r="Q211" s="445"/>
      <c r="R211" s="445"/>
      <c r="S211" s="445"/>
      <c r="T211" s="445"/>
      <c r="U211" s="445"/>
      <c r="V211" s="445"/>
      <c r="W211" s="445"/>
      <c r="X211" s="445"/>
      <c r="Y211" s="445"/>
      <c r="Z211" s="445"/>
    </row>
    <row r="212" ht="14.25" customHeight="1">
      <c r="A212" s="447"/>
      <c r="B212" s="459"/>
      <c r="C212" s="460"/>
      <c r="D212" s="460"/>
      <c r="E212" s="460"/>
      <c r="F212" s="460"/>
      <c r="G212" s="460"/>
      <c r="H212" s="460"/>
      <c r="I212" s="460"/>
      <c r="J212" s="460"/>
      <c r="K212" s="460"/>
      <c r="L212" s="460"/>
      <c r="M212" s="461"/>
      <c r="N212" s="464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445"/>
    </row>
    <row r="213" ht="14.25" customHeight="1">
      <c r="A213" s="447" t="str">
        <f>SUBSTITUTE(SUBSTITUTE(SUBSTITUTE(M213,"-",""),"(",""),")","")</f>
        <v>6576401286</v>
      </c>
      <c r="B213" s="448">
        <v>2.0</v>
      </c>
      <c r="C213" s="449"/>
      <c r="D213" s="449" t="s">
        <v>1665</v>
      </c>
      <c r="E213" s="449" t="s">
        <v>1746</v>
      </c>
      <c r="F213" s="449" t="s">
        <v>1747</v>
      </c>
      <c r="G213" s="449" t="s">
        <v>1864</v>
      </c>
      <c r="H213" s="449" t="s">
        <v>1866</v>
      </c>
      <c r="I213" s="449" t="s">
        <v>559</v>
      </c>
      <c r="J213" s="451">
        <v>45395.0</v>
      </c>
      <c r="K213" s="449"/>
      <c r="L213" s="449"/>
      <c r="M213" s="450" t="s">
        <v>561</v>
      </c>
      <c r="N213" s="452" t="s">
        <v>562</v>
      </c>
      <c r="O213" s="445"/>
      <c r="P213" s="445"/>
      <c r="Q213" s="445"/>
      <c r="R213" s="445"/>
      <c r="S213" s="445"/>
      <c r="T213" s="445"/>
      <c r="U213" s="445"/>
      <c r="V213" s="445"/>
      <c r="W213" s="445"/>
      <c r="X213" s="445"/>
      <c r="Y213" s="445"/>
      <c r="Z213" s="445"/>
    </row>
    <row r="214" ht="14.25" customHeight="1">
      <c r="A214" s="447"/>
      <c r="B214" s="453"/>
      <c r="C214" s="454"/>
      <c r="D214" s="454"/>
      <c r="E214" s="454"/>
      <c r="F214" s="454"/>
      <c r="G214" s="454"/>
      <c r="H214" s="454"/>
      <c r="I214" s="454"/>
      <c r="J214" s="454"/>
      <c r="K214" s="454"/>
      <c r="L214" s="454"/>
      <c r="M214" s="455"/>
      <c r="N214" s="458"/>
      <c r="O214" s="445"/>
      <c r="P214" s="445"/>
      <c r="Q214" s="445"/>
      <c r="R214" s="445"/>
      <c r="S214" s="445"/>
      <c r="T214" s="445"/>
      <c r="U214" s="445"/>
      <c r="V214" s="445"/>
      <c r="W214" s="445"/>
      <c r="X214" s="445"/>
      <c r="Y214" s="445"/>
      <c r="Z214" s="445"/>
    </row>
    <row r="215" ht="14.25" customHeight="1">
      <c r="A215" s="447"/>
      <c r="B215" s="459"/>
      <c r="C215" s="460"/>
      <c r="D215" s="460"/>
      <c r="E215" s="460"/>
      <c r="F215" s="460"/>
      <c r="G215" s="460"/>
      <c r="H215" s="460"/>
      <c r="I215" s="460"/>
      <c r="J215" s="460"/>
      <c r="K215" s="460"/>
      <c r="L215" s="460"/>
      <c r="M215" s="461"/>
      <c r="N215" s="464"/>
      <c r="O215" s="445"/>
      <c r="P215" s="445"/>
      <c r="Q215" s="445"/>
      <c r="R215" s="445"/>
      <c r="S215" s="445"/>
      <c r="T215" s="445"/>
      <c r="U215" s="445"/>
      <c r="V215" s="445"/>
      <c r="W215" s="445"/>
      <c r="X215" s="445"/>
      <c r="Y215" s="445"/>
      <c r="Z215" s="445"/>
    </row>
    <row r="216" ht="14.25" customHeight="1">
      <c r="A216" s="447" t="str">
        <f>SUBSTITUTE(SUBSTITUTE(SUBSTITUTE(M216,"-",""),"(",""),")","")</f>
        <v>7342338911</v>
      </c>
      <c r="B216" s="448">
        <v>3.0</v>
      </c>
      <c r="C216" s="449" t="s">
        <v>1867</v>
      </c>
      <c r="D216" s="449" t="s">
        <v>1665</v>
      </c>
      <c r="E216" s="449" t="s">
        <v>1746</v>
      </c>
      <c r="F216" s="449" t="s">
        <v>1747</v>
      </c>
      <c r="G216" s="449" t="s">
        <v>1864</v>
      </c>
      <c r="H216" s="449" t="s">
        <v>1868</v>
      </c>
      <c r="I216" s="449" t="s">
        <v>503</v>
      </c>
      <c r="J216" s="451">
        <v>45017.0</v>
      </c>
      <c r="K216" s="449" t="s">
        <v>1749</v>
      </c>
      <c r="L216" s="449" t="s">
        <v>1869</v>
      </c>
      <c r="M216" s="449" t="s">
        <v>1870</v>
      </c>
      <c r="N216" s="465" t="s">
        <v>506</v>
      </c>
      <c r="O216" s="445"/>
      <c r="P216" s="445"/>
      <c r="Q216" s="445"/>
      <c r="R216" s="445"/>
      <c r="S216" s="445"/>
      <c r="T216" s="445"/>
      <c r="U216" s="445"/>
      <c r="V216" s="445"/>
      <c r="W216" s="445"/>
      <c r="X216" s="445"/>
      <c r="Y216" s="445"/>
      <c r="Z216" s="445"/>
    </row>
    <row r="217" ht="14.25" customHeight="1">
      <c r="A217" s="447"/>
      <c r="B217" s="453"/>
      <c r="C217" s="454"/>
      <c r="D217" s="454"/>
      <c r="E217" s="454"/>
      <c r="F217" s="454"/>
      <c r="G217" s="454"/>
      <c r="H217" s="454"/>
      <c r="I217" s="454"/>
      <c r="J217" s="454"/>
      <c r="K217" s="456" t="s">
        <v>1754</v>
      </c>
      <c r="L217" s="456" t="s">
        <v>1871</v>
      </c>
      <c r="M217" s="454"/>
      <c r="N217" s="454"/>
      <c r="O217" s="445"/>
      <c r="P217" s="445"/>
      <c r="Q217" s="445"/>
      <c r="R217" s="445"/>
      <c r="S217" s="445"/>
      <c r="T217" s="445"/>
      <c r="U217" s="445"/>
      <c r="V217" s="445"/>
      <c r="W217" s="445"/>
      <c r="X217" s="445"/>
      <c r="Y217" s="445"/>
      <c r="Z217" s="445"/>
    </row>
    <row r="218" ht="14.25" customHeight="1">
      <c r="A218" s="447"/>
      <c r="B218" s="459"/>
      <c r="C218" s="460"/>
      <c r="D218" s="460"/>
      <c r="E218" s="460"/>
      <c r="F218" s="460"/>
      <c r="G218" s="460"/>
      <c r="H218" s="460"/>
      <c r="I218" s="460"/>
      <c r="J218" s="460"/>
      <c r="K218" s="462"/>
      <c r="L218" s="462"/>
      <c r="M218" s="460"/>
      <c r="N218" s="460"/>
      <c r="O218" s="445"/>
      <c r="P218" s="445"/>
      <c r="Q218" s="445"/>
      <c r="R218" s="445"/>
      <c r="S218" s="445"/>
      <c r="T218" s="445"/>
      <c r="U218" s="445"/>
      <c r="V218" s="445"/>
      <c r="W218" s="445"/>
      <c r="X218" s="445"/>
      <c r="Y218" s="445"/>
      <c r="Z218" s="445"/>
    </row>
    <row r="219" ht="14.25" customHeight="1">
      <c r="A219" s="447" t="str">
        <f>SUBSTITUTE(SUBSTITUTE(SUBSTITUTE(M219,"-",""),"(",""),")","")</f>
        <v>7706304512</v>
      </c>
      <c r="B219" s="448">
        <v>4.0</v>
      </c>
      <c r="C219" s="449" t="s">
        <v>52</v>
      </c>
      <c r="D219" s="449" t="s">
        <v>1665</v>
      </c>
      <c r="E219" s="449" t="s">
        <v>1746</v>
      </c>
      <c r="F219" s="449" t="s">
        <v>1747</v>
      </c>
      <c r="G219" s="449" t="s">
        <v>1864</v>
      </c>
      <c r="H219" s="449" t="s">
        <v>1872</v>
      </c>
      <c r="I219" s="449" t="s">
        <v>1873</v>
      </c>
      <c r="J219" s="451">
        <v>45017.0</v>
      </c>
      <c r="K219" s="449" t="s">
        <v>1684</v>
      </c>
      <c r="L219" s="449" t="s">
        <v>1874</v>
      </c>
      <c r="M219" s="449" t="s">
        <v>1875</v>
      </c>
      <c r="N219" s="465" t="s">
        <v>487</v>
      </c>
      <c r="O219" s="445"/>
      <c r="P219" s="445"/>
      <c r="Q219" s="445"/>
      <c r="R219" s="445"/>
      <c r="S219" s="445"/>
      <c r="T219" s="445"/>
      <c r="U219" s="445"/>
      <c r="V219" s="445"/>
      <c r="W219" s="445"/>
      <c r="X219" s="445"/>
      <c r="Y219" s="445"/>
      <c r="Z219" s="445"/>
    </row>
    <row r="220" ht="14.25" customHeight="1">
      <c r="A220" s="447"/>
      <c r="B220" s="453"/>
      <c r="C220" s="454"/>
      <c r="D220" s="454"/>
      <c r="E220" s="454"/>
      <c r="F220" s="454"/>
      <c r="G220" s="454"/>
      <c r="H220" s="454"/>
      <c r="I220" s="454"/>
      <c r="J220" s="454"/>
      <c r="K220" s="454"/>
      <c r="L220" s="454"/>
      <c r="M220" s="454"/>
      <c r="N220" s="454"/>
      <c r="O220" s="445" t="s">
        <v>1745</v>
      </c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</row>
    <row r="221" ht="14.25" customHeight="1">
      <c r="A221" s="447"/>
      <c r="B221" s="459"/>
      <c r="C221" s="460"/>
      <c r="D221" s="460"/>
      <c r="E221" s="460"/>
      <c r="F221" s="460"/>
      <c r="G221" s="460"/>
      <c r="H221" s="460"/>
      <c r="I221" s="460"/>
      <c r="J221" s="460"/>
      <c r="K221" s="460"/>
      <c r="L221" s="460"/>
      <c r="M221" s="460"/>
      <c r="N221" s="460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</row>
    <row r="222" ht="14.25" customHeight="1">
      <c r="A222" s="447" t="str">
        <f>SUBSTITUTE(SUBSTITUTE(SUBSTITUTE(M222,"-",""),"(",""),")","")</f>
        <v>6788484747</v>
      </c>
      <c r="B222" s="448">
        <v>5.0</v>
      </c>
      <c r="C222" s="449" t="s">
        <v>76</v>
      </c>
      <c r="D222" s="449" t="s">
        <v>1665</v>
      </c>
      <c r="E222" s="449" t="s">
        <v>1746</v>
      </c>
      <c r="F222" s="449" t="s">
        <v>1747</v>
      </c>
      <c r="G222" s="449" t="s">
        <v>1864</v>
      </c>
      <c r="H222" s="449" t="s">
        <v>1876</v>
      </c>
      <c r="I222" s="449" t="s">
        <v>1877</v>
      </c>
      <c r="J222" s="451">
        <v>45157.0</v>
      </c>
      <c r="K222" s="449"/>
      <c r="L222" s="449"/>
      <c r="M222" s="449" t="s">
        <v>1878</v>
      </c>
      <c r="N222" s="465" t="s">
        <v>497</v>
      </c>
      <c r="O222" s="445"/>
      <c r="P222" s="445"/>
      <c r="Q222" s="445"/>
      <c r="R222" s="445"/>
      <c r="S222" s="445"/>
      <c r="T222" s="445"/>
      <c r="U222" s="445"/>
      <c r="V222" s="445"/>
      <c r="W222" s="445"/>
      <c r="X222" s="445"/>
      <c r="Y222" s="445"/>
      <c r="Z222" s="445"/>
    </row>
    <row r="223" ht="14.25" customHeight="1">
      <c r="A223" s="447"/>
      <c r="B223" s="453"/>
      <c r="C223" s="454"/>
      <c r="D223" s="454"/>
      <c r="E223" s="454"/>
      <c r="F223" s="454"/>
      <c r="G223" s="454"/>
      <c r="H223" s="454"/>
      <c r="I223" s="454"/>
      <c r="J223" s="454"/>
      <c r="K223" s="454"/>
      <c r="L223" s="454"/>
      <c r="M223" s="454"/>
      <c r="N223" s="454"/>
      <c r="O223" s="445"/>
      <c r="P223" s="445"/>
      <c r="Q223" s="445"/>
      <c r="R223" s="445"/>
      <c r="S223" s="445"/>
      <c r="T223" s="445"/>
      <c r="U223" s="445"/>
      <c r="V223" s="445"/>
      <c r="W223" s="445"/>
      <c r="X223" s="445"/>
      <c r="Y223" s="445"/>
      <c r="Z223" s="445"/>
    </row>
    <row r="224" ht="14.25" customHeight="1">
      <c r="A224" s="447"/>
      <c r="B224" s="459"/>
      <c r="C224" s="460"/>
      <c r="D224" s="460"/>
      <c r="E224" s="460"/>
      <c r="F224" s="460"/>
      <c r="G224" s="460"/>
      <c r="H224" s="460"/>
      <c r="I224" s="460"/>
      <c r="J224" s="460"/>
      <c r="K224" s="460"/>
      <c r="L224" s="460"/>
      <c r="M224" s="460"/>
      <c r="N224" s="460"/>
      <c r="O224" s="445"/>
      <c r="P224" s="445"/>
      <c r="Q224" s="445"/>
      <c r="R224" s="445"/>
      <c r="S224" s="445"/>
      <c r="T224" s="445"/>
      <c r="U224" s="445"/>
      <c r="V224" s="445"/>
      <c r="W224" s="445"/>
      <c r="X224" s="445"/>
      <c r="Y224" s="445"/>
      <c r="Z224" s="445"/>
    </row>
    <row r="225" ht="14.25" customHeight="1">
      <c r="A225" s="447" t="str">
        <f>SUBSTITUTE(SUBSTITUTE(SUBSTITUTE(M225,"-",""),"(",""),")","")</f>
        <v>4785388206</v>
      </c>
      <c r="B225" s="448">
        <v>6.0</v>
      </c>
      <c r="C225" s="449"/>
      <c r="D225" s="449" t="s">
        <v>1665</v>
      </c>
      <c r="E225" s="449" t="s">
        <v>1746</v>
      </c>
      <c r="F225" s="449" t="s">
        <v>1747</v>
      </c>
      <c r="G225" s="449" t="s">
        <v>1864</v>
      </c>
      <c r="H225" s="449" t="s">
        <v>1879</v>
      </c>
      <c r="I225" s="449" t="s">
        <v>1880</v>
      </c>
      <c r="J225" s="451">
        <v>45017.0</v>
      </c>
      <c r="K225" s="449" t="s">
        <v>1712</v>
      </c>
      <c r="L225" s="449" t="s">
        <v>1881</v>
      </c>
      <c r="M225" s="450" t="s">
        <v>1882</v>
      </c>
      <c r="N225" s="452" t="s">
        <v>514</v>
      </c>
      <c r="O225" s="445"/>
      <c r="P225" s="445"/>
      <c r="Q225" s="445"/>
      <c r="R225" s="445"/>
      <c r="S225" s="445"/>
      <c r="T225" s="445"/>
      <c r="U225" s="445"/>
      <c r="V225" s="445"/>
      <c r="W225" s="445"/>
      <c r="X225" s="445"/>
      <c r="Y225" s="445"/>
      <c r="Z225" s="445"/>
    </row>
    <row r="226" ht="14.25" customHeight="1">
      <c r="A226" s="447"/>
      <c r="B226" s="453"/>
      <c r="C226" s="454"/>
      <c r="D226" s="454"/>
      <c r="E226" s="454"/>
      <c r="F226" s="454"/>
      <c r="G226" s="454"/>
      <c r="H226" s="454"/>
      <c r="I226" s="454"/>
      <c r="J226" s="454"/>
      <c r="K226" s="454"/>
      <c r="L226" s="454"/>
      <c r="M226" s="455"/>
      <c r="N226" s="458"/>
      <c r="O226" s="445" t="s">
        <v>1745</v>
      </c>
      <c r="P226" s="445"/>
      <c r="Q226" s="445"/>
      <c r="R226" s="445"/>
      <c r="S226" s="445"/>
      <c r="T226" s="445"/>
      <c r="U226" s="445"/>
      <c r="V226" s="445"/>
      <c r="W226" s="445"/>
      <c r="X226" s="445"/>
      <c r="Y226" s="445"/>
      <c r="Z226" s="445"/>
    </row>
    <row r="227" ht="14.25" customHeight="1">
      <c r="A227" s="447"/>
      <c r="B227" s="459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1"/>
      <c r="N227" s="464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445"/>
    </row>
    <row r="228" ht="14.25" customHeight="1">
      <c r="A228" s="447" t="str">
        <f>SUBSTITUTE(SUBSTITUTE(SUBSTITUTE(M228,"-",""),"(",""),")","")</f>
        <v>6788261948</v>
      </c>
      <c r="B228" s="448">
        <v>7.0</v>
      </c>
      <c r="C228" s="449" t="s">
        <v>136</v>
      </c>
      <c r="D228" s="449" t="s">
        <v>1665</v>
      </c>
      <c r="E228" s="449" t="s">
        <v>1746</v>
      </c>
      <c r="F228" s="449" t="s">
        <v>1747</v>
      </c>
      <c r="G228" s="449" t="s">
        <v>1864</v>
      </c>
      <c r="H228" s="449" t="s">
        <v>1883</v>
      </c>
      <c r="I228" s="449" t="s">
        <v>1884</v>
      </c>
      <c r="J228" s="451">
        <v>45017.0</v>
      </c>
      <c r="K228" s="449"/>
      <c r="L228" s="449"/>
      <c r="M228" s="449" t="s">
        <v>1885</v>
      </c>
      <c r="N228" s="465" t="s">
        <v>493</v>
      </c>
      <c r="O228" s="445"/>
      <c r="P228" s="445"/>
      <c r="Q228" s="445"/>
      <c r="R228" s="445"/>
      <c r="S228" s="445"/>
      <c r="T228" s="445"/>
      <c r="U228" s="445"/>
      <c r="V228" s="445"/>
      <c r="W228" s="445"/>
      <c r="X228" s="445"/>
      <c r="Y228" s="445"/>
      <c r="Z228" s="445"/>
    </row>
    <row r="229" ht="14.25" customHeight="1">
      <c r="A229" s="447"/>
      <c r="B229" s="453"/>
      <c r="C229" s="454"/>
      <c r="D229" s="454"/>
      <c r="E229" s="454"/>
      <c r="F229" s="454"/>
      <c r="G229" s="454"/>
      <c r="H229" s="454"/>
      <c r="I229" s="454"/>
      <c r="J229" s="454"/>
      <c r="K229" s="454"/>
      <c r="L229" s="454"/>
      <c r="M229" s="454"/>
      <c r="N229" s="454"/>
      <c r="O229" s="445"/>
      <c r="P229" s="445"/>
      <c r="Q229" s="445"/>
      <c r="R229" s="445"/>
      <c r="S229" s="445"/>
      <c r="T229" s="445"/>
      <c r="U229" s="445"/>
      <c r="V229" s="445"/>
      <c r="W229" s="445"/>
      <c r="X229" s="445"/>
      <c r="Y229" s="445"/>
      <c r="Z229" s="445"/>
    </row>
    <row r="230" ht="14.25" customHeight="1">
      <c r="A230" s="447"/>
      <c r="B230" s="459"/>
      <c r="C230" s="460"/>
      <c r="D230" s="460"/>
      <c r="E230" s="460"/>
      <c r="F230" s="460"/>
      <c r="G230" s="460"/>
      <c r="H230" s="460"/>
      <c r="I230" s="460"/>
      <c r="J230" s="460"/>
      <c r="K230" s="460"/>
      <c r="L230" s="460"/>
      <c r="M230" s="460"/>
      <c r="N230" s="460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</row>
    <row r="231" ht="14.25" customHeight="1">
      <c r="A231" s="447" t="str">
        <f>SUBSTITUTE(SUBSTITUTE(SUBSTITUTE(M231,"-",""),"(",""),")","")</f>
        <v>7707768390</v>
      </c>
      <c r="B231" s="448">
        <v>8.0</v>
      </c>
      <c r="C231" s="449"/>
      <c r="D231" s="449" t="s">
        <v>1665</v>
      </c>
      <c r="E231" s="449" t="s">
        <v>1746</v>
      </c>
      <c r="F231" s="449" t="s">
        <v>1747</v>
      </c>
      <c r="G231" s="449" t="s">
        <v>1864</v>
      </c>
      <c r="H231" s="449" t="s">
        <v>1886</v>
      </c>
      <c r="I231" s="449" t="s">
        <v>542</v>
      </c>
      <c r="J231" s="451">
        <v>45395.0</v>
      </c>
      <c r="K231" s="449" t="s">
        <v>1712</v>
      </c>
      <c r="L231" s="449" t="s">
        <v>1887</v>
      </c>
      <c r="M231" s="449" t="s">
        <v>1888</v>
      </c>
      <c r="N231" s="465" t="s">
        <v>548</v>
      </c>
      <c r="O231" s="445"/>
      <c r="P231" s="445"/>
      <c r="Q231" s="445"/>
      <c r="R231" s="445"/>
      <c r="S231" s="445"/>
      <c r="T231" s="445"/>
      <c r="U231" s="445"/>
      <c r="V231" s="445"/>
      <c r="W231" s="445"/>
      <c r="X231" s="445"/>
      <c r="Y231" s="445"/>
      <c r="Z231" s="445"/>
    </row>
    <row r="232" ht="14.25" customHeight="1">
      <c r="A232" s="447"/>
      <c r="B232" s="453"/>
      <c r="C232" s="454"/>
      <c r="D232" s="454"/>
      <c r="E232" s="454"/>
      <c r="F232" s="454"/>
      <c r="G232" s="454"/>
      <c r="H232" s="454"/>
      <c r="I232" s="454"/>
      <c r="J232" s="454"/>
      <c r="K232" s="456" t="s">
        <v>1749</v>
      </c>
      <c r="L232" s="456" t="s">
        <v>1889</v>
      </c>
      <c r="M232" s="454"/>
      <c r="N232" s="454"/>
      <c r="O232" s="445" t="s">
        <v>1745</v>
      </c>
      <c r="P232" s="445"/>
      <c r="Q232" s="445"/>
      <c r="R232" s="445"/>
      <c r="S232" s="445"/>
      <c r="T232" s="445"/>
      <c r="U232" s="445"/>
      <c r="V232" s="445"/>
      <c r="W232" s="445"/>
      <c r="X232" s="445"/>
      <c r="Y232" s="445"/>
      <c r="Z232" s="445"/>
    </row>
    <row r="233" ht="14.25" customHeight="1">
      <c r="A233" s="447"/>
      <c r="B233" s="459"/>
      <c r="C233" s="460"/>
      <c r="D233" s="460"/>
      <c r="E233" s="460"/>
      <c r="F233" s="460"/>
      <c r="G233" s="460"/>
      <c r="H233" s="460"/>
      <c r="I233" s="460"/>
      <c r="J233" s="460"/>
      <c r="K233" s="462"/>
      <c r="L233" s="462"/>
      <c r="M233" s="460"/>
      <c r="N233" s="460"/>
      <c r="O233" s="445"/>
      <c r="P233" s="445"/>
      <c r="Q233" s="445"/>
      <c r="R233" s="445"/>
      <c r="S233" s="445"/>
      <c r="T233" s="445"/>
      <c r="U233" s="445"/>
      <c r="V233" s="445"/>
      <c r="W233" s="445"/>
      <c r="X233" s="445"/>
      <c r="Y233" s="445"/>
      <c r="Z233" s="445"/>
    </row>
    <row r="234" ht="14.25" customHeight="1">
      <c r="A234" s="447" t="str">
        <f>SUBSTITUTE(SUBSTITUTE(SUBSTITUTE(M234,"-",""),"(",""),")","")</f>
        <v>7705472230</v>
      </c>
      <c r="B234" s="448">
        <v>9.0</v>
      </c>
      <c r="C234" s="449"/>
      <c r="D234" s="449" t="s">
        <v>1665</v>
      </c>
      <c r="E234" s="449" t="s">
        <v>1746</v>
      </c>
      <c r="F234" s="449" t="s">
        <v>1747</v>
      </c>
      <c r="G234" s="449" t="s">
        <v>1864</v>
      </c>
      <c r="H234" s="449" t="s">
        <v>1890</v>
      </c>
      <c r="I234" s="449" t="s">
        <v>1891</v>
      </c>
      <c r="J234" s="451">
        <v>45017.0</v>
      </c>
      <c r="K234" s="449" t="s">
        <v>1749</v>
      </c>
      <c r="L234" s="449" t="s">
        <v>1892</v>
      </c>
      <c r="M234" s="449" t="s">
        <v>1893</v>
      </c>
      <c r="N234" s="465" t="s">
        <v>473</v>
      </c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</row>
    <row r="235" ht="14.25" customHeight="1">
      <c r="A235" s="447"/>
      <c r="B235" s="453"/>
      <c r="C235" s="454"/>
      <c r="D235" s="454"/>
      <c r="E235" s="454"/>
      <c r="F235" s="454"/>
      <c r="G235" s="454"/>
      <c r="H235" s="454"/>
      <c r="I235" s="454"/>
      <c r="J235" s="454"/>
      <c r="K235" s="454"/>
      <c r="L235" s="454"/>
      <c r="M235" s="454"/>
      <c r="N235" s="454"/>
      <c r="O235" s="445"/>
      <c r="P235" s="445"/>
      <c r="Q235" s="445"/>
      <c r="R235" s="445"/>
      <c r="S235" s="445"/>
      <c r="T235" s="445"/>
      <c r="U235" s="445"/>
      <c r="V235" s="445"/>
      <c r="W235" s="445"/>
      <c r="X235" s="445"/>
      <c r="Y235" s="445"/>
      <c r="Z235" s="445"/>
    </row>
    <row r="236" ht="14.25" customHeight="1">
      <c r="A236" s="447"/>
      <c r="B236" s="459"/>
      <c r="C236" s="460"/>
      <c r="D236" s="460"/>
      <c r="E236" s="460"/>
      <c r="F236" s="460"/>
      <c r="G236" s="460"/>
      <c r="H236" s="460"/>
      <c r="I236" s="460"/>
      <c r="J236" s="460"/>
      <c r="K236" s="460"/>
      <c r="L236" s="460"/>
      <c r="M236" s="460"/>
      <c r="N236" s="460"/>
      <c r="O236" s="445"/>
      <c r="P236" s="445"/>
      <c r="Q236" s="445"/>
      <c r="R236" s="445"/>
      <c r="S236" s="445"/>
      <c r="T236" s="445"/>
      <c r="U236" s="445"/>
      <c r="V236" s="445"/>
      <c r="W236" s="445"/>
      <c r="X236" s="445"/>
      <c r="Y236" s="445"/>
      <c r="Z236" s="445"/>
    </row>
    <row r="237" ht="14.25" customHeight="1">
      <c r="A237" s="447" t="str">
        <f>SUBSTITUTE(SUBSTITUTE(SUBSTITUTE(M237,"-",""),"(",""),")","")</f>
        <v>4042710298</v>
      </c>
      <c r="B237" s="448">
        <v>10.0</v>
      </c>
      <c r="C237" s="449" t="s">
        <v>128</v>
      </c>
      <c r="D237" s="449" t="s">
        <v>1665</v>
      </c>
      <c r="E237" s="449" t="s">
        <v>1746</v>
      </c>
      <c r="F237" s="449" t="s">
        <v>1747</v>
      </c>
      <c r="G237" s="449" t="s">
        <v>1864</v>
      </c>
      <c r="H237" s="449" t="s">
        <v>1894</v>
      </c>
      <c r="I237" s="449" t="s">
        <v>1840</v>
      </c>
      <c r="J237" s="451">
        <v>45017.0</v>
      </c>
      <c r="K237" s="449" t="s">
        <v>1728</v>
      </c>
      <c r="L237" s="449" t="s">
        <v>1838</v>
      </c>
      <c r="M237" s="450" t="s">
        <v>1841</v>
      </c>
      <c r="N237" s="452" t="s">
        <v>401</v>
      </c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445"/>
    </row>
    <row r="238" ht="14.25" customHeight="1">
      <c r="A238" s="447"/>
      <c r="B238" s="453"/>
      <c r="C238" s="454"/>
      <c r="D238" s="454"/>
      <c r="E238" s="454"/>
      <c r="F238" s="454"/>
      <c r="G238" s="454"/>
      <c r="H238" s="454"/>
      <c r="I238" s="454"/>
      <c r="J238" s="454"/>
      <c r="K238" s="454"/>
      <c r="L238" s="454"/>
      <c r="M238" s="455"/>
      <c r="N238" s="458"/>
      <c r="O238" s="445"/>
      <c r="P238" s="445"/>
      <c r="Q238" s="445"/>
      <c r="R238" s="445"/>
      <c r="S238" s="445"/>
      <c r="T238" s="445"/>
      <c r="U238" s="445"/>
      <c r="V238" s="445"/>
      <c r="W238" s="445"/>
      <c r="X238" s="445"/>
      <c r="Y238" s="445"/>
      <c r="Z238" s="445"/>
    </row>
    <row r="239" ht="14.25" customHeight="1">
      <c r="A239" s="447"/>
      <c r="B239" s="459"/>
      <c r="C239" s="460"/>
      <c r="D239" s="460"/>
      <c r="E239" s="460"/>
      <c r="F239" s="460"/>
      <c r="G239" s="460"/>
      <c r="H239" s="460"/>
      <c r="I239" s="460"/>
      <c r="J239" s="460"/>
      <c r="K239" s="460"/>
      <c r="L239" s="460"/>
      <c r="M239" s="461"/>
      <c r="N239" s="464"/>
      <c r="O239" s="445"/>
      <c r="P239" s="445"/>
      <c r="Q239" s="445"/>
      <c r="R239" s="445"/>
      <c r="S239" s="445"/>
      <c r="T239" s="445"/>
      <c r="U239" s="445"/>
      <c r="V239" s="445"/>
      <c r="W239" s="445"/>
      <c r="X239" s="445"/>
      <c r="Y239" s="445"/>
      <c r="Z239" s="445"/>
    </row>
    <row r="240" ht="14.25" customHeight="1">
      <c r="A240" s="447" t="str">
        <f>SUBSTITUTE(SUBSTITUTE(SUBSTITUTE(M240,"-",""),"(",""),")","")</f>
        <v>4703992304</v>
      </c>
      <c r="B240" s="448">
        <v>11.0</v>
      </c>
      <c r="C240" s="449"/>
      <c r="D240" s="449" t="s">
        <v>1665</v>
      </c>
      <c r="E240" s="449" t="s">
        <v>1746</v>
      </c>
      <c r="F240" s="449" t="s">
        <v>1747</v>
      </c>
      <c r="G240" s="449" t="s">
        <v>1864</v>
      </c>
      <c r="H240" s="449" t="s">
        <v>1895</v>
      </c>
      <c r="I240" s="449" t="s">
        <v>1896</v>
      </c>
      <c r="J240" s="451">
        <v>45017.0</v>
      </c>
      <c r="K240" s="449" t="s">
        <v>1712</v>
      </c>
      <c r="L240" s="449" t="s">
        <v>1897</v>
      </c>
      <c r="M240" s="449" t="s">
        <v>1898</v>
      </c>
      <c r="N240" s="465" t="s">
        <v>520</v>
      </c>
      <c r="O240" s="445"/>
      <c r="P240" s="445"/>
      <c r="Q240" s="445"/>
      <c r="R240" s="445"/>
      <c r="S240" s="445"/>
      <c r="T240" s="445"/>
      <c r="U240" s="445"/>
      <c r="V240" s="445"/>
      <c r="W240" s="445"/>
      <c r="X240" s="445"/>
      <c r="Y240" s="445"/>
      <c r="Z240" s="445"/>
    </row>
    <row r="241" ht="14.25" customHeight="1">
      <c r="A241" s="447"/>
      <c r="B241" s="453"/>
      <c r="C241" s="454"/>
      <c r="D241" s="454"/>
      <c r="E241" s="454"/>
      <c r="F241" s="454"/>
      <c r="G241" s="454"/>
      <c r="H241" s="454"/>
      <c r="I241" s="454"/>
      <c r="J241" s="454"/>
      <c r="K241" s="454"/>
      <c r="L241" s="454"/>
      <c r="M241" s="454"/>
      <c r="N241" s="454"/>
      <c r="O241" s="445"/>
      <c r="P241" s="445"/>
      <c r="Q241" s="445"/>
      <c r="R241" s="445"/>
      <c r="S241" s="445"/>
      <c r="T241" s="445"/>
      <c r="U241" s="445"/>
      <c r="V241" s="445"/>
      <c r="W241" s="445"/>
      <c r="X241" s="445"/>
      <c r="Y241" s="445"/>
      <c r="Z241" s="445"/>
    </row>
    <row r="242" ht="14.25" customHeight="1">
      <c r="A242" s="447"/>
      <c r="B242" s="459"/>
      <c r="C242" s="460"/>
      <c r="D242" s="460"/>
      <c r="E242" s="460"/>
      <c r="F242" s="460"/>
      <c r="G242" s="460"/>
      <c r="H242" s="460"/>
      <c r="I242" s="460"/>
      <c r="J242" s="460"/>
      <c r="K242" s="460"/>
      <c r="L242" s="460"/>
      <c r="M242" s="460"/>
      <c r="N242" s="460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</row>
    <row r="243" ht="14.25" customHeight="1">
      <c r="A243" s="447" t="str">
        <f>SUBSTITUTE(SUBSTITUTE(SUBSTITUTE(M243,"-",""),"(",""),")","")</f>
        <v>7703646300</v>
      </c>
      <c r="B243" s="448">
        <v>12.0</v>
      </c>
      <c r="C243" s="449"/>
      <c r="D243" s="449" t="s">
        <v>1665</v>
      </c>
      <c r="E243" s="449" t="s">
        <v>1746</v>
      </c>
      <c r="F243" s="449" t="s">
        <v>1747</v>
      </c>
      <c r="G243" s="449" t="s">
        <v>1864</v>
      </c>
      <c r="H243" s="449" t="s">
        <v>1899</v>
      </c>
      <c r="I243" s="449" t="s">
        <v>1899</v>
      </c>
      <c r="J243" s="451">
        <v>45017.0</v>
      </c>
      <c r="K243" s="449" t="s">
        <v>1684</v>
      </c>
      <c r="L243" s="449" t="s">
        <v>1900</v>
      </c>
      <c r="M243" s="449" t="s">
        <v>1901</v>
      </c>
      <c r="N243" s="465" t="s">
        <v>467</v>
      </c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</row>
    <row r="244" ht="14.25" customHeight="1">
      <c r="A244" s="447"/>
      <c r="B244" s="453"/>
      <c r="C244" s="454"/>
      <c r="D244" s="454"/>
      <c r="E244" s="454"/>
      <c r="F244" s="454"/>
      <c r="G244" s="454"/>
      <c r="H244" s="454"/>
      <c r="I244" s="454"/>
      <c r="J244" s="454"/>
      <c r="K244" s="456" t="s">
        <v>1674</v>
      </c>
      <c r="L244" s="456" t="s">
        <v>1902</v>
      </c>
      <c r="M244" s="454"/>
      <c r="N244" s="454"/>
      <c r="O244" s="445"/>
      <c r="P244" s="445"/>
      <c r="Q244" s="445"/>
      <c r="R244" s="445"/>
      <c r="S244" s="445"/>
      <c r="T244" s="445"/>
      <c r="U244" s="445"/>
      <c r="V244" s="445"/>
      <c r="W244" s="445"/>
      <c r="X244" s="445"/>
      <c r="Y244" s="445"/>
      <c r="Z244" s="445"/>
    </row>
    <row r="245" ht="14.25" customHeight="1">
      <c r="A245" s="447"/>
      <c r="B245" s="459"/>
      <c r="C245" s="460"/>
      <c r="D245" s="460"/>
      <c r="E245" s="460"/>
      <c r="F245" s="460"/>
      <c r="G245" s="460"/>
      <c r="H245" s="460"/>
      <c r="I245" s="460"/>
      <c r="J245" s="460"/>
      <c r="K245" s="462"/>
      <c r="L245" s="462"/>
      <c r="M245" s="460"/>
      <c r="N245" s="460"/>
      <c r="O245" s="445"/>
      <c r="P245" s="445"/>
      <c r="Q245" s="445"/>
      <c r="R245" s="445"/>
      <c r="S245" s="445"/>
      <c r="T245" s="445"/>
      <c r="U245" s="445"/>
      <c r="V245" s="445"/>
      <c r="W245" s="445"/>
      <c r="X245" s="445"/>
      <c r="Y245" s="445"/>
      <c r="Z245" s="445"/>
    </row>
    <row r="246" ht="14.25" customHeight="1">
      <c r="A246" s="447" t="str">
        <f>SUBSTITUTE(SUBSTITUTE(SUBSTITUTE(M246,"-",""),"(",""),")","")</f>
        <v>4784887135</v>
      </c>
      <c r="B246" s="448">
        <v>13.0</v>
      </c>
      <c r="C246" s="449"/>
      <c r="D246" s="449" t="s">
        <v>1665</v>
      </c>
      <c r="E246" s="449" t="s">
        <v>1746</v>
      </c>
      <c r="F246" s="449" t="s">
        <v>1747</v>
      </c>
      <c r="G246" s="449" t="s">
        <v>1864</v>
      </c>
      <c r="H246" s="449" t="s">
        <v>1903</v>
      </c>
      <c r="I246" s="449" t="s">
        <v>549</v>
      </c>
      <c r="J246" s="451">
        <v>45395.0</v>
      </c>
      <c r="K246" s="449" t="s">
        <v>1812</v>
      </c>
      <c r="L246" s="449" t="s">
        <v>1904</v>
      </c>
      <c r="M246" s="450" t="s">
        <v>1905</v>
      </c>
      <c r="N246" s="452" t="s">
        <v>552</v>
      </c>
      <c r="O246" s="445"/>
      <c r="P246" s="445"/>
      <c r="Q246" s="445"/>
      <c r="R246" s="445"/>
      <c r="S246" s="445"/>
      <c r="T246" s="445"/>
      <c r="U246" s="445"/>
      <c r="V246" s="445"/>
      <c r="W246" s="445"/>
      <c r="X246" s="445"/>
      <c r="Y246" s="445"/>
      <c r="Z246" s="445"/>
    </row>
    <row r="247" ht="14.25" customHeight="1">
      <c r="A247" s="447"/>
      <c r="B247" s="453"/>
      <c r="C247" s="454"/>
      <c r="D247" s="454"/>
      <c r="E247" s="454"/>
      <c r="F247" s="454"/>
      <c r="G247" s="454"/>
      <c r="H247" s="454"/>
      <c r="I247" s="454"/>
      <c r="J247" s="454"/>
      <c r="K247" s="454"/>
      <c r="L247" s="454"/>
      <c r="M247" s="455"/>
      <c r="N247" s="458"/>
      <c r="O247" s="445"/>
      <c r="P247" s="445"/>
      <c r="Q247" s="445"/>
      <c r="R247" s="445"/>
      <c r="S247" s="445"/>
      <c r="T247" s="445"/>
      <c r="U247" s="445"/>
      <c r="V247" s="445"/>
      <c r="W247" s="445"/>
      <c r="X247" s="445"/>
      <c r="Y247" s="445"/>
      <c r="Z247" s="445"/>
    </row>
    <row r="248" ht="14.25" customHeight="1">
      <c r="A248" s="447"/>
      <c r="B248" s="459"/>
      <c r="C248" s="460"/>
      <c r="D248" s="460"/>
      <c r="E248" s="460"/>
      <c r="F248" s="460"/>
      <c r="G248" s="460"/>
      <c r="H248" s="460"/>
      <c r="I248" s="460"/>
      <c r="J248" s="460"/>
      <c r="K248" s="460"/>
      <c r="L248" s="460"/>
      <c r="M248" s="461"/>
      <c r="N248" s="464"/>
      <c r="O248" s="445"/>
      <c r="P248" s="445"/>
      <c r="Q248" s="445"/>
      <c r="R248" s="445"/>
      <c r="S248" s="445"/>
      <c r="T248" s="445"/>
      <c r="U248" s="445"/>
      <c r="V248" s="445"/>
      <c r="W248" s="445"/>
      <c r="X248" s="445"/>
      <c r="Y248" s="445"/>
      <c r="Z248" s="445"/>
    </row>
    <row r="249" ht="14.25" customHeight="1">
      <c r="A249" s="447" t="str">
        <f>SUBSTITUTE(SUBSTITUTE(SUBSTITUTE(M249,"-",""),"(",""),")","")</f>
        <v>4703236855</v>
      </c>
      <c r="B249" s="448">
        <v>14.0</v>
      </c>
      <c r="C249" s="449"/>
      <c r="D249" s="449" t="s">
        <v>1665</v>
      </c>
      <c r="E249" s="449" t="s">
        <v>1746</v>
      </c>
      <c r="F249" s="449" t="s">
        <v>1747</v>
      </c>
      <c r="G249" s="449" t="s">
        <v>1864</v>
      </c>
      <c r="H249" s="449" t="s">
        <v>1906</v>
      </c>
      <c r="I249" s="449" t="s">
        <v>1907</v>
      </c>
      <c r="J249" s="451">
        <v>45017.0</v>
      </c>
      <c r="K249" s="449" t="s">
        <v>1719</v>
      </c>
      <c r="L249" s="449" t="s">
        <v>1908</v>
      </c>
      <c r="M249" s="449" t="s">
        <v>480</v>
      </c>
      <c r="N249" s="465" t="s">
        <v>477</v>
      </c>
      <c r="O249" s="445"/>
      <c r="P249" s="445"/>
      <c r="Q249" s="445"/>
      <c r="R249" s="445"/>
      <c r="S249" s="445"/>
      <c r="T249" s="445"/>
      <c r="U249" s="445"/>
      <c r="V249" s="445"/>
      <c r="W249" s="445"/>
      <c r="X249" s="445"/>
      <c r="Y249" s="445"/>
      <c r="Z249" s="445"/>
    </row>
    <row r="250" ht="14.25" customHeight="1">
      <c r="A250" s="447"/>
      <c r="B250" s="453"/>
      <c r="C250" s="454"/>
      <c r="D250" s="454"/>
      <c r="E250" s="454"/>
      <c r="F250" s="454"/>
      <c r="G250" s="454"/>
      <c r="H250" s="454"/>
      <c r="I250" s="454"/>
      <c r="J250" s="454"/>
      <c r="K250" s="456" t="s">
        <v>1674</v>
      </c>
      <c r="L250" s="456" t="s">
        <v>1909</v>
      </c>
      <c r="M250" s="454"/>
      <c r="N250" s="454"/>
      <c r="O250" s="445"/>
      <c r="P250" s="445"/>
      <c r="Q250" s="445"/>
      <c r="R250" s="445"/>
      <c r="S250" s="445"/>
      <c r="T250" s="445"/>
      <c r="U250" s="445"/>
      <c r="V250" s="445"/>
      <c r="W250" s="445"/>
      <c r="X250" s="445"/>
      <c r="Y250" s="445"/>
      <c r="Z250" s="445"/>
    </row>
    <row r="251" ht="14.25" customHeight="1">
      <c r="A251" s="447"/>
      <c r="B251" s="459"/>
      <c r="C251" s="460"/>
      <c r="D251" s="460"/>
      <c r="E251" s="460"/>
      <c r="F251" s="460"/>
      <c r="G251" s="460"/>
      <c r="H251" s="460"/>
      <c r="I251" s="460"/>
      <c r="J251" s="460"/>
      <c r="K251" s="462"/>
      <c r="L251" s="462"/>
      <c r="M251" s="460"/>
      <c r="N251" s="460"/>
      <c r="O251" s="445"/>
      <c r="P251" s="445"/>
      <c r="Q251" s="445"/>
      <c r="R251" s="445"/>
      <c r="S251" s="445"/>
      <c r="T251" s="445"/>
      <c r="U251" s="445"/>
      <c r="V251" s="445"/>
      <c r="W251" s="445"/>
      <c r="X251" s="445"/>
      <c r="Y251" s="445"/>
      <c r="Z251" s="445"/>
    </row>
    <row r="252" ht="14.25" customHeight="1">
      <c r="A252" s="447" t="str">
        <f>SUBSTITUTE(SUBSTITUTE(SUBSTITUTE(M252,"-",""),"(",""),")","")</f>
        <v>4709613176</v>
      </c>
      <c r="B252" s="448">
        <v>15.0</v>
      </c>
      <c r="C252" s="449"/>
      <c r="D252" s="449" t="s">
        <v>1665</v>
      </c>
      <c r="E252" s="449" t="s">
        <v>1746</v>
      </c>
      <c r="F252" s="449" t="s">
        <v>1747</v>
      </c>
      <c r="G252" s="449" t="s">
        <v>1864</v>
      </c>
      <c r="H252" s="449" t="s">
        <v>1910</v>
      </c>
      <c r="I252" s="449" t="s">
        <v>1911</v>
      </c>
      <c r="J252" s="451">
        <v>45031.0</v>
      </c>
      <c r="K252" s="449" t="s">
        <v>1712</v>
      </c>
      <c r="L252" s="449" t="s">
        <v>1912</v>
      </c>
      <c r="M252" s="449" t="s">
        <v>1913</v>
      </c>
      <c r="N252" s="465" t="s">
        <v>525</v>
      </c>
      <c r="O252" s="445"/>
      <c r="P252" s="445"/>
      <c r="Q252" s="445"/>
      <c r="R252" s="445"/>
      <c r="S252" s="445"/>
      <c r="T252" s="445"/>
      <c r="U252" s="445"/>
      <c r="V252" s="445"/>
      <c r="W252" s="445"/>
      <c r="X252" s="445"/>
      <c r="Y252" s="445"/>
      <c r="Z252" s="445"/>
    </row>
    <row r="253" ht="14.25" customHeight="1">
      <c r="A253" s="447"/>
      <c r="B253" s="453"/>
      <c r="C253" s="454"/>
      <c r="D253" s="454"/>
      <c r="E253" s="454"/>
      <c r="F253" s="454"/>
      <c r="G253" s="454"/>
      <c r="H253" s="454"/>
      <c r="I253" s="454"/>
      <c r="J253" s="454"/>
      <c r="K253" s="454"/>
      <c r="L253" s="454"/>
      <c r="M253" s="454"/>
      <c r="N253" s="454"/>
      <c r="O253" s="445" t="s">
        <v>1745</v>
      </c>
      <c r="P253" s="445"/>
      <c r="Q253" s="445"/>
      <c r="R253" s="445"/>
      <c r="S253" s="445"/>
      <c r="T253" s="445"/>
      <c r="U253" s="445"/>
      <c r="V253" s="445"/>
      <c r="W253" s="445"/>
      <c r="X253" s="445"/>
      <c r="Y253" s="445"/>
      <c r="Z253" s="445"/>
    </row>
    <row r="254" ht="14.25" customHeight="1">
      <c r="A254" s="447"/>
      <c r="B254" s="459"/>
      <c r="C254" s="460"/>
      <c r="D254" s="460"/>
      <c r="E254" s="460"/>
      <c r="F254" s="460"/>
      <c r="G254" s="460"/>
      <c r="H254" s="460"/>
      <c r="I254" s="460"/>
      <c r="J254" s="460"/>
      <c r="K254" s="460"/>
      <c r="L254" s="460"/>
      <c r="M254" s="460"/>
      <c r="N254" s="460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</row>
    <row r="255" ht="14.25" customHeight="1">
      <c r="A255" s="447" t="str">
        <f>SUBSTITUTE(SUBSTITUTE(SUBSTITUTE(M255,"-",""),"(",""),")","")</f>
        <v>6786771769</v>
      </c>
      <c r="B255" s="473"/>
      <c r="C255" s="450" t="s">
        <v>1867</v>
      </c>
      <c r="D255" s="449" t="s">
        <v>1665</v>
      </c>
      <c r="E255" s="449" t="s">
        <v>1746</v>
      </c>
      <c r="F255" s="449" t="s">
        <v>1747</v>
      </c>
      <c r="G255" s="449" t="s">
        <v>1864</v>
      </c>
      <c r="H255" s="449" t="s">
        <v>1914</v>
      </c>
      <c r="I255" s="449" t="s">
        <v>1915</v>
      </c>
      <c r="J255" s="451">
        <v>45017.0</v>
      </c>
      <c r="K255" s="449" t="s">
        <v>1698</v>
      </c>
      <c r="L255" s="449" t="s">
        <v>1916</v>
      </c>
      <c r="M255" s="449" t="s">
        <v>1917</v>
      </c>
      <c r="N255" s="465" t="s">
        <v>501</v>
      </c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</row>
    <row r="256" ht="14.25" customHeight="1">
      <c r="A256" s="447"/>
      <c r="B256" s="473">
        <v>16.0</v>
      </c>
      <c r="C256" s="455"/>
      <c r="D256" s="454"/>
      <c r="E256" s="454"/>
      <c r="F256" s="454"/>
      <c r="G256" s="454"/>
      <c r="H256" s="454"/>
      <c r="I256" s="454"/>
      <c r="J256" s="454"/>
      <c r="K256" s="454"/>
      <c r="L256" s="454"/>
      <c r="M256" s="454"/>
      <c r="N256" s="454"/>
      <c r="O256" s="445"/>
      <c r="P256" s="445"/>
      <c r="Q256" s="445"/>
      <c r="R256" s="445"/>
      <c r="S256" s="445"/>
      <c r="T256" s="445"/>
      <c r="U256" s="445"/>
      <c r="V256" s="445"/>
      <c r="W256" s="445"/>
      <c r="X256" s="445"/>
      <c r="Y256" s="445"/>
      <c r="Z256" s="445"/>
    </row>
    <row r="257" ht="14.25" customHeight="1">
      <c r="A257" s="447"/>
      <c r="B257" s="473"/>
      <c r="C257" s="461"/>
      <c r="D257" s="460"/>
      <c r="E257" s="460"/>
      <c r="F257" s="460"/>
      <c r="G257" s="460"/>
      <c r="H257" s="460"/>
      <c r="I257" s="460"/>
      <c r="J257" s="460"/>
      <c r="K257" s="460"/>
      <c r="L257" s="460"/>
      <c r="M257" s="460"/>
      <c r="N257" s="460"/>
      <c r="O257" s="445"/>
      <c r="P257" s="445"/>
      <c r="Q257" s="445"/>
      <c r="R257" s="445"/>
      <c r="S257" s="445"/>
      <c r="T257" s="445"/>
      <c r="U257" s="445"/>
      <c r="V257" s="445"/>
      <c r="W257" s="445"/>
      <c r="X257" s="445"/>
      <c r="Y257" s="445"/>
      <c r="Z257" s="445"/>
    </row>
    <row r="258" ht="14.25" customHeight="1">
      <c r="A258" s="447" t="str">
        <f>SUBSTITUTE(SUBSTITUTE(SUBSTITUTE(M258,"-",""),"(",""),")","")</f>
        <v>4045806215</v>
      </c>
      <c r="B258" s="448">
        <v>17.0</v>
      </c>
      <c r="C258" s="449"/>
      <c r="D258" s="449" t="s">
        <v>1665</v>
      </c>
      <c r="E258" s="449" t="s">
        <v>1746</v>
      </c>
      <c r="F258" s="449" t="s">
        <v>1747</v>
      </c>
      <c r="G258" s="449" t="s">
        <v>1864</v>
      </c>
      <c r="H258" s="449" t="s">
        <v>1918</v>
      </c>
      <c r="I258" s="449" t="s">
        <v>563</v>
      </c>
      <c r="J258" s="451">
        <v>45395.0</v>
      </c>
      <c r="K258" s="449"/>
      <c r="L258" s="449"/>
      <c r="M258" s="449" t="s">
        <v>565</v>
      </c>
      <c r="N258" s="465" t="s">
        <v>566</v>
      </c>
      <c r="O258" s="445"/>
      <c r="P258" s="445"/>
      <c r="Q258" s="445"/>
      <c r="R258" s="445"/>
      <c r="S258" s="445"/>
      <c r="T258" s="445"/>
      <c r="U258" s="445"/>
      <c r="V258" s="445"/>
      <c r="W258" s="445"/>
      <c r="X258" s="445"/>
      <c r="Y258" s="445"/>
      <c r="Z258" s="445"/>
    </row>
    <row r="259" ht="14.25" customHeight="1">
      <c r="A259" s="447"/>
      <c r="B259" s="453"/>
      <c r="C259" s="454"/>
      <c r="D259" s="454"/>
      <c r="E259" s="454"/>
      <c r="F259" s="454"/>
      <c r="G259" s="454"/>
      <c r="H259" s="454"/>
      <c r="I259" s="454"/>
      <c r="J259" s="454"/>
      <c r="K259" s="454"/>
      <c r="L259" s="454"/>
      <c r="M259" s="454"/>
      <c r="N259" s="454"/>
      <c r="O259" s="445"/>
      <c r="P259" s="445"/>
      <c r="Q259" s="445"/>
      <c r="R259" s="445"/>
      <c r="S259" s="445"/>
      <c r="T259" s="445"/>
      <c r="U259" s="445"/>
      <c r="V259" s="445"/>
      <c r="W259" s="445"/>
      <c r="X259" s="445"/>
      <c r="Y259" s="445"/>
      <c r="Z259" s="445"/>
    </row>
    <row r="260" ht="14.25" customHeight="1">
      <c r="A260" s="447"/>
      <c r="B260" s="459"/>
      <c r="C260" s="460"/>
      <c r="D260" s="460"/>
      <c r="E260" s="460"/>
      <c r="F260" s="460"/>
      <c r="G260" s="460"/>
      <c r="H260" s="460"/>
      <c r="I260" s="460"/>
      <c r="J260" s="460"/>
      <c r="K260" s="460"/>
      <c r="L260" s="460"/>
      <c r="M260" s="460"/>
      <c r="N260" s="460"/>
      <c r="O260" s="445"/>
      <c r="P260" s="445"/>
      <c r="Q260" s="445"/>
      <c r="R260" s="445"/>
      <c r="S260" s="445"/>
      <c r="T260" s="445"/>
      <c r="U260" s="445"/>
      <c r="V260" s="445"/>
      <c r="W260" s="445"/>
      <c r="X260" s="445"/>
      <c r="Y260" s="445"/>
      <c r="Z260" s="445"/>
    </row>
    <row r="261" ht="14.25" customHeight="1">
      <c r="A261" s="447" t="str">
        <f>SUBSTITUTE(SUBSTITUTE(SUBSTITUTE(M261,"-",""),"(",""),")","")</f>
        <v>6786229764</v>
      </c>
      <c r="B261" s="448">
        <v>18.0</v>
      </c>
      <c r="C261" s="449"/>
      <c r="D261" s="449" t="s">
        <v>1665</v>
      </c>
      <c r="E261" s="449" t="s">
        <v>1746</v>
      </c>
      <c r="F261" s="449" t="s">
        <v>1747</v>
      </c>
      <c r="G261" s="449" t="s">
        <v>1864</v>
      </c>
      <c r="H261" s="449" t="s">
        <v>1919</v>
      </c>
      <c r="I261" s="449" t="s">
        <v>534</v>
      </c>
      <c r="J261" s="451">
        <v>45395.0</v>
      </c>
      <c r="K261" s="449" t="s">
        <v>1719</v>
      </c>
      <c r="L261" s="449" t="s">
        <v>1920</v>
      </c>
      <c r="M261" s="449" t="s">
        <v>1921</v>
      </c>
      <c r="N261" s="465" t="s">
        <v>540</v>
      </c>
      <c r="O261" s="445"/>
      <c r="P261" s="445"/>
      <c r="Q261" s="445"/>
      <c r="R261" s="445"/>
      <c r="S261" s="445"/>
      <c r="T261" s="445"/>
      <c r="U261" s="445"/>
      <c r="V261" s="445"/>
      <c r="W261" s="445"/>
      <c r="X261" s="445"/>
      <c r="Y261" s="445"/>
      <c r="Z261" s="445"/>
    </row>
    <row r="262" ht="14.25" customHeight="1">
      <c r="A262" s="447"/>
      <c r="B262" s="453"/>
      <c r="C262" s="454"/>
      <c r="D262" s="454"/>
      <c r="E262" s="454"/>
      <c r="F262" s="454"/>
      <c r="G262" s="454"/>
      <c r="H262" s="454"/>
      <c r="I262" s="454"/>
      <c r="J262" s="454"/>
      <c r="K262" s="456" t="s">
        <v>1674</v>
      </c>
      <c r="L262" s="456" t="s">
        <v>1922</v>
      </c>
      <c r="M262" s="454"/>
      <c r="N262" s="454"/>
      <c r="O262" s="445" t="s">
        <v>1745</v>
      </c>
      <c r="P262" s="445"/>
      <c r="Q262" s="445"/>
      <c r="R262" s="445"/>
      <c r="S262" s="445"/>
      <c r="T262" s="445"/>
      <c r="U262" s="445"/>
      <c r="V262" s="445"/>
      <c r="W262" s="445"/>
      <c r="X262" s="445"/>
      <c r="Y262" s="445"/>
      <c r="Z262" s="445"/>
    </row>
    <row r="263" ht="14.25" customHeight="1">
      <c r="A263" s="447"/>
      <c r="B263" s="459"/>
      <c r="C263" s="460"/>
      <c r="D263" s="460"/>
      <c r="E263" s="460"/>
      <c r="F263" s="460"/>
      <c r="G263" s="460"/>
      <c r="H263" s="460"/>
      <c r="I263" s="460"/>
      <c r="J263" s="460"/>
      <c r="K263" s="462"/>
      <c r="L263" s="462"/>
      <c r="M263" s="460"/>
      <c r="N263" s="460"/>
      <c r="O263" s="445"/>
      <c r="P263" s="445"/>
      <c r="Q263" s="445"/>
      <c r="R263" s="445"/>
      <c r="S263" s="445"/>
      <c r="T263" s="445"/>
      <c r="U263" s="445"/>
      <c r="V263" s="445"/>
      <c r="W263" s="445"/>
      <c r="X263" s="445"/>
      <c r="Y263" s="445"/>
      <c r="Z263" s="445"/>
    </row>
    <row r="264" ht="14.25" customHeight="1">
      <c r="A264" s="481" t="str">
        <f>SUBSTITUTE(SUBSTITUTE(SUBSTITUTE(M264,"-",""),"(",""),")","")</f>
        <v>6783710304</v>
      </c>
      <c r="B264" s="448">
        <v>1.0</v>
      </c>
      <c r="C264" s="449"/>
      <c r="D264" s="449" t="s">
        <v>1665</v>
      </c>
      <c r="E264" s="449" t="s">
        <v>1746</v>
      </c>
      <c r="F264" s="449" t="s">
        <v>1923</v>
      </c>
      <c r="G264" s="456" t="s">
        <v>1769</v>
      </c>
      <c r="H264" s="449" t="s">
        <v>1924</v>
      </c>
      <c r="I264" s="449" t="s">
        <v>1925</v>
      </c>
      <c r="J264" s="451">
        <v>44660.0</v>
      </c>
      <c r="K264" s="449" t="s">
        <v>1761</v>
      </c>
      <c r="L264" s="449" t="s">
        <v>1926</v>
      </c>
      <c r="M264" s="450" t="s">
        <v>1927</v>
      </c>
      <c r="N264" s="452" t="s">
        <v>593</v>
      </c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</row>
    <row r="265" ht="14.25" customHeight="1">
      <c r="A265" s="447"/>
      <c r="B265" s="453"/>
      <c r="C265" s="454"/>
      <c r="D265" s="454"/>
      <c r="E265" s="454"/>
      <c r="F265" s="454"/>
      <c r="G265" s="456"/>
      <c r="H265" s="454"/>
      <c r="I265" s="454"/>
      <c r="J265" s="454"/>
      <c r="K265" s="454"/>
      <c r="L265" s="454"/>
      <c r="M265" s="455"/>
      <c r="N265" s="458"/>
      <c r="O265" s="445"/>
      <c r="P265" s="445"/>
      <c r="Q265" s="445"/>
      <c r="R265" s="445"/>
      <c r="S265" s="445"/>
      <c r="T265" s="445"/>
      <c r="U265" s="445"/>
      <c r="V265" s="445"/>
      <c r="W265" s="445"/>
      <c r="X265" s="445"/>
      <c r="Y265" s="445"/>
      <c r="Z265" s="445"/>
    </row>
    <row r="266" ht="14.25" customHeight="1">
      <c r="A266" s="447"/>
      <c r="B266" s="459"/>
      <c r="C266" s="460"/>
      <c r="D266" s="460"/>
      <c r="E266" s="460"/>
      <c r="F266" s="460"/>
      <c r="G266" s="462"/>
      <c r="H266" s="460"/>
      <c r="I266" s="460"/>
      <c r="J266" s="460"/>
      <c r="K266" s="460"/>
      <c r="L266" s="460"/>
      <c r="M266" s="461"/>
      <c r="N266" s="464"/>
      <c r="O266" s="445"/>
      <c r="P266" s="445"/>
      <c r="Q266" s="445"/>
      <c r="R266" s="445"/>
      <c r="S266" s="445"/>
      <c r="T266" s="445"/>
      <c r="U266" s="445"/>
      <c r="V266" s="445"/>
      <c r="W266" s="445"/>
      <c r="X266" s="445"/>
      <c r="Y266" s="445"/>
      <c r="Z266" s="445"/>
    </row>
    <row r="267" ht="14.25" customHeight="1">
      <c r="A267" s="447" t="str">
        <f>SUBSTITUTE(SUBSTITUTE(SUBSTITUTE(M267,"-",""),"(",""),")","")</f>
        <v>7069880093</v>
      </c>
      <c r="B267" s="473"/>
      <c r="C267" s="450" t="s">
        <v>52</v>
      </c>
      <c r="D267" s="456"/>
      <c r="E267" s="449" t="s">
        <v>1746</v>
      </c>
      <c r="F267" s="449" t="s">
        <v>1923</v>
      </c>
      <c r="G267" s="456" t="s">
        <v>1769</v>
      </c>
      <c r="H267" s="449" t="s">
        <v>1928</v>
      </c>
      <c r="I267" s="450" t="s">
        <v>1709</v>
      </c>
      <c r="J267" s="451">
        <v>45031.0</v>
      </c>
      <c r="K267" s="449" t="s">
        <v>1820</v>
      </c>
      <c r="L267" s="449" t="s">
        <v>173</v>
      </c>
      <c r="M267" s="450" t="s">
        <v>1710</v>
      </c>
      <c r="N267" s="452" t="s">
        <v>179</v>
      </c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</row>
    <row r="268" ht="14.25" customHeight="1">
      <c r="A268" s="475"/>
      <c r="B268" s="473">
        <v>2.0</v>
      </c>
      <c r="C268" s="455"/>
      <c r="D268" s="456"/>
      <c r="E268" s="454"/>
      <c r="F268" s="456"/>
      <c r="G268" s="456"/>
      <c r="H268" s="454"/>
      <c r="I268" s="455"/>
      <c r="J268" s="454"/>
      <c r="K268" s="449"/>
      <c r="L268" s="454"/>
      <c r="M268" s="455"/>
      <c r="N268" s="458"/>
      <c r="O268" s="445"/>
      <c r="P268" s="445"/>
      <c r="Q268" s="445"/>
      <c r="R268" s="445"/>
      <c r="S268" s="445"/>
      <c r="T268" s="445"/>
      <c r="U268" s="445"/>
      <c r="V268" s="445"/>
      <c r="W268" s="445"/>
      <c r="X268" s="445"/>
      <c r="Y268" s="445"/>
      <c r="Z268" s="445"/>
    </row>
    <row r="269" ht="14.25" customHeight="1">
      <c r="A269" s="447"/>
      <c r="B269" s="473"/>
      <c r="C269" s="461"/>
      <c r="D269" s="456"/>
      <c r="E269" s="460"/>
      <c r="F269" s="456"/>
      <c r="G269" s="462"/>
      <c r="H269" s="460"/>
      <c r="I269" s="461"/>
      <c r="J269" s="460"/>
      <c r="K269" s="449"/>
      <c r="L269" s="460"/>
      <c r="M269" s="461"/>
      <c r="N269" s="464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</row>
    <row r="270" ht="14.25" customHeight="1">
      <c r="A270" s="481" t="str">
        <f>SUBSTITUTE(SUBSTITUTE(SUBSTITUTE(M270,"-",""),"(",""),")","")</f>
        <v>4242019432</v>
      </c>
      <c r="B270" s="448">
        <v>3.0</v>
      </c>
      <c r="C270" s="449"/>
      <c r="D270" s="449" t="s">
        <v>1665</v>
      </c>
      <c r="E270" s="449" t="s">
        <v>1746</v>
      </c>
      <c r="F270" s="449" t="s">
        <v>1923</v>
      </c>
      <c r="G270" s="456" t="s">
        <v>1769</v>
      </c>
      <c r="H270" s="449" t="s">
        <v>1929</v>
      </c>
      <c r="I270" s="449" t="s">
        <v>1930</v>
      </c>
      <c r="J270" s="451">
        <v>44660.0</v>
      </c>
      <c r="K270" s="449"/>
      <c r="L270" s="449"/>
      <c r="M270" s="449" t="s">
        <v>1931</v>
      </c>
      <c r="N270" s="465" t="s">
        <v>610</v>
      </c>
      <c r="O270" s="445"/>
      <c r="P270" s="445"/>
      <c r="Q270" s="445"/>
      <c r="R270" s="445"/>
      <c r="S270" s="445"/>
      <c r="T270" s="445"/>
      <c r="U270" s="445"/>
      <c r="V270" s="445"/>
      <c r="W270" s="445"/>
      <c r="X270" s="445"/>
      <c r="Y270" s="445"/>
      <c r="Z270" s="445"/>
    </row>
    <row r="271" ht="14.25" customHeight="1">
      <c r="A271" s="447"/>
      <c r="B271" s="453"/>
      <c r="C271" s="454"/>
      <c r="D271" s="454"/>
      <c r="E271" s="454"/>
      <c r="F271" s="454"/>
      <c r="G271" s="456"/>
      <c r="H271" s="454"/>
      <c r="I271" s="454"/>
      <c r="J271" s="454"/>
      <c r="K271" s="454"/>
      <c r="L271" s="454"/>
      <c r="M271" s="454"/>
      <c r="N271" s="454"/>
      <c r="O271" s="445"/>
      <c r="P271" s="445"/>
      <c r="Q271" s="445"/>
      <c r="R271" s="445"/>
      <c r="S271" s="445"/>
      <c r="T271" s="445"/>
      <c r="U271" s="445"/>
      <c r="V271" s="445"/>
      <c r="W271" s="445"/>
      <c r="X271" s="445"/>
      <c r="Y271" s="445"/>
      <c r="Z271" s="445"/>
    </row>
    <row r="272" ht="14.25" customHeight="1">
      <c r="A272" s="447"/>
      <c r="B272" s="459"/>
      <c r="C272" s="460"/>
      <c r="D272" s="460"/>
      <c r="E272" s="460"/>
      <c r="F272" s="460"/>
      <c r="G272" s="462"/>
      <c r="H272" s="460"/>
      <c r="I272" s="460"/>
      <c r="J272" s="460"/>
      <c r="K272" s="460"/>
      <c r="L272" s="460"/>
      <c r="M272" s="460"/>
      <c r="N272" s="460"/>
      <c r="O272" s="445"/>
      <c r="P272" s="445"/>
      <c r="Q272" s="445"/>
      <c r="R272" s="445"/>
      <c r="S272" s="445"/>
      <c r="T272" s="445"/>
      <c r="U272" s="445"/>
      <c r="V272" s="445"/>
      <c r="W272" s="445"/>
      <c r="X272" s="445"/>
      <c r="Y272" s="445"/>
      <c r="Z272" s="445"/>
    </row>
    <row r="273" ht="14.25" customHeight="1">
      <c r="A273" s="447" t="str">
        <f>SUBSTITUTE(SUBSTITUTE(SUBSTITUTE(M273,"-",""),"(",""),")","")</f>
        <v>3522844615</v>
      </c>
      <c r="B273" s="448">
        <v>4.0</v>
      </c>
      <c r="C273" s="449" t="s">
        <v>76</v>
      </c>
      <c r="D273" s="449" t="s">
        <v>1665</v>
      </c>
      <c r="E273" s="449" t="s">
        <v>1746</v>
      </c>
      <c r="F273" s="449" t="s">
        <v>1923</v>
      </c>
      <c r="G273" s="456" t="s">
        <v>1769</v>
      </c>
      <c r="H273" s="449" t="s">
        <v>1932</v>
      </c>
      <c r="I273" s="449" t="s">
        <v>1933</v>
      </c>
      <c r="J273" s="451">
        <v>44660.0</v>
      </c>
      <c r="K273" s="449"/>
      <c r="L273" s="449"/>
      <c r="M273" s="449" t="s">
        <v>1934</v>
      </c>
      <c r="N273" s="465" t="s">
        <v>570</v>
      </c>
      <c r="O273" s="445"/>
      <c r="P273" s="445"/>
      <c r="Q273" s="445"/>
      <c r="R273" s="445"/>
      <c r="S273" s="445"/>
      <c r="T273" s="445"/>
      <c r="U273" s="445"/>
      <c r="V273" s="445"/>
      <c r="W273" s="445"/>
      <c r="X273" s="445"/>
      <c r="Y273" s="445"/>
      <c r="Z273" s="445"/>
    </row>
    <row r="274" ht="14.25" customHeight="1">
      <c r="A274" s="447"/>
      <c r="B274" s="453"/>
      <c r="C274" s="454"/>
      <c r="D274" s="454"/>
      <c r="E274" s="454"/>
      <c r="F274" s="454"/>
      <c r="G274" s="456"/>
      <c r="H274" s="454"/>
      <c r="I274" s="454"/>
      <c r="J274" s="454"/>
      <c r="K274" s="454"/>
      <c r="L274" s="454"/>
      <c r="M274" s="454"/>
      <c r="N274" s="454"/>
      <c r="O274" s="445"/>
      <c r="P274" s="445"/>
      <c r="Q274" s="445"/>
      <c r="R274" s="445"/>
      <c r="S274" s="445"/>
      <c r="T274" s="445"/>
      <c r="U274" s="445"/>
      <c r="V274" s="445"/>
      <c r="W274" s="445"/>
      <c r="X274" s="445"/>
      <c r="Y274" s="445"/>
      <c r="Z274" s="445"/>
    </row>
    <row r="275" ht="14.25" customHeight="1">
      <c r="A275" s="447"/>
      <c r="B275" s="459"/>
      <c r="C275" s="460"/>
      <c r="D275" s="460"/>
      <c r="E275" s="460"/>
      <c r="F275" s="460"/>
      <c r="G275" s="462"/>
      <c r="H275" s="460"/>
      <c r="I275" s="460"/>
      <c r="J275" s="460"/>
      <c r="K275" s="460"/>
      <c r="L275" s="460"/>
      <c r="M275" s="460"/>
      <c r="N275" s="460"/>
      <c r="O275" s="445"/>
      <c r="P275" s="445"/>
      <c r="Q275" s="445"/>
      <c r="R275" s="445"/>
      <c r="S275" s="445"/>
      <c r="T275" s="445"/>
      <c r="U275" s="445"/>
      <c r="V275" s="445"/>
      <c r="W275" s="445"/>
      <c r="X275" s="445"/>
      <c r="Y275" s="445"/>
      <c r="Z275" s="445"/>
    </row>
    <row r="276" ht="14.25" customHeight="1">
      <c r="A276" s="447" t="str">
        <f>SUBSTITUTE(SUBSTITUTE(SUBSTITUTE(M276,"-",""),"(",""),")","")</f>
        <v>7046540730</v>
      </c>
      <c r="B276" s="448">
        <v>5.0</v>
      </c>
      <c r="C276" s="449" t="s">
        <v>128</v>
      </c>
      <c r="D276" s="449" t="s">
        <v>1665</v>
      </c>
      <c r="E276" s="449" t="s">
        <v>1746</v>
      </c>
      <c r="F276" s="449" t="s">
        <v>1923</v>
      </c>
      <c r="G276" s="456" t="s">
        <v>1769</v>
      </c>
      <c r="H276" s="449" t="s">
        <v>1935</v>
      </c>
      <c r="I276" s="449" t="s">
        <v>1936</v>
      </c>
      <c r="J276" s="451">
        <v>44660.0</v>
      </c>
      <c r="K276" s="449"/>
      <c r="L276" s="449"/>
      <c r="M276" s="449" t="s">
        <v>1937</v>
      </c>
      <c r="N276" s="465" t="s">
        <v>622</v>
      </c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</row>
    <row r="277" ht="14.25" customHeight="1">
      <c r="A277" s="447"/>
      <c r="B277" s="453"/>
      <c r="C277" s="454"/>
      <c r="D277" s="454"/>
      <c r="E277" s="454"/>
      <c r="F277" s="454"/>
      <c r="G277" s="456"/>
      <c r="H277" s="454"/>
      <c r="I277" s="454"/>
      <c r="J277" s="454"/>
      <c r="K277" s="454"/>
      <c r="L277" s="454"/>
      <c r="M277" s="454"/>
      <c r="N277" s="454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</row>
    <row r="278" ht="14.25" customHeight="1">
      <c r="A278" s="447"/>
      <c r="B278" s="459"/>
      <c r="C278" s="460"/>
      <c r="D278" s="460"/>
      <c r="E278" s="460"/>
      <c r="F278" s="460"/>
      <c r="G278" s="462"/>
      <c r="H278" s="460"/>
      <c r="I278" s="460"/>
      <c r="J278" s="460"/>
      <c r="K278" s="460"/>
      <c r="L278" s="460"/>
      <c r="M278" s="460"/>
      <c r="N278" s="460"/>
      <c r="O278" s="445"/>
      <c r="P278" s="445"/>
      <c r="Q278" s="445"/>
      <c r="R278" s="445"/>
      <c r="S278" s="445"/>
      <c r="T278" s="445"/>
      <c r="U278" s="445"/>
      <c r="V278" s="445"/>
      <c r="W278" s="445"/>
      <c r="X278" s="445"/>
      <c r="Y278" s="445"/>
      <c r="Z278" s="445"/>
    </row>
    <row r="279" ht="14.25" customHeight="1">
      <c r="A279" s="476" t="str">
        <f>SUBSTITUTE(SUBSTITUTE(SUBSTITUTE(M279,"-",""),"(",""),")","")</f>
        <v>5167761245</v>
      </c>
      <c r="B279" s="448">
        <v>6.0</v>
      </c>
      <c r="C279" s="449"/>
      <c r="D279" s="449" t="s">
        <v>1665</v>
      </c>
      <c r="E279" s="449" t="s">
        <v>1746</v>
      </c>
      <c r="F279" s="449" t="s">
        <v>1923</v>
      </c>
      <c r="G279" s="456" t="s">
        <v>1769</v>
      </c>
      <c r="H279" s="449" t="s">
        <v>1938</v>
      </c>
      <c r="I279" s="449" t="s">
        <v>1939</v>
      </c>
      <c r="J279" s="451">
        <v>44674.0</v>
      </c>
      <c r="K279" s="449"/>
      <c r="L279" s="449"/>
      <c r="M279" s="450" t="s">
        <v>573</v>
      </c>
      <c r="N279" s="452" t="s">
        <v>574</v>
      </c>
      <c r="O279" s="445"/>
      <c r="P279" s="445"/>
      <c r="Q279" s="445"/>
      <c r="R279" s="445"/>
      <c r="S279" s="445"/>
      <c r="T279" s="445"/>
      <c r="U279" s="445"/>
      <c r="V279" s="445"/>
      <c r="W279" s="445"/>
      <c r="X279" s="445"/>
      <c r="Y279" s="445"/>
      <c r="Z279" s="445"/>
    </row>
    <row r="280" ht="14.25" customHeight="1">
      <c r="A280" s="447"/>
      <c r="B280" s="453"/>
      <c r="C280" s="454"/>
      <c r="D280" s="454"/>
      <c r="E280" s="454"/>
      <c r="F280" s="454"/>
      <c r="G280" s="456"/>
      <c r="H280" s="454"/>
      <c r="I280" s="454"/>
      <c r="J280" s="454"/>
      <c r="K280" s="454"/>
      <c r="L280" s="454"/>
      <c r="M280" s="455"/>
      <c r="N280" s="458"/>
      <c r="O280" s="445" t="s">
        <v>1676</v>
      </c>
      <c r="P280" s="445"/>
      <c r="Q280" s="445"/>
      <c r="R280" s="445"/>
      <c r="S280" s="445"/>
      <c r="T280" s="445"/>
      <c r="U280" s="445"/>
      <c r="V280" s="445"/>
      <c r="W280" s="445"/>
      <c r="X280" s="445"/>
      <c r="Y280" s="445"/>
      <c r="Z280" s="445"/>
    </row>
    <row r="281" ht="14.25" customHeight="1">
      <c r="A281" s="447"/>
      <c r="B281" s="459"/>
      <c r="C281" s="460"/>
      <c r="D281" s="460"/>
      <c r="E281" s="460"/>
      <c r="F281" s="460"/>
      <c r="G281" s="462"/>
      <c r="H281" s="460"/>
      <c r="I281" s="460"/>
      <c r="J281" s="460"/>
      <c r="K281" s="460"/>
      <c r="L281" s="460"/>
      <c r="M281" s="461"/>
      <c r="N281" s="464"/>
      <c r="O281" s="445"/>
      <c r="P281" s="445"/>
      <c r="Q281" s="445"/>
      <c r="R281" s="445"/>
      <c r="S281" s="445"/>
      <c r="T281" s="445"/>
      <c r="U281" s="445"/>
      <c r="V281" s="445"/>
      <c r="W281" s="445"/>
      <c r="X281" s="445"/>
      <c r="Y281" s="445"/>
      <c r="Z281" s="445"/>
    </row>
    <row r="282" ht="14.25" customHeight="1">
      <c r="A282" s="481" t="str">
        <f>SUBSTITUTE(SUBSTITUTE(SUBSTITUTE(M282,"-",""),"(",""),")","")</f>
        <v>7705809260</v>
      </c>
      <c r="B282" s="448">
        <v>7.0</v>
      </c>
      <c r="C282" s="449"/>
      <c r="D282" s="449" t="s">
        <v>1665</v>
      </c>
      <c r="E282" s="449" t="s">
        <v>1746</v>
      </c>
      <c r="F282" s="449" t="s">
        <v>1923</v>
      </c>
      <c r="G282" s="456" t="s">
        <v>1769</v>
      </c>
      <c r="H282" s="449" t="s">
        <v>1940</v>
      </c>
      <c r="I282" s="449" t="s">
        <v>1941</v>
      </c>
      <c r="J282" s="451">
        <v>44660.0</v>
      </c>
      <c r="K282" s="449" t="s">
        <v>1789</v>
      </c>
      <c r="L282" s="449" t="s">
        <v>1942</v>
      </c>
      <c r="M282" s="449" t="s">
        <v>1943</v>
      </c>
      <c r="N282" s="465" t="s">
        <v>532</v>
      </c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</row>
    <row r="283" ht="14.25" customHeight="1">
      <c r="A283" s="447"/>
      <c r="B283" s="453"/>
      <c r="C283" s="454"/>
      <c r="D283" s="454"/>
      <c r="E283" s="454"/>
      <c r="F283" s="454"/>
      <c r="G283" s="456"/>
      <c r="H283" s="454"/>
      <c r="I283" s="454"/>
      <c r="J283" s="454"/>
      <c r="K283" s="454"/>
      <c r="L283" s="454"/>
      <c r="M283" s="454"/>
      <c r="N283" s="454"/>
      <c r="O283" s="445" t="s">
        <v>1745</v>
      </c>
      <c r="P283" s="445"/>
      <c r="Q283" s="445"/>
      <c r="R283" s="445"/>
      <c r="S283" s="445"/>
      <c r="T283" s="445"/>
      <c r="U283" s="445"/>
      <c r="V283" s="445"/>
      <c r="W283" s="445"/>
      <c r="X283" s="445"/>
      <c r="Y283" s="445"/>
      <c r="Z283" s="445"/>
    </row>
    <row r="284" ht="14.25" customHeight="1">
      <c r="A284" s="447"/>
      <c r="B284" s="459"/>
      <c r="C284" s="460"/>
      <c r="D284" s="460"/>
      <c r="E284" s="460"/>
      <c r="F284" s="460"/>
      <c r="G284" s="462"/>
      <c r="H284" s="460"/>
      <c r="I284" s="460"/>
      <c r="J284" s="460"/>
      <c r="K284" s="460"/>
      <c r="L284" s="460"/>
      <c r="M284" s="460"/>
      <c r="N284" s="460"/>
      <c r="O284" s="445"/>
      <c r="P284" s="445"/>
      <c r="Q284" s="445"/>
      <c r="R284" s="445"/>
      <c r="S284" s="445"/>
      <c r="T284" s="445"/>
      <c r="U284" s="445"/>
      <c r="V284" s="445"/>
      <c r="W284" s="445"/>
      <c r="X284" s="445"/>
      <c r="Y284" s="445"/>
      <c r="Z284" s="445"/>
    </row>
    <row r="285" ht="14.25" customHeight="1">
      <c r="A285" s="447" t="str">
        <f>SUBSTITUTE(SUBSTITUTE(SUBSTITUTE(M285,"-",""),"(",""),")","")</f>
        <v>678316931</v>
      </c>
      <c r="B285" s="448">
        <v>8.0</v>
      </c>
      <c r="C285" s="449" t="s">
        <v>136</v>
      </c>
      <c r="D285" s="449" t="s">
        <v>1665</v>
      </c>
      <c r="E285" s="449" t="s">
        <v>1746</v>
      </c>
      <c r="F285" s="449" t="s">
        <v>1923</v>
      </c>
      <c r="G285" s="456" t="s">
        <v>1769</v>
      </c>
      <c r="H285" s="449" t="s">
        <v>1944</v>
      </c>
      <c r="I285" s="449" t="s">
        <v>1945</v>
      </c>
      <c r="J285" s="451">
        <v>44674.0</v>
      </c>
      <c r="K285" s="449" t="s">
        <v>1761</v>
      </c>
      <c r="L285" s="449" t="s">
        <v>1946</v>
      </c>
      <c r="M285" s="449" t="s">
        <v>615</v>
      </c>
      <c r="N285" s="465" t="s">
        <v>616</v>
      </c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</row>
    <row r="286" ht="14.25" customHeight="1">
      <c r="A286" s="447"/>
      <c r="B286" s="453"/>
      <c r="C286" s="454"/>
      <c r="D286" s="454"/>
      <c r="E286" s="454"/>
      <c r="F286" s="454"/>
      <c r="G286" s="456"/>
      <c r="H286" s="454"/>
      <c r="I286" s="454"/>
      <c r="J286" s="454"/>
      <c r="K286" s="456" t="s">
        <v>1794</v>
      </c>
      <c r="L286" s="456" t="s">
        <v>1947</v>
      </c>
      <c r="M286" s="454"/>
      <c r="N286" s="454"/>
      <c r="O286" s="445" t="s">
        <v>1948</v>
      </c>
      <c r="P286" s="445"/>
      <c r="Q286" s="445"/>
      <c r="R286" s="445"/>
      <c r="S286" s="445"/>
      <c r="T286" s="445"/>
      <c r="U286" s="445"/>
      <c r="V286" s="445"/>
      <c r="W286" s="445"/>
      <c r="X286" s="445"/>
      <c r="Y286" s="445"/>
      <c r="Z286" s="445"/>
    </row>
    <row r="287" ht="14.25" customHeight="1">
      <c r="A287" s="447"/>
      <c r="B287" s="459"/>
      <c r="C287" s="460"/>
      <c r="D287" s="460"/>
      <c r="E287" s="460"/>
      <c r="F287" s="460"/>
      <c r="G287" s="462"/>
      <c r="H287" s="460"/>
      <c r="I287" s="460"/>
      <c r="J287" s="460"/>
      <c r="K287" s="462"/>
      <c r="L287" s="462"/>
      <c r="M287" s="460"/>
      <c r="N287" s="460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</row>
    <row r="288" ht="14.25" customHeight="1">
      <c r="A288" s="447" t="str">
        <f>SUBSTITUTE(SUBSTITUTE(SUBSTITUTE(M288,"-",""),"(",""),")","")</f>
        <v>4704617192</v>
      </c>
      <c r="B288" s="448">
        <v>9.0</v>
      </c>
      <c r="C288" s="449" t="s">
        <v>1692</v>
      </c>
      <c r="D288" s="449" t="s">
        <v>1665</v>
      </c>
      <c r="E288" s="449" t="s">
        <v>1746</v>
      </c>
      <c r="F288" s="449" t="s">
        <v>1923</v>
      </c>
      <c r="G288" s="456" t="s">
        <v>1769</v>
      </c>
      <c r="H288" s="449" t="s">
        <v>1949</v>
      </c>
      <c r="I288" s="449" t="s">
        <v>1950</v>
      </c>
      <c r="J288" s="451">
        <v>44660.0</v>
      </c>
      <c r="K288" s="449" t="s">
        <v>1761</v>
      </c>
      <c r="L288" s="449" t="s">
        <v>1951</v>
      </c>
      <c r="M288" s="449" t="s">
        <v>1952</v>
      </c>
      <c r="N288" s="465" t="s">
        <v>585</v>
      </c>
      <c r="O288" s="445"/>
      <c r="P288" s="445"/>
      <c r="Q288" s="445"/>
      <c r="R288" s="445"/>
      <c r="S288" s="445"/>
      <c r="T288" s="445"/>
      <c r="U288" s="445"/>
      <c r="V288" s="445"/>
      <c r="W288" s="445"/>
      <c r="X288" s="445"/>
      <c r="Y288" s="445"/>
      <c r="Z288" s="445"/>
    </row>
    <row r="289" ht="14.25" customHeight="1">
      <c r="A289" s="447"/>
      <c r="B289" s="453"/>
      <c r="C289" s="454"/>
      <c r="D289" s="454"/>
      <c r="E289" s="454"/>
      <c r="F289" s="454"/>
      <c r="G289" s="456"/>
      <c r="H289" s="454"/>
      <c r="I289" s="454"/>
      <c r="J289" s="454"/>
      <c r="K289" s="454"/>
      <c r="L289" s="454"/>
      <c r="M289" s="454"/>
      <c r="N289" s="454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</row>
    <row r="290" ht="14.25" customHeight="1">
      <c r="A290" s="447"/>
      <c r="B290" s="459"/>
      <c r="C290" s="460"/>
      <c r="D290" s="460"/>
      <c r="E290" s="460"/>
      <c r="F290" s="460"/>
      <c r="G290" s="462"/>
      <c r="H290" s="460"/>
      <c r="I290" s="460"/>
      <c r="J290" s="460"/>
      <c r="K290" s="460"/>
      <c r="L290" s="460"/>
      <c r="M290" s="460"/>
      <c r="N290" s="460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</row>
    <row r="291" ht="14.25" customHeight="1">
      <c r="A291" s="447" t="str">
        <f>SUBSTITUTE(SUBSTITUTE(SUBSTITUTE(M291,"-",""),"(",""),")","")</f>
        <v>6784647084</v>
      </c>
      <c r="B291" s="448">
        <v>10.0</v>
      </c>
      <c r="C291" s="449"/>
      <c r="D291" s="449" t="s">
        <v>1665</v>
      </c>
      <c r="E291" s="449" t="s">
        <v>1746</v>
      </c>
      <c r="F291" s="449" t="s">
        <v>1923</v>
      </c>
      <c r="G291" s="456" t="s">
        <v>1769</v>
      </c>
      <c r="H291" s="449" t="s">
        <v>1953</v>
      </c>
      <c r="I291" s="449" t="s">
        <v>1954</v>
      </c>
      <c r="J291" s="451">
        <v>44660.0</v>
      </c>
      <c r="K291" s="449" t="s">
        <v>1749</v>
      </c>
      <c r="L291" s="449" t="s">
        <v>1955</v>
      </c>
      <c r="M291" s="450" t="s">
        <v>1956</v>
      </c>
      <c r="N291" s="452" t="s">
        <v>599</v>
      </c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445"/>
    </row>
    <row r="292" ht="14.25" customHeight="1">
      <c r="A292" s="447"/>
      <c r="B292" s="453"/>
      <c r="C292" s="454"/>
      <c r="D292" s="454"/>
      <c r="E292" s="454"/>
      <c r="F292" s="454"/>
      <c r="G292" s="456"/>
      <c r="H292" s="454"/>
      <c r="I292" s="454"/>
      <c r="J292" s="454"/>
      <c r="K292" s="454"/>
      <c r="L292" s="454"/>
      <c r="M292" s="455"/>
      <c r="N292" s="458"/>
      <c r="O292" s="445" t="s">
        <v>1745</v>
      </c>
      <c r="P292" s="445"/>
      <c r="Q292" s="445"/>
      <c r="R292" s="445"/>
      <c r="S292" s="445"/>
      <c r="T292" s="445"/>
      <c r="U292" s="445"/>
      <c r="V292" s="445"/>
      <c r="W292" s="445"/>
      <c r="X292" s="445"/>
      <c r="Y292" s="445"/>
      <c r="Z292" s="445"/>
    </row>
    <row r="293" ht="14.25" customHeight="1">
      <c r="A293" s="447"/>
      <c r="B293" s="459"/>
      <c r="C293" s="460"/>
      <c r="D293" s="460"/>
      <c r="E293" s="460"/>
      <c r="F293" s="460"/>
      <c r="G293" s="462"/>
      <c r="H293" s="460"/>
      <c r="I293" s="460"/>
      <c r="J293" s="460"/>
      <c r="K293" s="460"/>
      <c r="L293" s="460"/>
      <c r="M293" s="461"/>
      <c r="N293" s="464"/>
      <c r="O293" s="445"/>
      <c r="P293" s="445"/>
      <c r="Q293" s="445"/>
      <c r="R293" s="445"/>
      <c r="S293" s="445"/>
      <c r="T293" s="445"/>
      <c r="U293" s="445"/>
      <c r="V293" s="445"/>
      <c r="W293" s="445"/>
      <c r="X293" s="445"/>
      <c r="Y293" s="445"/>
      <c r="Z293" s="445"/>
    </row>
    <row r="294" ht="14.25" customHeight="1">
      <c r="A294" s="447" t="str">
        <f>SUBSTITUTE(SUBSTITUTE(SUBSTITUTE(M294,"-",""),"(",""),")","")</f>
        <v>4705760018</v>
      </c>
      <c r="B294" s="448">
        <v>11.0</v>
      </c>
      <c r="C294" s="449" t="s">
        <v>1692</v>
      </c>
      <c r="D294" s="449" t="s">
        <v>1665</v>
      </c>
      <c r="E294" s="449" t="s">
        <v>1746</v>
      </c>
      <c r="F294" s="449" t="s">
        <v>1923</v>
      </c>
      <c r="G294" s="456" t="s">
        <v>1769</v>
      </c>
      <c r="H294" s="449" t="s">
        <v>1957</v>
      </c>
      <c r="I294" s="449" t="s">
        <v>1958</v>
      </c>
      <c r="J294" s="451">
        <v>44660.0</v>
      </c>
      <c r="K294" s="449" t="s">
        <v>1749</v>
      </c>
      <c r="L294" s="449" t="s">
        <v>1959</v>
      </c>
      <c r="M294" s="449" t="s">
        <v>1960</v>
      </c>
      <c r="N294" s="465" t="s">
        <v>627</v>
      </c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</row>
    <row r="295" ht="14.25" customHeight="1">
      <c r="A295" s="447"/>
      <c r="B295" s="453"/>
      <c r="C295" s="454"/>
      <c r="D295" s="454"/>
      <c r="E295" s="454"/>
      <c r="F295" s="454"/>
      <c r="G295" s="456"/>
      <c r="H295" s="454"/>
      <c r="I295" s="454"/>
      <c r="J295" s="454"/>
      <c r="K295" s="456" t="s">
        <v>1752</v>
      </c>
      <c r="L295" s="456" t="s">
        <v>1961</v>
      </c>
      <c r="M295" s="454"/>
      <c r="N295" s="454"/>
      <c r="O295" s="445"/>
      <c r="P295" s="445"/>
      <c r="Q295" s="445"/>
      <c r="R295" s="445"/>
      <c r="S295" s="445"/>
      <c r="T295" s="445"/>
      <c r="U295" s="445"/>
      <c r="V295" s="445"/>
      <c r="W295" s="445"/>
      <c r="X295" s="445"/>
      <c r="Y295" s="445"/>
      <c r="Z295" s="445"/>
    </row>
    <row r="296" ht="14.25" customHeight="1">
      <c r="A296" s="447"/>
      <c r="B296" s="459"/>
      <c r="C296" s="460"/>
      <c r="D296" s="460"/>
      <c r="E296" s="460"/>
      <c r="F296" s="460"/>
      <c r="G296" s="462"/>
      <c r="H296" s="460"/>
      <c r="I296" s="460"/>
      <c r="J296" s="460"/>
      <c r="K296" s="462"/>
      <c r="L296" s="462"/>
      <c r="M296" s="460"/>
      <c r="N296" s="460"/>
      <c r="O296" s="445"/>
      <c r="P296" s="445"/>
      <c r="Q296" s="445"/>
      <c r="R296" s="445"/>
      <c r="S296" s="445"/>
      <c r="T296" s="445"/>
      <c r="U296" s="445"/>
      <c r="V296" s="445"/>
      <c r="W296" s="445"/>
      <c r="X296" s="445"/>
      <c r="Y296" s="445"/>
      <c r="Z296" s="445"/>
    </row>
    <row r="297" ht="14.25" customHeight="1">
      <c r="A297" s="447" t="str">
        <f>SUBSTITUTE(SUBSTITUTE(SUBSTITUTE(M297,"-",""),"(",""),")","")</f>
        <v>6787648667</v>
      </c>
      <c r="B297" s="448">
        <v>12.0</v>
      </c>
      <c r="C297" s="449"/>
      <c r="D297" s="449" t="s">
        <v>1665</v>
      </c>
      <c r="E297" s="449" t="s">
        <v>1746</v>
      </c>
      <c r="F297" s="449" t="s">
        <v>1923</v>
      </c>
      <c r="G297" s="456" t="s">
        <v>1769</v>
      </c>
      <c r="H297" s="449" t="s">
        <v>1962</v>
      </c>
      <c r="I297" s="449" t="s">
        <v>1963</v>
      </c>
      <c r="J297" s="451">
        <v>45150.0</v>
      </c>
      <c r="K297" s="449"/>
      <c r="L297" s="449"/>
      <c r="M297" s="449" t="s">
        <v>1964</v>
      </c>
      <c r="N297" s="465" t="s">
        <v>604</v>
      </c>
      <c r="O297" s="445"/>
      <c r="P297" s="445"/>
      <c r="Q297" s="445"/>
      <c r="R297" s="445"/>
      <c r="S297" s="445"/>
      <c r="T297" s="445"/>
      <c r="U297" s="445"/>
      <c r="V297" s="445"/>
      <c r="W297" s="445"/>
      <c r="X297" s="445"/>
      <c r="Y297" s="445"/>
      <c r="Z297" s="445"/>
    </row>
    <row r="298" ht="14.25" customHeight="1">
      <c r="A298" s="447"/>
      <c r="B298" s="453"/>
      <c r="C298" s="454"/>
      <c r="D298" s="454"/>
      <c r="E298" s="454"/>
      <c r="F298" s="454"/>
      <c r="G298" s="456"/>
      <c r="H298" s="454"/>
      <c r="I298" s="454"/>
      <c r="J298" s="454"/>
      <c r="K298" s="454"/>
      <c r="L298" s="454"/>
      <c r="M298" s="454"/>
      <c r="N298" s="454"/>
      <c r="O298" s="445" t="s">
        <v>1745</v>
      </c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</row>
    <row r="299" ht="14.25" customHeight="1">
      <c r="A299" s="447"/>
      <c r="B299" s="459"/>
      <c r="C299" s="460"/>
      <c r="D299" s="460"/>
      <c r="E299" s="460"/>
      <c r="F299" s="460"/>
      <c r="G299" s="462"/>
      <c r="H299" s="460"/>
      <c r="I299" s="460"/>
      <c r="J299" s="460"/>
      <c r="K299" s="460"/>
      <c r="L299" s="460"/>
      <c r="M299" s="460"/>
      <c r="N299" s="460"/>
      <c r="O299" s="445"/>
      <c r="P299" s="445"/>
      <c r="Q299" s="445"/>
      <c r="R299" s="445"/>
      <c r="S299" s="445"/>
      <c r="T299" s="445"/>
      <c r="U299" s="445"/>
      <c r="V299" s="445"/>
      <c r="W299" s="445"/>
      <c r="X299" s="445"/>
      <c r="Y299" s="445"/>
      <c r="Z299" s="445"/>
    </row>
    <row r="300" ht="14.25" customHeight="1">
      <c r="A300" s="447" t="str">
        <f>SUBSTITUTE(SUBSTITUTE(SUBSTITUTE(M300,"-",""),"(",""),")","")</f>
        <v>4706278143</v>
      </c>
      <c r="B300" s="448">
        <v>13.0</v>
      </c>
      <c r="C300" s="449"/>
      <c r="D300" s="449" t="s">
        <v>1665</v>
      </c>
      <c r="E300" s="449" t="s">
        <v>1746</v>
      </c>
      <c r="F300" s="449" t="s">
        <v>1923</v>
      </c>
      <c r="G300" s="456" t="s">
        <v>1769</v>
      </c>
      <c r="H300" s="449" t="s">
        <v>1965</v>
      </c>
      <c r="I300" s="449" t="s">
        <v>1966</v>
      </c>
      <c r="J300" s="451">
        <v>45031.0</v>
      </c>
      <c r="K300" s="449"/>
      <c r="L300" s="449"/>
      <c r="M300" s="450" t="s">
        <v>1967</v>
      </c>
      <c r="N300" s="452" t="s">
        <v>633</v>
      </c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</row>
    <row r="301" ht="14.25" customHeight="1">
      <c r="A301" s="447"/>
      <c r="B301" s="453"/>
      <c r="C301" s="454"/>
      <c r="D301" s="454"/>
      <c r="E301" s="454"/>
      <c r="F301" s="454"/>
      <c r="G301" s="456"/>
      <c r="H301" s="454"/>
      <c r="I301" s="454"/>
      <c r="J301" s="454"/>
      <c r="K301" s="454"/>
      <c r="L301" s="454"/>
      <c r="M301" s="455"/>
      <c r="N301" s="458"/>
      <c r="O301" s="445"/>
      <c r="P301" s="445"/>
      <c r="Q301" s="445"/>
      <c r="R301" s="445"/>
      <c r="S301" s="445"/>
      <c r="T301" s="445"/>
      <c r="U301" s="445"/>
      <c r="V301" s="445"/>
      <c r="W301" s="445"/>
      <c r="X301" s="445"/>
      <c r="Y301" s="445"/>
      <c r="Z301" s="445"/>
    </row>
    <row r="302" ht="14.25" customHeight="1">
      <c r="A302" s="447"/>
      <c r="B302" s="459"/>
      <c r="C302" s="460"/>
      <c r="D302" s="460"/>
      <c r="E302" s="460"/>
      <c r="F302" s="460"/>
      <c r="G302" s="462"/>
      <c r="H302" s="460"/>
      <c r="I302" s="460"/>
      <c r="J302" s="460"/>
      <c r="K302" s="460"/>
      <c r="L302" s="460"/>
      <c r="M302" s="461"/>
      <c r="N302" s="464"/>
      <c r="O302" s="445"/>
      <c r="P302" s="445"/>
      <c r="Q302" s="445"/>
      <c r="R302" s="445"/>
      <c r="S302" s="445"/>
      <c r="T302" s="445"/>
      <c r="U302" s="445"/>
      <c r="V302" s="445"/>
      <c r="W302" s="445"/>
      <c r="X302" s="445"/>
      <c r="Y302" s="445"/>
      <c r="Z302" s="445"/>
    </row>
    <row r="303" ht="14.25" customHeight="1">
      <c r="A303" s="447" t="str">
        <f>SUBSTITUTE(SUBSTITUTE(SUBSTITUTE(M303,"-",""),"(",""),")","")</f>
        <v>4705722745</v>
      </c>
      <c r="B303" s="448">
        <v>14.0</v>
      </c>
      <c r="C303" s="449"/>
      <c r="D303" s="449" t="s">
        <v>1665</v>
      </c>
      <c r="E303" s="449" t="s">
        <v>1746</v>
      </c>
      <c r="F303" s="449" t="s">
        <v>1923</v>
      </c>
      <c r="G303" s="456" t="s">
        <v>1769</v>
      </c>
      <c r="H303" s="450" t="s">
        <v>1968</v>
      </c>
      <c r="I303" s="482" t="s">
        <v>1969</v>
      </c>
      <c r="J303" s="483">
        <v>45395.0</v>
      </c>
      <c r="K303" s="449"/>
      <c r="L303" s="449"/>
      <c r="M303" s="484" t="s">
        <v>640</v>
      </c>
      <c r="N303" s="485" t="s">
        <v>641</v>
      </c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</row>
    <row r="304" ht="14.25" customHeight="1">
      <c r="A304" s="447"/>
      <c r="B304" s="453"/>
      <c r="C304" s="454"/>
      <c r="D304" s="454"/>
      <c r="E304" s="454"/>
      <c r="F304" s="454"/>
      <c r="G304" s="456"/>
      <c r="H304" s="455"/>
      <c r="I304" s="455"/>
      <c r="J304" s="486"/>
      <c r="K304" s="454"/>
      <c r="L304" s="454"/>
      <c r="M304" s="487"/>
      <c r="N304" s="488"/>
      <c r="O304" s="445"/>
      <c r="P304" s="445"/>
      <c r="Q304" s="445"/>
      <c r="R304" s="445"/>
      <c r="S304" s="445"/>
      <c r="T304" s="445"/>
      <c r="U304" s="445"/>
      <c r="V304" s="445"/>
      <c r="W304" s="445"/>
      <c r="X304" s="445"/>
      <c r="Y304" s="445"/>
      <c r="Z304" s="445"/>
    </row>
    <row r="305" ht="14.25" customHeight="1">
      <c r="A305" s="447"/>
      <c r="B305" s="459"/>
      <c r="C305" s="460"/>
      <c r="D305" s="460"/>
      <c r="E305" s="460"/>
      <c r="F305" s="460"/>
      <c r="G305" s="462"/>
      <c r="H305" s="461"/>
      <c r="I305" s="461"/>
      <c r="J305" s="489"/>
      <c r="K305" s="460"/>
      <c r="L305" s="460"/>
      <c r="M305" s="490"/>
      <c r="N305" s="491"/>
      <c r="O305" s="445"/>
      <c r="P305" s="445"/>
      <c r="Q305" s="445"/>
      <c r="R305" s="445"/>
      <c r="S305" s="445"/>
      <c r="T305" s="445"/>
      <c r="U305" s="445"/>
      <c r="V305" s="445"/>
      <c r="W305" s="445"/>
      <c r="X305" s="445"/>
      <c r="Y305" s="445"/>
      <c r="Z305" s="445"/>
    </row>
    <row r="306" ht="14.25" customHeight="1">
      <c r="A306" s="447" t="str">
        <f>SUBSTITUTE(SUBSTITUTE(SUBSTITUTE(M306,"-",""),"(",""),")","")</f>
        <v>6785764453</v>
      </c>
      <c r="B306" s="448">
        <v>15.0</v>
      </c>
      <c r="C306" s="449" t="s">
        <v>177</v>
      </c>
      <c r="D306" s="449" t="s">
        <v>1665</v>
      </c>
      <c r="E306" s="449" t="s">
        <v>1746</v>
      </c>
      <c r="F306" s="449" t="s">
        <v>1923</v>
      </c>
      <c r="G306" s="456" t="s">
        <v>1769</v>
      </c>
      <c r="H306" s="449" t="s">
        <v>1970</v>
      </c>
      <c r="I306" s="449" t="s">
        <v>1971</v>
      </c>
      <c r="J306" s="451">
        <v>44660.0</v>
      </c>
      <c r="K306" s="449" t="s">
        <v>1712</v>
      </c>
      <c r="L306" s="449" t="s">
        <v>1972</v>
      </c>
      <c r="M306" s="449" t="s">
        <v>1973</v>
      </c>
      <c r="N306" s="465" t="s">
        <v>581</v>
      </c>
      <c r="O306" s="445"/>
      <c r="P306" s="445"/>
      <c r="Q306" s="445"/>
      <c r="R306" s="445"/>
      <c r="S306" s="445"/>
      <c r="T306" s="445"/>
      <c r="U306" s="445"/>
      <c r="V306" s="445"/>
      <c r="W306" s="445"/>
      <c r="X306" s="445"/>
      <c r="Y306" s="445"/>
      <c r="Z306" s="445"/>
    </row>
    <row r="307" ht="14.25" customHeight="1">
      <c r="A307" s="447"/>
      <c r="B307" s="453"/>
      <c r="C307" s="454"/>
      <c r="D307" s="454"/>
      <c r="E307" s="454"/>
      <c r="F307" s="454"/>
      <c r="G307" s="456"/>
      <c r="H307" s="454"/>
      <c r="I307" s="454"/>
      <c r="J307" s="454"/>
      <c r="K307" s="454"/>
      <c r="L307" s="454"/>
      <c r="M307" s="454"/>
      <c r="N307" s="454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</row>
    <row r="308" ht="14.25" customHeight="1">
      <c r="A308" s="447"/>
      <c r="B308" s="459"/>
      <c r="C308" s="460"/>
      <c r="D308" s="460"/>
      <c r="E308" s="460"/>
      <c r="F308" s="460"/>
      <c r="G308" s="462"/>
      <c r="H308" s="460"/>
      <c r="I308" s="460"/>
      <c r="J308" s="460"/>
      <c r="K308" s="460"/>
      <c r="L308" s="460"/>
      <c r="M308" s="460"/>
      <c r="N308" s="460"/>
      <c r="O308" s="445"/>
      <c r="P308" s="445"/>
      <c r="Q308" s="445"/>
      <c r="R308" s="445"/>
      <c r="S308" s="445"/>
      <c r="T308" s="445"/>
      <c r="U308" s="445"/>
      <c r="V308" s="445"/>
      <c r="W308" s="445"/>
      <c r="X308" s="445"/>
      <c r="Y308" s="445"/>
      <c r="Z308" s="445"/>
    </row>
    <row r="309" ht="14.25" customHeight="1">
      <c r="A309" s="447" t="str">
        <f>SUBSTITUTE(SUBSTITUTE(SUBSTITUTE(M309,"-",""),"(",""),")","")</f>
        <v>4709632221</v>
      </c>
      <c r="B309" s="473"/>
      <c r="C309" s="456"/>
      <c r="D309" s="456"/>
      <c r="E309" s="449" t="s">
        <v>1746</v>
      </c>
      <c r="F309" s="449" t="s">
        <v>1923</v>
      </c>
      <c r="G309" s="456" t="s">
        <v>1769</v>
      </c>
      <c r="H309" s="449" t="s">
        <v>1974</v>
      </c>
      <c r="I309" s="492" t="s">
        <v>1975</v>
      </c>
      <c r="J309" s="451">
        <v>45031.0</v>
      </c>
      <c r="K309" s="449" t="s">
        <v>1976</v>
      </c>
      <c r="L309" s="477" t="s">
        <v>54</v>
      </c>
      <c r="M309" s="450" t="s">
        <v>1682</v>
      </c>
      <c r="N309" s="452" t="s">
        <v>59</v>
      </c>
      <c r="O309" s="445"/>
      <c r="P309" s="445"/>
      <c r="Q309" s="445"/>
      <c r="R309" s="445"/>
      <c r="S309" s="445"/>
      <c r="T309" s="445"/>
      <c r="U309" s="445"/>
      <c r="V309" s="445"/>
      <c r="W309" s="445"/>
      <c r="X309" s="445"/>
      <c r="Y309" s="445"/>
      <c r="Z309" s="445"/>
    </row>
    <row r="310" ht="14.25" customHeight="1">
      <c r="A310" s="447"/>
      <c r="B310" s="473">
        <v>16.0</v>
      </c>
      <c r="C310" s="456"/>
      <c r="D310" s="456"/>
      <c r="E310" s="454"/>
      <c r="F310" s="454"/>
      <c r="G310" s="456"/>
      <c r="H310" s="454"/>
      <c r="I310" s="454"/>
      <c r="J310" s="454"/>
      <c r="K310" s="454"/>
      <c r="L310" s="493"/>
      <c r="M310" s="455"/>
      <c r="N310" s="458"/>
      <c r="O310" s="445"/>
      <c r="P310" s="445"/>
      <c r="Q310" s="445"/>
      <c r="R310" s="445"/>
      <c r="S310" s="445"/>
      <c r="T310" s="445"/>
      <c r="U310" s="445"/>
      <c r="V310" s="445"/>
      <c r="W310" s="445"/>
      <c r="X310" s="445"/>
      <c r="Y310" s="445"/>
      <c r="Z310" s="445"/>
    </row>
    <row r="311" ht="14.25" customHeight="1">
      <c r="A311" s="447"/>
      <c r="B311" s="473"/>
      <c r="C311" s="456"/>
      <c r="D311" s="456"/>
      <c r="E311" s="460"/>
      <c r="F311" s="460"/>
      <c r="G311" s="462"/>
      <c r="H311" s="460"/>
      <c r="I311" s="460"/>
      <c r="J311" s="460"/>
      <c r="K311" s="460"/>
      <c r="L311" s="494"/>
      <c r="M311" s="461"/>
      <c r="N311" s="464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</row>
    <row r="312" ht="14.25" customHeight="1">
      <c r="A312" s="447" t="str">
        <f>SUBSTITUTE(SUBSTITUTE(SUBSTITUTE(M312,"-",""),"(",""),")","")</f>
        <v>4044474884</v>
      </c>
      <c r="B312" s="448">
        <v>17.0</v>
      </c>
      <c r="C312" s="449"/>
      <c r="D312" s="449"/>
      <c r="E312" s="449" t="s">
        <v>1746</v>
      </c>
      <c r="F312" s="449" t="s">
        <v>1923</v>
      </c>
      <c r="G312" s="456" t="s">
        <v>1769</v>
      </c>
      <c r="H312" s="449" t="s">
        <v>1977</v>
      </c>
      <c r="I312" s="492" t="s">
        <v>1803</v>
      </c>
      <c r="J312" s="451">
        <v>44660.0</v>
      </c>
      <c r="K312" s="449" t="s">
        <v>1978</v>
      </c>
      <c r="L312" s="477" t="s">
        <v>1802</v>
      </c>
      <c r="M312" s="495" t="s">
        <v>1804</v>
      </c>
      <c r="N312" s="496" t="s">
        <v>307</v>
      </c>
      <c r="O312" s="445"/>
      <c r="P312" s="445"/>
      <c r="Q312" s="445"/>
      <c r="R312" s="445"/>
      <c r="S312" s="445"/>
      <c r="T312" s="445"/>
      <c r="U312" s="445"/>
      <c r="V312" s="445"/>
      <c r="W312" s="445"/>
      <c r="X312" s="445"/>
      <c r="Y312" s="445"/>
      <c r="Z312" s="445"/>
    </row>
    <row r="313" ht="14.25" customHeight="1">
      <c r="A313" s="447"/>
      <c r="B313" s="453"/>
      <c r="C313" s="454"/>
      <c r="D313" s="454"/>
      <c r="E313" s="454"/>
      <c r="F313" s="454"/>
      <c r="G313" s="456"/>
      <c r="H313" s="454"/>
      <c r="I313" s="454"/>
      <c r="J313" s="454"/>
      <c r="K313" s="454"/>
      <c r="L313" s="493"/>
      <c r="M313" s="497"/>
      <c r="N313" s="498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</row>
    <row r="314" ht="14.25" customHeight="1">
      <c r="A314" s="447"/>
      <c r="B314" s="459"/>
      <c r="C314" s="460"/>
      <c r="D314" s="460"/>
      <c r="E314" s="460"/>
      <c r="F314" s="460"/>
      <c r="G314" s="462"/>
      <c r="H314" s="460"/>
      <c r="I314" s="460"/>
      <c r="J314" s="460"/>
      <c r="K314" s="460"/>
      <c r="L314" s="494"/>
      <c r="M314" s="499"/>
      <c r="N314" s="500"/>
      <c r="O314" s="445"/>
      <c r="P314" s="445"/>
      <c r="Q314" s="445"/>
      <c r="R314" s="445"/>
      <c r="S314" s="445"/>
      <c r="T314" s="445"/>
      <c r="U314" s="445"/>
      <c r="V314" s="445"/>
      <c r="W314" s="445"/>
      <c r="X314" s="445"/>
      <c r="Y314" s="445"/>
      <c r="Z314" s="445"/>
    </row>
    <row r="315" ht="14.25" customHeight="1">
      <c r="A315" s="447" t="str">
        <f>SUBSTITUTE(SUBSTITUTE(SUBSTITUTE(M315,"-",""),"(",""),")","")</f>
        <v>2128100567</v>
      </c>
      <c r="B315" s="448"/>
      <c r="C315" s="449"/>
      <c r="D315" s="449"/>
      <c r="E315" s="449" t="s">
        <v>1746</v>
      </c>
      <c r="F315" s="449" t="s">
        <v>1923</v>
      </c>
      <c r="G315" s="456" t="s">
        <v>1769</v>
      </c>
      <c r="H315" s="449" t="s">
        <v>1979</v>
      </c>
      <c r="I315" s="492" t="s">
        <v>1743</v>
      </c>
      <c r="J315" s="451">
        <v>45031.0</v>
      </c>
      <c r="K315" s="449" t="s">
        <v>1820</v>
      </c>
      <c r="L315" s="477" t="s">
        <v>1742</v>
      </c>
      <c r="M315" s="495" t="s">
        <v>1744</v>
      </c>
      <c r="N315" s="496" t="s">
        <v>157</v>
      </c>
      <c r="O315" s="445"/>
      <c r="P315" s="445"/>
      <c r="Q315" s="445"/>
      <c r="R315" s="445"/>
      <c r="S315" s="445"/>
      <c r="T315" s="445"/>
      <c r="U315" s="445"/>
      <c r="V315" s="445"/>
      <c r="W315" s="445"/>
      <c r="X315" s="445"/>
      <c r="Y315" s="445"/>
      <c r="Z315" s="445"/>
    </row>
    <row r="316" ht="14.25" customHeight="1">
      <c r="A316" s="447"/>
      <c r="B316" s="473">
        <v>18.0</v>
      </c>
      <c r="C316" s="456"/>
      <c r="D316" s="456"/>
      <c r="E316" s="454"/>
      <c r="F316" s="454"/>
      <c r="G316" s="456"/>
      <c r="H316" s="454"/>
      <c r="I316" s="454"/>
      <c r="J316" s="454"/>
      <c r="K316" s="454"/>
      <c r="L316" s="493"/>
      <c r="M316" s="497"/>
      <c r="N316" s="498"/>
      <c r="O316" s="445"/>
      <c r="P316" s="445"/>
      <c r="Q316" s="445"/>
      <c r="R316" s="445"/>
      <c r="S316" s="445"/>
      <c r="T316" s="445"/>
      <c r="U316" s="445"/>
      <c r="V316" s="445"/>
      <c r="W316" s="445"/>
      <c r="X316" s="445"/>
      <c r="Y316" s="445"/>
      <c r="Z316" s="445"/>
    </row>
    <row r="317" ht="14.25" customHeight="1">
      <c r="A317" s="447"/>
      <c r="B317" s="501"/>
      <c r="C317" s="462"/>
      <c r="D317" s="462"/>
      <c r="E317" s="460"/>
      <c r="F317" s="460"/>
      <c r="G317" s="462"/>
      <c r="H317" s="460"/>
      <c r="I317" s="460"/>
      <c r="J317" s="460"/>
      <c r="K317" s="460"/>
      <c r="L317" s="494"/>
      <c r="M317" s="499"/>
      <c r="N317" s="500"/>
      <c r="O317" s="445"/>
      <c r="P317" s="445"/>
      <c r="Q317" s="445"/>
      <c r="R317" s="445"/>
      <c r="S317" s="445"/>
      <c r="T317" s="445"/>
      <c r="U317" s="445"/>
      <c r="V317" s="445"/>
      <c r="W317" s="445"/>
      <c r="X317" s="445"/>
      <c r="Y317" s="445"/>
      <c r="Z317" s="445"/>
    </row>
    <row r="318" ht="14.25" customHeight="1">
      <c r="A318" s="447" t="str">
        <f>SUBSTITUTE(SUBSTITUTE(SUBSTITUTE(M318,"-",""),"(",""),")","")</f>
        <v>4705809979</v>
      </c>
      <c r="B318" s="448">
        <v>1.0</v>
      </c>
      <c r="C318" s="449" t="s">
        <v>128</v>
      </c>
      <c r="D318" s="449" t="s">
        <v>1665</v>
      </c>
      <c r="E318" s="449" t="s">
        <v>1746</v>
      </c>
      <c r="F318" s="449" t="s">
        <v>1923</v>
      </c>
      <c r="G318" s="449" t="s">
        <v>1809</v>
      </c>
      <c r="H318" s="449" t="s">
        <v>1980</v>
      </c>
      <c r="I318" s="449" t="s">
        <v>1981</v>
      </c>
      <c r="J318" s="451">
        <v>45031.0</v>
      </c>
      <c r="K318" s="449"/>
      <c r="L318" s="449"/>
      <c r="M318" s="450" t="s">
        <v>1982</v>
      </c>
      <c r="N318" s="452" t="s">
        <v>692</v>
      </c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</row>
    <row r="319" ht="14.25" customHeight="1">
      <c r="A319" s="447"/>
      <c r="B319" s="453"/>
      <c r="C319" s="454"/>
      <c r="D319" s="454"/>
      <c r="E319" s="454"/>
      <c r="F319" s="454"/>
      <c r="G319" s="454"/>
      <c r="H319" s="454"/>
      <c r="I319" s="454"/>
      <c r="J319" s="454"/>
      <c r="K319" s="454"/>
      <c r="L319" s="454"/>
      <c r="M319" s="455"/>
      <c r="N319" s="458"/>
      <c r="O319" s="445"/>
      <c r="P319" s="445"/>
      <c r="Q319" s="445"/>
      <c r="R319" s="445"/>
      <c r="S319" s="445"/>
      <c r="T319" s="445"/>
      <c r="U319" s="445"/>
      <c r="V319" s="445"/>
      <c r="W319" s="445"/>
      <c r="X319" s="445"/>
      <c r="Y319" s="445"/>
      <c r="Z319" s="445"/>
    </row>
    <row r="320" ht="14.25" customHeight="1">
      <c r="A320" s="447"/>
      <c r="B320" s="459"/>
      <c r="C320" s="460"/>
      <c r="D320" s="460"/>
      <c r="E320" s="460"/>
      <c r="F320" s="460"/>
      <c r="G320" s="460"/>
      <c r="H320" s="460"/>
      <c r="I320" s="460"/>
      <c r="J320" s="460"/>
      <c r="K320" s="460"/>
      <c r="L320" s="460"/>
      <c r="M320" s="461"/>
      <c r="N320" s="464"/>
      <c r="O320" s="445"/>
      <c r="P320" s="445"/>
      <c r="Q320" s="445"/>
      <c r="R320" s="445"/>
      <c r="S320" s="445"/>
      <c r="T320" s="445"/>
      <c r="U320" s="445"/>
      <c r="V320" s="445"/>
      <c r="W320" s="445"/>
      <c r="X320" s="445"/>
      <c r="Y320" s="445"/>
      <c r="Z320" s="445"/>
    </row>
    <row r="321" ht="14.25" customHeight="1">
      <c r="A321" s="447" t="str">
        <f>SUBSTITUTE(SUBSTITUTE(SUBSTITUTE(M321,"-",""),"(",""),")","")</f>
        <v>3474663261</v>
      </c>
      <c r="B321" s="448">
        <v>2.0</v>
      </c>
      <c r="C321" s="449"/>
      <c r="D321" s="449" t="s">
        <v>1665</v>
      </c>
      <c r="E321" s="449" t="s">
        <v>1746</v>
      </c>
      <c r="F321" s="449" t="s">
        <v>1923</v>
      </c>
      <c r="G321" s="449" t="s">
        <v>1809</v>
      </c>
      <c r="H321" s="449" t="s">
        <v>1983</v>
      </c>
      <c r="I321" s="449" t="s">
        <v>1984</v>
      </c>
      <c r="J321" s="451">
        <v>45031.0</v>
      </c>
      <c r="K321" s="449"/>
      <c r="L321" s="449"/>
      <c r="M321" s="450" t="s">
        <v>1985</v>
      </c>
      <c r="N321" s="452" t="s">
        <v>656</v>
      </c>
      <c r="O321" s="445"/>
      <c r="P321" s="445"/>
      <c r="Q321" s="445"/>
      <c r="R321" s="445"/>
      <c r="S321" s="445"/>
      <c r="T321" s="445"/>
      <c r="U321" s="445"/>
      <c r="V321" s="445"/>
      <c r="W321" s="445"/>
      <c r="X321" s="445"/>
      <c r="Y321" s="445"/>
      <c r="Z321" s="445"/>
    </row>
    <row r="322" ht="14.25" customHeight="1">
      <c r="A322" s="447"/>
      <c r="B322" s="453"/>
      <c r="C322" s="454"/>
      <c r="D322" s="454"/>
      <c r="E322" s="454"/>
      <c r="F322" s="454"/>
      <c r="G322" s="454"/>
      <c r="H322" s="454"/>
      <c r="I322" s="454"/>
      <c r="J322" s="454"/>
      <c r="K322" s="454"/>
      <c r="L322" s="454"/>
      <c r="M322" s="455"/>
      <c r="N322" s="458"/>
      <c r="O322" s="445"/>
      <c r="P322" s="445"/>
      <c r="Q322" s="445"/>
      <c r="R322" s="445"/>
      <c r="S322" s="445"/>
      <c r="T322" s="445"/>
      <c r="U322" s="445"/>
      <c r="V322" s="445"/>
      <c r="W322" s="445"/>
      <c r="X322" s="445"/>
      <c r="Y322" s="445"/>
      <c r="Z322" s="445"/>
    </row>
    <row r="323" ht="14.25" customHeight="1">
      <c r="A323" s="447"/>
      <c r="B323" s="459"/>
      <c r="C323" s="460"/>
      <c r="D323" s="460"/>
      <c r="E323" s="460"/>
      <c r="F323" s="460"/>
      <c r="G323" s="460"/>
      <c r="H323" s="460"/>
      <c r="I323" s="460"/>
      <c r="J323" s="460"/>
      <c r="K323" s="460"/>
      <c r="L323" s="460"/>
      <c r="M323" s="461"/>
      <c r="N323" s="464"/>
      <c r="O323" s="445"/>
      <c r="P323" s="445"/>
      <c r="Q323" s="445"/>
      <c r="R323" s="445"/>
      <c r="S323" s="445"/>
      <c r="T323" s="445"/>
      <c r="U323" s="445"/>
      <c r="V323" s="445"/>
      <c r="W323" s="445"/>
      <c r="X323" s="445"/>
      <c r="Y323" s="445"/>
      <c r="Z323" s="445"/>
    </row>
    <row r="324" ht="14.25" customHeight="1">
      <c r="A324" s="447" t="str">
        <f>SUBSTITUTE(SUBSTITUTE(SUBSTITUTE(M324,"-",""),"(",""),")","")</f>
        <v>7702867241</v>
      </c>
      <c r="B324" s="448">
        <v>3.0</v>
      </c>
      <c r="C324" s="449"/>
      <c r="D324" s="449" t="s">
        <v>1665</v>
      </c>
      <c r="E324" s="449" t="s">
        <v>1746</v>
      </c>
      <c r="F324" s="449" t="s">
        <v>1923</v>
      </c>
      <c r="G324" s="449" t="s">
        <v>1809</v>
      </c>
      <c r="H324" s="449" t="s">
        <v>1986</v>
      </c>
      <c r="I324" s="449" t="s">
        <v>1987</v>
      </c>
      <c r="J324" s="451">
        <v>45304.0</v>
      </c>
      <c r="K324" s="449"/>
      <c r="L324" s="449"/>
      <c r="M324" s="449" t="s">
        <v>1988</v>
      </c>
      <c r="N324" s="465" t="s">
        <v>700</v>
      </c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</row>
    <row r="325" ht="14.25" customHeight="1">
      <c r="A325" s="447"/>
      <c r="B325" s="453"/>
      <c r="C325" s="454"/>
      <c r="D325" s="454"/>
      <c r="E325" s="454"/>
      <c r="F325" s="454"/>
      <c r="G325" s="454"/>
      <c r="H325" s="454"/>
      <c r="I325" s="454"/>
      <c r="J325" s="454"/>
      <c r="K325" s="454"/>
      <c r="L325" s="454"/>
      <c r="M325" s="454"/>
      <c r="N325" s="454"/>
      <c r="O325" s="445"/>
      <c r="P325" s="445"/>
      <c r="Q325" s="445"/>
      <c r="R325" s="445"/>
      <c r="S325" s="445"/>
      <c r="T325" s="445"/>
      <c r="U325" s="445"/>
      <c r="V325" s="445"/>
      <c r="W325" s="445"/>
      <c r="X325" s="445"/>
      <c r="Y325" s="445"/>
      <c r="Z325" s="445"/>
    </row>
    <row r="326" ht="14.25" customHeight="1">
      <c r="A326" s="447"/>
      <c r="B326" s="459"/>
      <c r="C326" s="460"/>
      <c r="D326" s="460"/>
      <c r="E326" s="460"/>
      <c r="F326" s="460"/>
      <c r="G326" s="460"/>
      <c r="H326" s="460"/>
      <c r="I326" s="460"/>
      <c r="J326" s="460"/>
      <c r="K326" s="460"/>
      <c r="L326" s="460"/>
      <c r="M326" s="460"/>
      <c r="N326" s="460"/>
      <c r="O326" s="445"/>
      <c r="P326" s="445"/>
      <c r="Q326" s="445"/>
      <c r="R326" s="445"/>
      <c r="S326" s="445"/>
      <c r="T326" s="445"/>
      <c r="U326" s="445"/>
      <c r="V326" s="445"/>
      <c r="W326" s="445"/>
      <c r="X326" s="445"/>
      <c r="Y326" s="445"/>
      <c r="Z326" s="445"/>
    </row>
    <row r="327" ht="14.25" customHeight="1">
      <c r="A327" s="447" t="str">
        <f>SUBSTITUTE(SUBSTITUTE(SUBSTITUTE(M327,"-",""),"(",""),")","")</f>
        <v>4049740452</v>
      </c>
      <c r="B327" s="448">
        <v>4.0</v>
      </c>
      <c r="C327" s="449"/>
      <c r="D327" s="449" t="s">
        <v>1665</v>
      </c>
      <c r="E327" s="449" t="s">
        <v>1746</v>
      </c>
      <c r="F327" s="449" t="s">
        <v>1923</v>
      </c>
      <c r="G327" s="449" t="s">
        <v>1809</v>
      </c>
      <c r="H327" s="449" t="s">
        <v>1989</v>
      </c>
      <c r="I327" s="449" t="s">
        <v>1990</v>
      </c>
      <c r="J327" s="451">
        <v>44660.0</v>
      </c>
      <c r="K327" s="449" t="s">
        <v>1749</v>
      </c>
      <c r="L327" s="449" t="s">
        <v>1991</v>
      </c>
      <c r="M327" s="449" t="s">
        <v>729</v>
      </c>
      <c r="N327" s="465" t="s">
        <v>730</v>
      </c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</row>
    <row r="328" ht="14.25" customHeight="1">
      <c r="A328" s="447"/>
      <c r="B328" s="453"/>
      <c r="C328" s="454"/>
      <c r="D328" s="454"/>
      <c r="E328" s="454"/>
      <c r="F328" s="454"/>
      <c r="G328" s="454"/>
      <c r="H328" s="454"/>
      <c r="I328" s="454"/>
      <c r="J328" s="454"/>
      <c r="K328" s="454"/>
      <c r="L328" s="454"/>
      <c r="M328" s="454"/>
      <c r="N328" s="454"/>
      <c r="O328" s="445" t="s">
        <v>1992</v>
      </c>
      <c r="P328" s="445"/>
      <c r="Q328" s="445"/>
      <c r="R328" s="445"/>
      <c r="S328" s="445"/>
      <c r="T328" s="445"/>
      <c r="U328" s="445"/>
      <c r="V328" s="445"/>
      <c r="W328" s="445"/>
      <c r="X328" s="445"/>
      <c r="Y328" s="445"/>
      <c r="Z328" s="445"/>
    </row>
    <row r="329" ht="14.25" customHeight="1">
      <c r="A329" s="447"/>
      <c r="B329" s="459"/>
      <c r="C329" s="460"/>
      <c r="D329" s="460"/>
      <c r="E329" s="460"/>
      <c r="F329" s="460"/>
      <c r="G329" s="460"/>
      <c r="H329" s="460"/>
      <c r="I329" s="460"/>
      <c r="J329" s="460"/>
      <c r="K329" s="460"/>
      <c r="L329" s="460"/>
      <c r="M329" s="460"/>
      <c r="N329" s="460"/>
      <c r="O329" s="445"/>
      <c r="P329" s="445"/>
      <c r="Q329" s="445"/>
      <c r="R329" s="445"/>
      <c r="S329" s="445"/>
      <c r="T329" s="445"/>
      <c r="U329" s="445"/>
      <c r="V329" s="445"/>
      <c r="W329" s="445"/>
      <c r="X329" s="445"/>
      <c r="Y329" s="445"/>
      <c r="Z329" s="445"/>
    </row>
    <row r="330" ht="14.25" customHeight="1">
      <c r="A330" s="447" t="str">
        <f>SUBSTITUTE(SUBSTITUTE(SUBSTITUTE(M330,"-",""),"(",""),")","")</f>
        <v>4048247220</v>
      </c>
      <c r="B330" s="448">
        <v>5.0</v>
      </c>
      <c r="C330" s="449" t="s">
        <v>1692</v>
      </c>
      <c r="D330" s="449" t="s">
        <v>1665</v>
      </c>
      <c r="E330" s="449" t="s">
        <v>1746</v>
      </c>
      <c r="F330" s="449" t="s">
        <v>1923</v>
      </c>
      <c r="G330" s="449" t="s">
        <v>1809</v>
      </c>
      <c r="H330" s="449" t="s">
        <v>1993</v>
      </c>
      <c r="I330" s="449" t="s">
        <v>1994</v>
      </c>
      <c r="J330" s="451">
        <v>45031.0</v>
      </c>
      <c r="K330" s="449" t="s">
        <v>1752</v>
      </c>
      <c r="L330" s="449" t="s">
        <v>1995</v>
      </c>
      <c r="M330" s="449" t="s">
        <v>1996</v>
      </c>
      <c r="N330" s="465" t="s">
        <v>706</v>
      </c>
      <c r="O330" s="445"/>
      <c r="P330" s="445"/>
      <c r="Q330" s="445"/>
      <c r="R330" s="445"/>
      <c r="S330" s="445"/>
      <c r="T330" s="445"/>
      <c r="U330" s="445"/>
      <c r="V330" s="445"/>
      <c r="W330" s="445"/>
      <c r="X330" s="445"/>
      <c r="Y330" s="445"/>
      <c r="Z330" s="445"/>
    </row>
    <row r="331" ht="14.25" customHeight="1">
      <c r="A331" s="447"/>
      <c r="B331" s="453"/>
      <c r="C331" s="454"/>
      <c r="D331" s="454"/>
      <c r="E331" s="454"/>
      <c r="F331" s="454"/>
      <c r="G331" s="454"/>
      <c r="H331" s="454"/>
      <c r="I331" s="454"/>
      <c r="J331" s="454"/>
      <c r="K331" s="454"/>
      <c r="L331" s="454"/>
      <c r="M331" s="454"/>
      <c r="N331" s="454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</row>
    <row r="332" ht="14.25" customHeight="1">
      <c r="A332" s="447"/>
      <c r="B332" s="459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0"/>
      <c r="O332" s="445"/>
      <c r="P332" s="445"/>
      <c r="Q332" s="445"/>
      <c r="R332" s="445"/>
      <c r="S332" s="445"/>
      <c r="T332" s="445"/>
      <c r="U332" s="445"/>
      <c r="V332" s="445"/>
      <c r="W332" s="445"/>
      <c r="X332" s="445"/>
      <c r="Y332" s="445"/>
      <c r="Z332" s="445"/>
    </row>
    <row r="333" ht="14.25" customHeight="1">
      <c r="A333" s="447" t="str">
        <f>SUBSTITUTE(SUBSTITUTE(SUBSTITUTE(M333,"-",""),"(",""),")","")</f>
        <v>6783430462</v>
      </c>
      <c r="B333" s="448">
        <v>6.0</v>
      </c>
      <c r="C333" s="449"/>
      <c r="D333" s="449" t="s">
        <v>1665</v>
      </c>
      <c r="E333" s="449" t="s">
        <v>1746</v>
      </c>
      <c r="F333" s="449" t="s">
        <v>1923</v>
      </c>
      <c r="G333" s="449" t="s">
        <v>1809</v>
      </c>
      <c r="H333" s="449" t="s">
        <v>1997</v>
      </c>
      <c r="I333" s="449" t="s">
        <v>1998</v>
      </c>
      <c r="J333" s="451">
        <v>45150.0</v>
      </c>
      <c r="K333" s="449" t="s">
        <v>1789</v>
      </c>
      <c r="L333" s="449" t="s">
        <v>1999</v>
      </c>
      <c r="M333" s="450" t="s">
        <v>736</v>
      </c>
      <c r="N333" s="452" t="s">
        <v>737</v>
      </c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</row>
    <row r="334" ht="14.25" customHeight="1">
      <c r="A334" s="447"/>
      <c r="B334" s="453"/>
      <c r="C334" s="454"/>
      <c r="D334" s="454"/>
      <c r="E334" s="454"/>
      <c r="F334" s="454"/>
      <c r="G334" s="454"/>
      <c r="H334" s="454"/>
      <c r="I334" s="454"/>
      <c r="J334" s="454"/>
      <c r="K334" s="456" t="s">
        <v>1794</v>
      </c>
      <c r="L334" s="456" t="s">
        <v>2000</v>
      </c>
      <c r="M334" s="455"/>
      <c r="N334" s="458"/>
      <c r="O334" s="445" t="s">
        <v>1676</v>
      </c>
      <c r="P334" s="445"/>
      <c r="Q334" s="445"/>
      <c r="R334" s="445"/>
      <c r="S334" s="445"/>
      <c r="T334" s="445"/>
      <c r="U334" s="445"/>
      <c r="V334" s="445"/>
      <c r="W334" s="445"/>
      <c r="X334" s="445"/>
      <c r="Y334" s="445"/>
      <c r="Z334" s="445"/>
    </row>
    <row r="335" ht="14.25" customHeight="1">
      <c r="A335" s="447"/>
      <c r="B335" s="459"/>
      <c r="C335" s="460"/>
      <c r="D335" s="460"/>
      <c r="E335" s="460"/>
      <c r="F335" s="460"/>
      <c r="G335" s="460"/>
      <c r="H335" s="460"/>
      <c r="I335" s="460"/>
      <c r="J335" s="460"/>
      <c r="K335" s="462"/>
      <c r="L335" s="462"/>
      <c r="M335" s="461"/>
      <c r="N335" s="464"/>
      <c r="O335" s="445"/>
      <c r="P335" s="445"/>
      <c r="Q335" s="445"/>
      <c r="R335" s="445"/>
      <c r="S335" s="445"/>
      <c r="T335" s="445"/>
      <c r="U335" s="445"/>
      <c r="V335" s="445"/>
      <c r="W335" s="445"/>
      <c r="X335" s="445"/>
      <c r="Y335" s="445"/>
      <c r="Z335" s="445"/>
    </row>
    <row r="336" ht="14.25" customHeight="1">
      <c r="A336" s="447" t="str">
        <f>SUBSTITUTE(SUBSTITUTE(SUBSTITUTE(M336,"-",""),"(",""),")","")</f>
        <v>7063627592</v>
      </c>
      <c r="B336" s="448">
        <v>7.0</v>
      </c>
      <c r="C336" s="449" t="s">
        <v>136</v>
      </c>
      <c r="D336" s="449" t="s">
        <v>1665</v>
      </c>
      <c r="E336" s="449" t="s">
        <v>1746</v>
      </c>
      <c r="F336" s="449" t="s">
        <v>1923</v>
      </c>
      <c r="G336" s="449" t="s">
        <v>1809</v>
      </c>
      <c r="H336" s="449" t="s">
        <v>2001</v>
      </c>
      <c r="I336" s="449" t="s">
        <v>2002</v>
      </c>
      <c r="J336" s="451">
        <v>45073.0</v>
      </c>
      <c r="K336" s="449"/>
      <c r="L336" s="449"/>
      <c r="M336" s="449" t="s">
        <v>2003</v>
      </c>
      <c r="N336" s="465" t="s">
        <v>667</v>
      </c>
      <c r="O336" s="445"/>
      <c r="P336" s="445"/>
      <c r="Q336" s="445"/>
      <c r="R336" s="445"/>
      <c r="S336" s="445"/>
      <c r="T336" s="445"/>
      <c r="U336" s="445"/>
      <c r="V336" s="445"/>
      <c r="W336" s="445"/>
      <c r="X336" s="445"/>
      <c r="Y336" s="445"/>
      <c r="Z336" s="445"/>
    </row>
    <row r="337" ht="14.25" customHeight="1">
      <c r="A337" s="447"/>
      <c r="B337" s="453"/>
      <c r="C337" s="454"/>
      <c r="D337" s="454"/>
      <c r="E337" s="454"/>
      <c r="F337" s="454"/>
      <c r="G337" s="454"/>
      <c r="H337" s="454"/>
      <c r="I337" s="454"/>
      <c r="J337" s="454"/>
      <c r="K337" s="454"/>
      <c r="L337" s="454"/>
      <c r="M337" s="454"/>
      <c r="N337" s="454"/>
      <c r="O337" s="445" t="s">
        <v>1992</v>
      </c>
      <c r="P337" s="445"/>
      <c r="Q337" s="445"/>
      <c r="R337" s="445"/>
      <c r="S337" s="445"/>
      <c r="T337" s="445"/>
      <c r="U337" s="445"/>
      <c r="V337" s="445"/>
      <c r="W337" s="445"/>
      <c r="X337" s="445"/>
      <c r="Y337" s="445"/>
      <c r="Z337" s="445"/>
    </row>
    <row r="338" ht="14.25" customHeight="1">
      <c r="A338" s="447"/>
      <c r="B338" s="459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45"/>
      <c r="P338" s="445"/>
      <c r="Q338" s="445"/>
      <c r="R338" s="445"/>
      <c r="S338" s="445"/>
      <c r="T338" s="445"/>
      <c r="U338" s="445"/>
      <c r="V338" s="445"/>
      <c r="W338" s="445"/>
      <c r="X338" s="445"/>
      <c r="Y338" s="445"/>
      <c r="Z338" s="445"/>
    </row>
    <row r="339" ht="14.25" customHeight="1">
      <c r="A339" s="447" t="str">
        <f>SUBSTITUTE(SUBSTITUTE(SUBSTITUTE(M339,"-",""),"(",""),")","")</f>
        <v>7707316844</v>
      </c>
      <c r="B339" s="448">
        <v>8.0</v>
      </c>
      <c r="C339" s="449"/>
      <c r="D339" s="449" t="s">
        <v>1665</v>
      </c>
      <c r="E339" s="449" t="s">
        <v>1746</v>
      </c>
      <c r="F339" s="449" t="s">
        <v>1923</v>
      </c>
      <c r="G339" s="449" t="s">
        <v>1809</v>
      </c>
      <c r="H339" s="449" t="s">
        <v>2004</v>
      </c>
      <c r="I339" s="449" t="s">
        <v>2005</v>
      </c>
      <c r="J339" s="451">
        <v>45031.0</v>
      </c>
      <c r="K339" s="449" t="s">
        <v>1674</v>
      </c>
      <c r="L339" s="449" t="s">
        <v>2006</v>
      </c>
      <c r="M339" s="449" t="s">
        <v>674</v>
      </c>
      <c r="N339" s="465" t="s">
        <v>671</v>
      </c>
      <c r="O339" s="445"/>
      <c r="P339" s="445"/>
      <c r="Q339" s="445"/>
      <c r="R339" s="445"/>
      <c r="S339" s="445"/>
      <c r="T339" s="445"/>
      <c r="U339" s="445"/>
      <c r="V339" s="445"/>
      <c r="W339" s="445"/>
      <c r="X339" s="445"/>
      <c r="Y339" s="445"/>
      <c r="Z339" s="445"/>
    </row>
    <row r="340" ht="14.25" customHeight="1">
      <c r="A340" s="447"/>
      <c r="B340" s="453"/>
      <c r="C340" s="454"/>
      <c r="D340" s="454"/>
      <c r="E340" s="454"/>
      <c r="F340" s="454"/>
      <c r="G340" s="454"/>
      <c r="H340" s="454"/>
      <c r="I340" s="454"/>
      <c r="J340" s="454"/>
      <c r="K340" s="456" t="s">
        <v>1812</v>
      </c>
      <c r="L340" s="456" t="s">
        <v>2007</v>
      </c>
      <c r="M340" s="454"/>
      <c r="N340" s="454"/>
      <c r="O340" s="445" t="s">
        <v>1676</v>
      </c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</row>
    <row r="341" ht="14.25" customHeight="1">
      <c r="A341" s="447"/>
      <c r="B341" s="459"/>
      <c r="C341" s="460"/>
      <c r="D341" s="460"/>
      <c r="E341" s="460"/>
      <c r="F341" s="460"/>
      <c r="G341" s="460"/>
      <c r="H341" s="460"/>
      <c r="I341" s="460"/>
      <c r="J341" s="460"/>
      <c r="K341" s="462"/>
      <c r="L341" s="462"/>
      <c r="M341" s="460"/>
      <c r="N341" s="460"/>
      <c r="O341" s="445"/>
      <c r="P341" s="445"/>
      <c r="Q341" s="445"/>
      <c r="R341" s="445"/>
      <c r="S341" s="445"/>
      <c r="T341" s="445"/>
      <c r="U341" s="445"/>
      <c r="V341" s="445"/>
      <c r="W341" s="445"/>
      <c r="X341" s="445"/>
      <c r="Y341" s="445"/>
      <c r="Z341" s="445"/>
    </row>
    <row r="342" ht="14.25" customHeight="1">
      <c r="A342" s="447" t="str">
        <f>SUBSTITUTE(SUBSTITUTE(SUBSTITUTE(M342,"-",""),"(",""),")","")</f>
        <v>7708876629</v>
      </c>
      <c r="B342" s="448">
        <v>9.0</v>
      </c>
      <c r="C342" s="449"/>
      <c r="D342" s="449" t="s">
        <v>1665</v>
      </c>
      <c r="E342" s="449" t="s">
        <v>1746</v>
      </c>
      <c r="F342" s="449" t="s">
        <v>1923</v>
      </c>
      <c r="G342" s="449" t="s">
        <v>1809</v>
      </c>
      <c r="H342" s="449" t="s">
        <v>2008</v>
      </c>
      <c r="I342" s="449" t="s">
        <v>2009</v>
      </c>
      <c r="J342" s="451">
        <v>44660.0</v>
      </c>
      <c r="K342" s="449" t="s">
        <v>1761</v>
      </c>
      <c r="L342" s="449" t="s">
        <v>2010</v>
      </c>
      <c r="M342" s="449" t="s">
        <v>650</v>
      </c>
      <c r="N342" s="465" t="s">
        <v>651</v>
      </c>
      <c r="O342" s="445"/>
      <c r="P342" s="445"/>
      <c r="Q342" s="445"/>
      <c r="R342" s="445"/>
      <c r="S342" s="445"/>
      <c r="T342" s="445"/>
      <c r="U342" s="445"/>
      <c r="V342" s="445"/>
      <c r="W342" s="445"/>
      <c r="X342" s="445"/>
      <c r="Y342" s="445"/>
      <c r="Z342" s="445"/>
    </row>
    <row r="343" ht="14.25" customHeight="1">
      <c r="A343" s="447"/>
      <c r="B343" s="453"/>
      <c r="C343" s="454"/>
      <c r="D343" s="454"/>
      <c r="E343" s="454"/>
      <c r="F343" s="454"/>
      <c r="G343" s="454"/>
      <c r="H343" s="454"/>
      <c r="I343" s="454"/>
      <c r="J343" s="454"/>
      <c r="K343" s="454"/>
      <c r="L343" s="454"/>
      <c r="M343" s="454"/>
      <c r="N343" s="454"/>
      <c r="O343" s="445" t="s">
        <v>1676</v>
      </c>
      <c r="P343" s="445"/>
      <c r="Q343" s="445"/>
      <c r="R343" s="445"/>
      <c r="S343" s="445"/>
      <c r="T343" s="445"/>
      <c r="U343" s="445"/>
      <c r="V343" s="445"/>
      <c r="W343" s="445"/>
      <c r="X343" s="445"/>
      <c r="Y343" s="445"/>
      <c r="Z343" s="445"/>
    </row>
    <row r="344" ht="14.25" customHeight="1">
      <c r="A344" s="447"/>
      <c r="B344" s="459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0"/>
      <c r="O344" s="445"/>
      <c r="P344" s="445"/>
      <c r="Q344" s="445"/>
      <c r="R344" s="445"/>
      <c r="S344" s="445"/>
      <c r="T344" s="445"/>
      <c r="U344" s="445"/>
      <c r="V344" s="445"/>
      <c r="W344" s="445"/>
      <c r="X344" s="445"/>
      <c r="Y344" s="445"/>
      <c r="Z344" s="445"/>
    </row>
    <row r="345" ht="14.25" customHeight="1">
      <c r="A345" s="447" t="str">
        <f>SUBSTITUTE(SUBSTITUTE(SUBSTITUTE(M345,"-",""),"(",""),")","")</f>
        <v>4048018474</v>
      </c>
      <c r="B345" s="448">
        <v>10.0</v>
      </c>
      <c r="C345" s="449"/>
      <c r="D345" s="449" t="s">
        <v>1665</v>
      </c>
      <c r="E345" s="449" t="s">
        <v>1746</v>
      </c>
      <c r="F345" s="449" t="s">
        <v>1923</v>
      </c>
      <c r="G345" s="449" t="s">
        <v>1809</v>
      </c>
      <c r="H345" s="449" t="s">
        <v>2011</v>
      </c>
      <c r="I345" s="449" t="s">
        <v>2012</v>
      </c>
      <c r="J345" s="451">
        <v>44660.0</v>
      </c>
      <c r="K345" s="449" t="s">
        <v>1749</v>
      </c>
      <c r="L345" s="449" t="s">
        <v>2013</v>
      </c>
      <c r="M345" s="450" t="s">
        <v>681</v>
      </c>
      <c r="N345" s="452" t="s">
        <v>678</v>
      </c>
      <c r="O345" s="445"/>
      <c r="P345" s="445"/>
      <c r="Q345" s="445"/>
      <c r="R345" s="445"/>
      <c r="S345" s="445"/>
      <c r="T345" s="445"/>
      <c r="U345" s="445"/>
      <c r="V345" s="445"/>
      <c r="W345" s="445"/>
      <c r="X345" s="445"/>
      <c r="Y345" s="445"/>
      <c r="Z345" s="445"/>
    </row>
    <row r="346" ht="14.25" customHeight="1">
      <c r="A346" s="447"/>
      <c r="B346" s="453"/>
      <c r="C346" s="454"/>
      <c r="D346" s="454"/>
      <c r="E346" s="454"/>
      <c r="F346" s="454"/>
      <c r="G346" s="454"/>
      <c r="H346" s="454"/>
      <c r="I346" s="454"/>
      <c r="J346" s="454"/>
      <c r="K346" s="456" t="s">
        <v>1712</v>
      </c>
      <c r="L346" s="456" t="s">
        <v>2014</v>
      </c>
      <c r="M346" s="455"/>
      <c r="N346" s="458"/>
      <c r="O346" s="445" t="s">
        <v>1676</v>
      </c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</row>
    <row r="347" ht="14.25" customHeight="1">
      <c r="A347" s="447"/>
      <c r="B347" s="459"/>
      <c r="C347" s="460"/>
      <c r="D347" s="460"/>
      <c r="E347" s="460"/>
      <c r="F347" s="460"/>
      <c r="G347" s="460"/>
      <c r="H347" s="460"/>
      <c r="I347" s="460"/>
      <c r="J347" s="460"/>
      <c r="K347" s="462"/>
      <c r="L347" s="462"/>
      <c r="M347" s="461"/>
      <c r="N347" s="464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</row>
    <row r="348" ht="14.25" customHeight="1">
      <c r="A348" s="447" t="str">
        <f>SUBSTITUTE(SUBSTITUTE(SUBSTITUTE(M348,"-",""),"(",""),")","")</f>
        <v>4703830010</v>
      </c>
      <c r="B348" s="448">
        <v>11.0</v>
      </c>
      <c r="C348" s="449" t="s">
        <v>1867</v>
      </c>
      <c r="D348" s="449" t="s">
        <v>1665</v>
      </c>
      <c r="E348" s="449" t="s">
        <v>1746</v>
      </c>
      <c r="F348" s="449" t="s">
        <v>1923</v>
      </c>
      <c r="G348" s="449" t="s">
        <v>1809</v>
      </c>
      <c r="H348" s="449" t="s">
        <v>2015</v>
      </c>
      <c r="I348" s="449" t="s">
        <v>2016</v>
      </c>
      <c r="J348" s="451">
        <v>44660.0</v>
      </c>
      <c r="K348" s="449"/>
      <c r="L348" s="449"/>
      <c r="M348" s="449" t="s">
        <v>646</v>
      </c>
      <c r="N348" s="465" t="s">
        <v>645</v>
      </c>
      <c r="O348" s="445"/>
      <c r="P348" s="445"/>
      <c r="Q348" s="445"/>
      <c r="R348" s="445"/>
      <c r="S348" s="445"/>
      <c r="T348" s="445"/>
      <c r="U348" s="445"/>
      <c r="V348" s="445"/>
      <c r="W348" s="445"/>
      <c r="X348" s="445"/>
      <c r="Y348" s="445"/>
      <c r="Z348" s="445"/>
    </row>
    <row r="349" ht="14.25" customHeight="1">
      <c r="A349" s="447"/>
      <c r="B349" s="453"/>
      <c r="C349" s="454"/>
      <c r="D349" s="454"/>
      <c r="E349" s="454"/>
      <c r="F349" s="454"/>
      <c r="G349" s="454"/>
      <c r="H349" s="454"/>
      <c r="I349" s="454"/>
      <c r="J349" s="454"/>
      <c r="K349" s="454"/>
      <c r="L349" s="454"/>
      <c r="M349" s="454"/>
      <c r="N349" s="454"/>
      <c r="O349" s="445" t="s">
        <v>1676</v>
      </c>
      <c r="P349" s="445"/>
      <c r="Q349" s="445"/>
      <c r="R349" s="445"/>
      <c r="S349" s="445"/>
      <c r="T349" s="445"/>
      <c r="U349" s="445"/>
      <c r="V349" s="445"/>
      <c r="W349" s="445"/>
      <c r="X349" s="445"/>
      <c r="Y349" s="445"/>
      <c r="Z349" s="445"/>
    </row>
    <row r="350" ht="14.25" customHeight="1">
      <c r="A350" s="447"/>
      <c r="B350" s="459"/>
      <c r="C350" s="460"/>
      <c r="D350" s="460"/>
      <c r="E350" s="460"/>
      <c r="F350" s="460"/>
      <c r="G350" s="460"/>
      <c r="H350" s="460"/>
      <c r="I350" s="460"/>
      <c r="J350" s="460"/>
      <c r="K350" s="460"/>
      <c r="L350" s="460"/>
      <c r="M350" s="460"/>
      <c r="N350" s="460"/>
      <c r="O350" s="445"/>
      <c r="P350" s="445"/>
      <c r="Q350" s="445"/>
      <c r="R350" s="445"/>
      <c r="S350" s="445"/>
      <c r="T350" s="445"/>
      <c r="U350" s="445"/>
      <c r="V350" s="445"/>
      <c r="W350" s="445"/>
      <c r="X350" s="445"/>
      <c r="Y350" s="445"/>
      <c r="Z350" s="445"/>
    </row>
    <row r="351" ht="14.25" customHeight="1">
      <c r="A351" s="447" t="str">
        <f>SUBSTITUTE(SUBSTITUTE(SUBSTITUTE(M351,"-",""),"(",""),")","")</f>
        <v>6784588077</v>
      </c>
      <c r="B351" s="448">
        <v>12.0</v>
      </c>
      <c r="C351" s="449" t="s">
        <v>76</v>
      </c>
      <c r="D351" s="449" t="s">
        <v>1665</v>
      </c>
      <c r="E351" s="449" t="s">
        <v>1746</v>
      </c>
      <c r="F351" s="449" t="s">
        <v>1923</v>
      </c>
      <c r="G351" s="449" t="s">
        <v>1809</v>
      </c>
      <c r="H351" s="449" t="s">
        <v>2017</v>
      </c>
      <c r="I351" s="449" t="s">
        <v>2018</v>
      </c>
      <c r="J351" s="451">
        <v>45031.0</v>
      </c>
      <c r="K351" s="449"/>
      <c r="L351" s="449"/>
      <c r="M351" s="449" t="s">
        <v>2019</v>
      </c>
      <c r="N351" s="465" t="s">
        <v>696</v>
      </c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</row>
    <row r="352" ht="14.25" customHeight="1">
      <c r="A352" s="447"/>
      <c r="B352" s="453"/>
      <c r="C352" s="454"/>
      <c r="D352" s="454"/>
      <c r="E352" s="454"/>
      <c r="F352" s="454"/>
      <c r="G352" s="454"/>
      <c r="H352" s="454"/>
      <c r="I352" s="454"/>
      <c r="J352" s="454"/>
      <c r="K352" s="454"/>
      <c r="L352" s="454"/>
      <c r="M352" s="454"/>
      <c r="N352" s="454"/>
      <c r="O352" s="445"/>
      <c r="P352" s="445"/>
      <c r="Q352" s="445"/>
      <c r="R352" s="445"/>
      <c r="S352" s="445"/>
      <c r="T352" s="445"/>
      <c r="U352" s="445"/>
      <c r="V352" s="445"/>
      <c r="W352" s="445"/>
      <c r="X352" s="445"/>
      <c r="Y352" s="445"/>
      <c r="Z352" s="445"/>
    </row>
    <row r="353" ht="14.25" customHeight="1">
      <c r="A353" s="447"/>
      <c r="B353" s="459"/>
      <c r="C353" s="460"/>
      <c r="D353" s="460"/>
      <c r="E353" s="460"/>
      <c r="F353" s="460"/>
      <c r="G353" s="460"/>
      <c r="H353" s="460"/>
      <c r="I353" s="460"/>
      <c r="J353" s="460"/>
      <c r="K353" s="460"/>
      <c r="L353" s="460"/>
      <c r="M353" s="460"/>
      <c r="N353" s="460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</row>
    <row r="354" ht="14.25" customHeight="1">
      <c r="A354" s="447" t="str">
        <f>SUBSTITUTE(SUBSTITUTE(SUBSTITUTE(M354,"-",""),"(",""),")","")</f>
        <v>6144997417</v>
      </c>
      <c r="B354" s="448">
        <v>13.0</v>
      </c>
      <c r="C354" s="449" t="s">
        <v>1692</v>
      </c>
      <c r="D354" s="449" t="s">
        <v>1665</v>
      </c>
      <c r="E354" s="449" t="s">
        <v>1746</v>
      </c>
      <c r="F354" s="449" t="s">
        <v>1923</v>
      </c>
      <c r="G354" s="449" t="s">
        <v>1809</v>
      </c>
      <c r="H354" s="449" t="s">
        <v>2020</v>
      </c>
      <c r="I354" s="449" t="s">
        <v>2021</v>
      </c>
      <c r="J354" s="451">
        <v>44660.0</v>
      </c>
      <c r="K354" s="449" t="s">
        <v>1712</v>
      </c>
      <c r="L354" s="449" t="s">
        <v>2022</v>
      </c>
      <c r="M354" s="450" t="s">
        <v>2023</v>
      </c>
      <c r="N354" s="452" t="s">
        <v>2024</v>
      </c>
      <c r="O354" s="445"/>
      <c r="P354" s="445"/>
      <c r="Q354" s="445"/>
      <c r="R354" s="445"/>
      <c r="S354" s="445"/>
      <c r="T354" s="445"/>
      <c r="U354" s="445"/>
      <c r="V354" s="445"/>
      <c r="W354" s="445"/>
      <c r="X354" s="445"/>
      <c r="Y354" s="445"/>
      <c r="Z354" s="445"/>
    </row>
    <row r="355" ht="14.25" customHeight="1">
      <c r="A355" s="447"/>
      <c r="B355" s="453"/>
      <c r="C355" s="454"/>
      <c r="D355" s="454"/>
      <c r="E355" s="454"/>
      <c r="F355" s="454"/>
      <c r="G355" s="454"/>
      <c r="H355" s="454"/>
      <c r="I355" s="454"/>
      <c r="J355" s="454"/>
      <c r="K355" s="454"/>
      <c r="L355" s="454"/>
      <c r="M355" s="455"/>
      <c r="N355" s="458"/>
      <c r="O355" s="445" t="s">
        <v>1676</v>
      </c>
      <c r="P355" s="445"/>
      <c r="Q355" s="445"/>
      <c r="R355" s="445"/>
      <c r="S355" s="445"/>
      <c r="T355" s="445"/>
      <c r="U355" s="445"/>
      <c r="V355" s="445"/>
      <c r="W355" s="445"/>
      <c r="X355" s="445"/>
      <c r="Y355" s="445"/>
      <c r="Z355" s="445"/>
    </row>
    <row r="356" ht="14.25" customHeight="1">
      <c r="A356" s="447"/>
      <c r="B356" s="459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1"/>
      <c r="N356" s="464"/>
      <c r="O356" s="445"/>
      <c r="P356" s="445"/>
      <c r="Q356" s="445"/>
      <c r="R356" s="445"/>
      <c r="S356" s="445"/>
      <c r="T356" s="445"/>
      <c r="U356" s="445"/>
      <c r="V356" s="445"/>
      <c r="W356" s="445"/>
      <c r="X356" s="445"/>
      <c r="Y356" s="445"/>
      <c r="Z356" s="445"/>
    </row>
    <row r="357" ht="14.25" customHeight="1">
      <c r="A357" s="447" t="str">
        <f>SUBSTITUTE(SUBSTITUTE(SUBSTITUTE(M357,"-",""),"(",""),")","")</f>
        <v>4048040430</v>
      </c>
      <c r="B357" s="473"/>
      <c r="C357" s="450" t="s">
        <v>52</v>
      </c>
      <c r="D357" s="449" t="s">
        <v>1665</v>
      </c>
      <c r="E357" s="449" t="s">
        <v>1746</v>
      </c>
      <c r="F357" s="449" t="s">
        <v>1923</v>
      </c>
      <c r="G357" s="449" t="s">
        <v>1809</v>
      </c>
      <c r="H357" s="449" t="s">
        <v>2025</v>
      </c>
      <c r="I357" s="449" t="s">
        <v>2026</v>
      </c>
      <c r="J357" s="451">
        <v>45031.0</v>
      </c>
      <c r="K357" s="449"/>
      <c r="L357" s="449"/>
      <c r="M357" s="449" t="s">
        <v>661</v>
      </c>
      <c r="N357" s="465" t="s">
        <v>660</v>
      </c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445"/>
    </row>
    <row r="358" ht="14.25" customHeight="1">
      <c r="A358" s="447"/>
      <c r="B358" s="473">
        <v>14.0</v>
      </c>
      <c r="C358" s="455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45" t="s">
        <v>1676</v>
      </c>
      <c r="P358" s="445"/>
      <c r="Q358" s="445"/>
      <c r="R358" s="445"/>
      <c r="S358" s="445"/>
      <c r="T358" s="445"/>
      <c r="U358" s="445"/>
      <c r="V358" s="445"/>
      <c r="W358" s="445"/>
      <c r="X358" s="445"/>
      <c r="Y358" s="445"/>
      <c r="Z358" s="445"/>
    </row>
    <row r="359" ht="14.25" customHeight="1">
      <c r="A359" s="447"/>
      <c r="B359" s="473"/>
      <c r="C359" s="461"/>
      <c r="D359" s="460"/>
      <c r="E359" s="460"/>
      <c r="F359" s="460"/>
      <c r="G359" s="460"/>
      <c r="H359" s="460"/>
      <c r="I359" s="460"/>
      <c r="J359" s="460"/>
      <c r="K359" s="460"/>
      <c r="L359" s="460"/>
      <c r="M359" s="460"/>
      <c r="N359" s="460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</row>
    <row r="360" ht="14.25" customHeight="1">
      <c r="A360" s="447" t="str">
        <f>SUBSTITUTE(SUBSTITUTE(SUBSTITUTE(M360,"-",""),"(",""),")","")</f>
        <v>4702799208</v>
      </c>
      <c r="B360" s="448">
        <v>15.0</v>
      </c>
      <c r="C360" s="449" t="s">
        <v>1692</v>
      </c>
      <c r="D360" s="449" t="s">
        <v>1665</v>
      </c>
      <c r="E360" s="449" t="s">
        <v>1746</v>
      </c>
      <c r="F360" s="449" t="s">
        <v>1923</v>
      </c>
      <c r="G360" s="449" t="s">
        <v>1809</v>
      </c>
      <c r="H360" s="449" t="s">
        <v>2027</v>
      </c>
      <c r="I360" s="449" t="s">
        <v>2028</v>
      </c>
      <c r="J360" s="451">
        <v>45031.0</v>
      </c>
      <c r="K360" s="449" t="s">
        <v>1789</v>
      </c>
      <c r="L360" s="449" t="s">
        <v>2029</v>
      </c>
      <c r="M360" s="449" t="s">
        <v>2030</v>
      </c>
      <c r="N360" s="465" t="s">
        <v>710</v>
      </c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</row>
    <row r="361" ht="14.25" customHeight="1">
      <c r="A361" s="447"/>
      <c r="B361" s="453"/>
      <c r="C361" s="454"/>
      <c r="D361" s="454"/>
      <c r="E361" s="454"/>
      <c r="F361" s="454"/>
      <c r="G361" s="454"/>
      <c r="H361" s="454"/>
      <c r="I361" s="454"/>
      <c r="J361" s="454"/>
      <c r="K361" s="454"/>
      <c r="L361" s="454"/>
      <c r="M361" s="454"/>
      <c r="N361" s="454"/>
      <c r="O361" s="445"/>
      <c r="P361" s="445"/>
      <c r="Q361" s="445"/>
      <c r="R361" s="445"/>
      <c r="S361" s="445"/>
      <c r="T361" s="445"/>
      <c r="U361" s="445"/>
      <c r="V361" s="445"/>
      <c r="W361" s="445"/>
      <c r="X361" s="445"/>
      <c r="Y361" s="445"/>
      <c r="Z361" s="445"/>
    </row>
    <row r="362" ht="14.25" customHeight="1">
      <c r="A362" s="447"/>
      <c r="B362" s="459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45"/>
      <c r="P362" s="445"/>
      <c r="Q362" s="445"/>
      <c r="R362" s="445"/>
      <c r="S362" s="445"/>
      <c r="T362" s="445"/>
      <c r="U362" s="445"/>
      <c r="V362" s="445"/>
      <c r="W362" s="445"/>
      <c r="X362" s="445"/>
      <c r="Y362" s="445"/>
      <c r="Z362" s="445"/>
    </row>
    <row r="363" ht="14.25" customHeight="1">
      <c r="A363" s="447" t="str">
        <f>SUBSTITUTE(SUBSTITUTE(SUBSTITUTE(M363,"-",""),"(",""),")","")</f>
        <v>6788973721</v>
      </c>
      <c r="B363" s="448">
        <v>16.0</v>
      </c>
      <c r="C363" s="449"/>
      <c r="D363" s="449" t="s">
        <v>1665</v>
      </c>
      <c r="E363" s="449" t="s">
        <v>1746</v>
      </c>
      <c r="F363" s="449" t="s">
        <v>1923</v>
      </c>
      <c r="G363" s="449" t="s">
        <v>1809</v>
      </c>
      <c r="H363" s="449" t="s">
        <v>2031</v>
      </c>
      <c r="I363" s="449" t="s">
        <v>2032</v>
      </c>
      <c r="J363" s="451">
        <v>44660.0</v>
      </c>
      <c r="K363" s="449" t="s">
        <v>1761</v>
      </c>
      <c r="L363" s="449" t="s">
        <v>2033</v>
      </c>
      <c r="M363" s="449" t="s">
        <v>2034</v>
      </c>
      <c r="N363" s="465" t="s">
        <v>722</v>
      </c>
      <c r="O363" s="445"/>
      <c r="P363" s="445"/>
      <c r="Q363" s="445"/>
      <c r="R363" s="445"/>
      <c r="S363" s="445"/>
      <c r="T363" s="445"/>
      <c r="U363" s="445"/>
      <c r="V363" s="445"/>
      <c r="W363" s="445"/>
      <c r="X363" s="445"/>
      <c r="Y363" s="445"/>
      <c r="Z363" s="445"/>
    </row>
    <row r="364" ht="14.25" customHeight="1">
      <c r="A364" s="447"/>
      <c r="B364" s="453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45" t="s">
        <v>1745</v>
      </c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</row>
    <row r="365" ht="14.25" customHeight="1">
      <c r="A365" s="447"/>
      <c r="B365" s="459"/>
      <c r="C365" s="460"/>
      <c r="D365" s="460"/>
      <c r="E365" s="460"/>
      <c r="F365" s="460"/>
      <c r="G365" s="460"/>
      <c r="H365" s="460"/>
      <c r="I365" s="460"/>
      <c r="J365" s="460"/>
      <c r="K365" s="460"/>
      <c r="L365" s="460"/>
      <c r="M365" s="460"/>
      <c r="N365" s="460"/>
      <c r="O365" s="445"/>
      <c r="P365" s="445"/>
      <c r="Q365" s="445"/>
      <c r="R365" s="445"/>
      <c r="S365" s="445"/>
      <c r="T365" s="445"/>
      <c r="U365" s="445"/>
      <c r="V365" s="445"/>
      <c r="W365" s="445"/>
      <c r="X365" s="445"/>
      <c r="Y365" s="445"/>
      <c r="Z365" s="445"/>
    </row>
    <row r="366" ht="14.25" customHeight="1">
      <c r="A366" s="447" t="str">
        <f>SUBSTITUTE(SUBSTITUTE(SUBSTITUTE(M366,"-",""),"(",""),")","")</f>
        <v>7069343352</v>
      </c>
      <c r="B366" s="473"/>
      <c r="C366" s="456"/>
      <c r="D366" s="449" t="s">
        <v>1665</v>
      </c>
      <c r="E366" s="449" t="s">
        <v>1746</v>
      </c>
      <c r="F366" s="449" t="s">
        <v>1923</v>
      </c>
      <c r="G366" s="449" t="s">
        <v>1809</v>
      </c>
      <c r="H366" s="449" t="s">
        <v>2035</v>
      </c>
      <c r="I366" s="449" t="s">
        <v>2036</v>
      </c>
      <c r="J366" s="451">
        <v>44660.0</v>
      </c>
      <c r="K366" s="449"/>
      <c r="L366" s="449"/>
      <c r="M366" s="449" t="s">
        <v>2037</v>
      </c>
      <c r="N366" s="465" t="s">
        <v>715</v>
      </c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</row>
    <row r="367" ht="14.25" customHeight="1">
      <c r="A367" s="447"/>
      <c r="B367" s="473">
        <v>17.0</v>
      </c>
      <c r="C367" s="456"/>
      <c r="D367" s="454"/>
      <c r="E367" s="454"/>
      <c r="F367" s="454"/>
      <c r="G367" s="454"/>
      <c r="H367" s="454"/>
      <c r="I367" s="454"/>
      <c r="J367" s="454"/>
      <c r="K367" s="454"/>
      <c r="L367" s="454"/>
      <c r="M367" s="454"/>
      <c r="N367" s="454"/>
      <c r="O367" s="445" t="s">
        <v>1745</v>
      </c>
      <c r="P367" s="445"/>
      <c r="Q367" s="445"/>
      <c r="R367" s="445"/>
      <c r="S367" s="445"/>
      <c r="T367" s="445"/>
      <c r="U367" s="445"/>
      <c r="V367" s="445"/>
      <c r="W367" s="445"/>
      <c r="X367" s="445"/>
      <c r="Y367" s="445"/>
      <c r="Z367" s="445"/>
    </row>
    <row r="368" ht="14.25" customHeight="1">
      <c r="A368" s="447"/>
      <c r="B368" s="473"/>
      <c r="C368" s="456"/>
      <c r="D368" s="460"/>
      <c r="E368" s="460"/>
      <c r="F368" s="460"/>
      <c r="G368" s="460"/>
      <c r="H368" s="460"/>
      <c r="I368" s="460"/>
      <c r="J368" s="460"/>
      <c r="K368" s="460"/>
      <c r="L368" s="460"/>
      <c r="M368" s="460"/>
      <c r="N368" s="460"/>
      <c r="O368" s="445"/>
      <c r="P368" s="445"/>
      <c r="Q368" s="445"/>
      <c r="R368" s="445"/>
      <c r="S368" s="445"/>
      <c r="T368" s="445"/>
      <c r="U368" s="445"/>
      <c r="V368" s="445"/>
      <c r="W368" s="445"/>
      <c r="X368" s="445"/>
      <c r="Y368" s="445"/>
      <c r="Z368" s="445"/>
    </row>
    <row r="369" ht="14.25" customHeight="1">
      <c r="A369" s="447" t="str">
        <f>SUBSTITUTE(SUBSTITUTE(SUBSTITUTE(M369,"-",""),"(",""),")","")</f>
        <v>4042917248</v>
      </c>
      <c r="B369" s="448">
        <v>18.0</v>
      </c>
      <c r="C369" s="449"/>
      <c r="D369" s="449" t="s">
        <v>1665</v>
      </c>
      <c r="E369" s="449" t="s">
        <v>1746</v>
      </c>
      <c r="F369" s="449" t="s">
        <v>1923</v>
      </c>
      <c r="G369" s="449" t="s">
        <v>1809</v>
      </c>
      <c r="H369" s="449" t="s">
        <v>2038</v>
      </c>
      <c r="I369" s="449" t="s">
        <v>2039</v>
      </c>
      <c r="J369" s="451">
        <v>44295.0</v>
      </c>
      <c r="K369" s="449" t="s">
        <v>1789</v>
      </c>
      <c r="L369" s="449" t="s">
        <v>2040</v>
      </c>
      <c r="M369" s="449" t="s">
        <v>686</v>
      </c>
      <c r="N369" s="465" t="s">
        <v>687</v>
      </c>
      <c r="O369" s="445"/>
      <c r="P369" s="445"/>
      <c r="Q369" s="445"/>
      <c r="R369" s="445"/>
      <c r="S369" s="445"/>
      <c r="T369" s="445"/>
      <c r="U369" s="445"/>
      <c r="V369" s="445"/>
      <c r="W369" s="445"/>
      <c r="X369" s="445"/>
      <c r="Y369" s="445"/>
      <c r="Z369" s="445"/>
    </row>
    <row r="370" ht="14.25" customHeight="1">
      <c r="A370" s="447"/>
      <c r="B370" s="453"/>
      <c r="C370" s="454"/>
      <c r="D370" s="454"/>
      <c r="E370" s="454"/>
      <c r="F370" s="454"/>
      <c r="G370" s="454"/>
      <c r="H370" s="454"/>
      <c r="I370" s="454"/>
      <c r="J370" s="454"/>
      <c r="K370" s="456" t="s">
        <v>1794</v>
      </c>
      <c r="L370" s="456" t="s">
        <v>2041</v>
      </c>
      <c r="M370" s="454"/>
      <c r="N370" s="454"/>
      <c r="O370" s="445" t="s">
        <v>1676</v>
      </c>
      <c r="P370" s="445"/>
      <c r="Q370" s="445"/>
      <c r="R370" s="445"/>
      <c r="S370" s="445"/>
      <c r="T370" s="445"/>
      <c r="U370" s="445"/>
      <c r="V370" s="445"/>
      <c r="W370" s="445"/>
      <c r="X370" s="445"/>
      <c r="Y370" s="445"/>
      <c r="Z370" s="445"/>
    </row>
    <row r="371" ht="14.25" customHeight="1">
      <c r="A371" s="447"/>
      <c r="B371" s="459"/>
      <c r="C371" s="460"/>
      <c r="D371" s="460"/>
      <c r="E371" s="460"/>
      <c r="F371" s="460"/>
      <c r="G371" s="460"/>
      <c r="H371" s="460"/>
      <c r="I371" s="460"/>
      <c r="J371" s="460"/>
      <c r="K371" s="462"/>
      <c r="L371" s="462"/>
      <c r="M371" s="460"/>
      <c r="N371" s="460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</row>
    <row r="372" ht="14.25" customHeight="1">
      <c r="A372" s="447" t="str">
        <f>SUBSTITUTE(SUBSTITUTE(SUBSTITUTE(M372,"-",""),"(",""),")","")</f>
        <v>4708307195</v>
      </c>
      <c r="B372" s="448">
        <v>1.0</v>
      </c>
      <c r="C372" s="449" t="s">
        <v>76</v>
      </c>
      <c r="D372" s="449" t="s">
        <v>1665</v>
      </c>
      <c r="E372" s="449" t="s">
        <v>1746</v>
      </c>
      <c r="F372" s="449" t="s">
        <v>1923</v>
      </c>
      <c r="G372" s="449" t="s">
        <v>1864</v>
      </c>
      <c r="H372" s="449" t="s">
        <v>2042</v>
      </c>
      <c r="I372" s="449" t="s">
        <v>2043</v>
      </c>
      <c r="J372" s="451">
        <v>45066.0</v>
      </c>
      <c r="K372" s="449"/>
      <c r="L372" s="449"/>
      <c r="M372" s="450" t="s">
        <v>2044</v>
      </c>
      <c r="N372" s="452" t="s">
        <v>784</v>
      </c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</row>
    <row r="373" ht="14.25" customHeight="1">
      <c r="A373" s="447"/>
      <c r="B373" s="453"/>
      <c r="C373" s="454"/>
      <c r="D373" s="454"/>
      <c r="E373" s="454"/>
      <c r="F373" s="454"/>
      <c r="G373" s="454"/>
      <c r="H373" s="454"/>
      <c r="I373" s="454"/>
      <c r="J373" s="454"/>
      <c r="K373" s="454"/>
      <c r="L373" s="454"/>
      <c r="M373" s="455"/>
      <c r="N373" s="458"/>
      <c r="O373" s="445"/>
      <c r="P373" s="445"/>
      <c r="Q373" s="445"/>
      <c r="R373" s="445"/>
      <c r="S373" s="445"/>
      <c r="T373" s="445"/>
      <c r="U373" s="445"/>
      <c r="V373" s="445"/>
      <c r="W373" s="445"/>
      <c r="X373" s="445"/>
      <c r="Y373" s="445"/>
      <c r="Z373" s="445"/>
    </row>
    <row r="374" ht="14.25" customHeight="1">
      <c r="A374" s="447"/>
      <c r="B374" s="459"/>
      <c r="C374" s="460"/>
      <c r="D374" s="460"/>
      <c r="E374" s="460"/>
      <c r="F374" s="460"/>
      <c r="G374" s="460"/>
      <c r="H374" s="460"/>
      <c r="I374" s="460"/>
      <c r="J374" s="460"/>
      <c r="K374" s="460"/>
      <c r="L374" s="460"/>
      <c r="M374" s="461"/>
      <c r="N374" s="464"/>
      <c r="O374" s="445"/>
      <c r="P374" s="445"/>
      <c r="Q374" s="445"/>
      <c r="R374" s="445"/>
      <c r="S374" s="445"/>
      <c r="T374" s="445"/>
      <c r="U374" s="445"/>
      <c r="V374" s="445"/>
      <c r="W374" s="445"/>
      <c r="X374" s="445"/>
      <c r="Y374" s="445"/>
      <c r="Z374" s="445"/>
    </row>
    <row r="375" ht="14.25" customHeight="1">
      <c r="A375" s="447" t="str">
        <f>SUBSTITUTE(SUBSTITUTE(SUBSTITUTE(M375,"-",""),"(",""),")","")</f>
        <v>6782967245</v>
      </c>
      <c r="B375" s="448">
        <v>2.0</v>
      </c>
      <c r="C375" s="449"/>
      <c r="D375" s="449" t="s">
        <v>1665</v>
      </c>
      <c r="E375" s="449" t="s">
        <v>1746</v>
      </c>
      <c r="F375" s="449" t="s">
        <v>1923</v>
      </c>
      <c r="G375" s="449" t="s">
        <v>1864</v>
      </c>
      <c r="H375" s="449" t="s">
        <v>2045</v>
      </c>
      <c r="I375" s="492" t="s">
        <v>754</v>
      </c>
      <c r="J375" s="451">
        <v>45031.0</v>
      </c>
      <c r="K375" s="449" t="s">
        <v>1761</v>
      </c>
      <c r="L375" s="449" t="s">
        <v>2046</v>
      </c>
      <c r="M375" s="450" t="s">
        <v>2047</v>
      </c>
      <c r="N375" s="452" t="s">
        <v>757</v>
      </c>
      <c r="O375" s="445"/>
      <c r="P375" s="445"/>
      <c r="Q375" s="445"/>
      <c r="R375" s="445"/>
      <c r="S375" s="445"/>
      <c r="T375" s="445"/>
      <c r="U375" s="445"/>
      <c r="V375" s="445"/>
      <c r="W375" s="445"/>
      <c r="X375" s="445"/>
      <c r="Y375" s="445"/>
      <c r="Z375" s="445"/>
    </row>
    <row r="376" ht="14.25" customHeight="1">
      <c r="A376" s="447"/>
      <c r="B376" s="453"/>
      <c r="C376" s="454"/>
      <c r="D376" s="454"/>
      <c r="E376" s="454"/>
      <c r="F376" s="454"/>
      <c r="G376" s="454"/>
      <c r="H376" s="454"/>
      <c r="I376" s="454"/>
      <c r="J376" s="454"/>
      <c r="K376" s="454"/>
      <c r="L376" s="454"/>
      <c r="M376" s="455"/>
      <c r="N376" s="458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</row>
    <row r="377" ht="14.25" customHeight="1">
      <c r="A377" s="447"/>
      <c r="B377" s="459"/>
      <c r="C377" s="460"/>
      <c r="D377" s="460"/>
      <c r="E377" s="460"/>
      <c r="F377" s="460"/>
      <c r="G377" s="460"/>
      <c r="H377" s="460"/>
      <c r="I377" s="460"/>
      <c r="J377" s="460"/>
      <c r="K377" s="460"/>
      <c r="L377" s="460"/>
      <c r="M377" s="461"/>
      <c r="N377" s="464"/>
      <c r="O377" s="445"/>
      <c r="P377" s="445"/>
      <c r="Q377" s="445"/>
      <c r="R377" s="445"/>
      <c r="S377" s="445"/>
      <c r="T377" s="445"/>
      <c r="U377" s="445"/>
      <c r="V377" s="445"/>
      <c r="W377" s="445"/>
      <c r="X377" s="445"/>
      <c r="Y377" s="445"/>
      <c r="Z377" s="445"/>
    </row>
    <row r="378" ht="14.25" customHeight="1">
      <c r="A378" s="447" t="str">
        <f>SUBSTITUTE(SUBSTITUTE(SUBSTITUTE(M378,"-",""),"(",""),")","")</f>
        <v>4706278145</v>
      </c>
      <c r="B378" s="448">
        <v>3.0</v>
      </c>
      <c r="C378" s="449"/>
      <c r="D378" s="449" t="s">
        <v>1665</v>
      </c>
      <c r="E378" s="449" t="s">
        <v>1746</v>
      </c>
      <c r="F378" s="449" t="s">
        <v>1923</v>
      </c>
      <c r="G378" s="449" t="s">
        <v>1864</v>
      </c>
      <c r="H378" s="449" t="s">
        <v>2048</v>
      </c>
      <c r="I378" s="492" t="s">
        <v>2049</v>
      </c>
      <c r="J378" s="451">
        <v>45031.0</v>
      </c>
      <c r="K378" s="449" t="s">
        <v>1712</v>
      </c>
      <c r="L378" s="449" t="s">
        <v>2050</v>
      </c>
      <c r="M378" s="449" t="s">
        <v>2051</v>
      </c>
      <c r="N378" s="465" t="s">
        <v>769</v>
      </c>
      <c r="O378" s="445"/>
      <c r="P378" s="445"/>
      <c r="Q378" s="445"/>
      <c r="R378" s="445"/>
      <c r="S378" s="445"/>
      <c r="T378" s="445"/>
      <c r="U378" s="445"/>
      <c r="V378" s="445"/>
      <c r="W378" s="445"/>
      <c r="X378" s="445"/>
      <c r="Y378" s="445"/>
      <c r="Z378" s="445"/>
    </row>
    <row r="379" ht="14.25" customHeight="1">
      <c r="A379" s="447"/>
      <c r="B379" s="453"/>
      <c r="C379" s="454"/>
      <c r="D379" s="454"/>
      <c r="E379" s="454"/>
      <c r="F379" s="454"/>
      <c r="G379" s="454"/>
      <c r="H379" s="454"/>
      <c r="I379" s="454"/>
      <c r="J379" s="454"/>
      <c r="K379" s="454"/>
      <c r="L379" s="454"/>
      <c r="M379" s="454"/>
      <c r="N379" s="454"/>
      <c r="O379" s="445" t="s">
        <v>1745</v>
      </c>
      <c r="P379" s="445"/>
      <c r="Q379" s="445"/>
      <c r="R379" s="445"/>
      <c r="S379" s="445"/>
      <c r="T379" s="445"/>
      <c r="U379" s="445"/>
      <c r="V379" s="445"/>
      <c r="W379" s="445"/>
      <c r="X379" s="445"/>
      <c r="Y379" s="445"/>
      <c r="Z379" s="445"/>
    </row>
    <row r="380" ht="14.25" customHeight="1">
      <c r="A380" s="447"/>
      <c r="B380" s="459"/>
      <c r="C380" s="460"/>
      <c r="D380" s="460"/>
      <c r="E380" s="460"/>
      <c r="F380" s="460"/>
      <c r="G380" s="460"/>
      <c r="H380" s="460"/>
      <c r="I380" s="460"/>
      <c r="J380" s="460"/>
      <c r="K380" s="460"/>
      <c r="L380" s="460"/>
      <c r="M380" s="460"/>
      <c r="N380" s="460"/>
      <c r="O380" s="445"/>
      <c r="P380" s="445"/>
      <c r="Q380" s="445"/>
      <c r="R380" s="445"/>
      <c r="S380" s="445"/>
      <c r="T380" s="445"/>
      <c r="U380" s="445"/>
      <c r="V380" s="445"/>
      <c r="W380" s="445"/>
      <c r="X380" s="445"/>
      <c r="Y380" s="445"/>
      <c r="Z380" s="445"/>
    </row>
    <row r="381" ht="14.25" customHeight="1">
      <c r="A381" s="447" t="str">
        <f>SUBSTITUTE(SUBSTITUTE(SUBSTITUTE(M381,"-",""),"(",""),")","")</f>
        <v>4782289270</v>
      </c>
      <c r="B381" s="448">
        <v>4.0</v>
      </c>
      <c r="C381" s="449" t="s">
        <v>136</v>
      </c>
      <c r="D381" s="449" t="s">
        <v>1665</v>
      </c>
      <c r="E381" s="449" t="s">
        <v>1746</v>
      </c>
      <c r="F381" s="449" t="s">
        <v>1923</v>
      </c>
      <c r="G381" s="449" t="s">
        <v>1864</v>
      </c>
      <c r="H381" s="449" t="s">
        <v>2052</v>
      </c>
      <c r="I381" s="449" t="s">
        <v>2053</v>
      </c>
      <c r="J381" s="451">
        <v>44660.0</v>
      </c>
      <c r="K381" s="449" t="s">
        <v>1789</v>
      </c>
      <c r="L381" s="449" t="s">
        <v>2054</v>
      </c>
      <c r="M381" s="449" t="s">
        <v>2055</v>
      </c>
      <c r="N381" s="465" t="s">
        <v>775</v>
      </c>
      <c r="O381" s="445"/>
      <c r="P381" s="445"/>
      <c r="Q381" s="445"/>
      <c r="R381" s="445"/>
      <c r="S381" s="445"/>
      <c r="T381" s="445"/>
      <c r="U381" s="445"/>
      <c r="V381" s="445"/>
      <c r="W381" s="445"/>
      <c r="X381" s="445"/>
      <c r="Y381" s="445"/>
      <c r="Z381" s="445"/>
    </row>
    <row r="382" ht="14.25" customHeight="1">
      <c r="A382" s="447"/>
      <c r="B382" s="453"/>
      <c r="C382" s="454"/>
      <c r="D382" s="454"/>
      <c r="E382" s="454"/>
      <c r="F382" s="454"/>
      <c r="G382" s="454"/>
      <c r="H382" s="454"/>
      <c r="I382" s="454"/>
      <c r="J382" s="454"/>
      <c r="K382" s="454"/>
      <c r="L382" s="454"/>
      <c r="M382" s="454"/>
      <c r="N382" s="454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</row>
    <row r="383" ht="14.25" customHeight="1">
      <c r="A383" s="447"/>
      <c r="B383" s="459"/>
      <c r="C383" s="460"/>
      <c r="D383" s="460"/>
      <c r="E383" s="460"/>
      <c r="F383" s="460"/>
      <c r="G383" s="460"/>
      <c r="H383" s="460"/>
      <c r="I383" s="460"/>
      <c r="J383" s="460"/>
      <c r="K383" s="460"/>
      <c r="L383" s="460"/>
      <c r="M383" s="460"/>
      <c r="N383" s="460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445"/>
    </row>
    <row r="384" ht="14.25" customHeight="1">
      <c r="A384" s="447" t="str">
        <f>SUBSTITUTE(SUBSTITUTE(SUBSTITUTE(M384,"-",""),"(",""),")","")</f>
        <v>6627159337</v>
      </c>
      <c r="B384" s="448">
        <v>5.0</v>
      </c>
      <c r="C384" s="449"/>
      <c r="D384" s="449" t="s">
        <v>1665</v>
      </c>
      <c r="E384" s="449" t="s">
        <v>1746</v>
      </c>
      <c r="F384" s="449" t="s">
        <v>1923</v>
      </c>
      <c r="G384" s="449" t="s">
        <v>1864</v>
      </c>
      <c r="H384" s="449" t="s">
        <v>2056</v>
      </c>
      <c r="I384" s="492" t="s">
        <v>2057</v>
      </c>
      <c r="J384" s="451">
        <v>45031.0</v>
      </c>
      <c r="K384" s="449"/>
      <c r="L384" s="449"/>
      <c r="M384" s="449" t="s">
        <v>762</v>
      </c>
      <c r="N384" s="465" t="s">
        <v>763</v>
      </c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</row>
    <row r="385" ht="14.25" customHeight="1">
      <c r="A385" s="447"/>
      <c r="B385" s="453"/>
      <c r="C385" s="454"/>
      <c r="D385" s="454"/>
      <c r="E385" s="454"/>
      <c r="F385" s="454"/>
      <c r="G385" s="454"/>
      <c r="H385" s="454"/>
      <c r="I385" s="454"/>
      <c r="J385" s="454"/>
      <c r="K385" s="454"/>
      <c r="L385" s="454"/>
      <c r="M385" s="454"/>
      <c r="N385" s="454"/>
      <c r="O385" s="445" t="s">
        <v>1676</v>
      </c>
      <c r="P385" s="445"/>
      <c r="Q385" s="445"/>
      <c r="R385" s="445"/>
      <c r="S385" s="445"/>
      <c r="T385" s="445"/>
      <c r="U385" s="445"/>
      <c r="V385" s="445"/>
      <c r="W385" s="445"/>
      <c r="X385" s="445"/>
      <c r="Y385" s="445"/>
      <c r="Z385" s="445"/>
    </row>
    <row r="386" ht="14.25" customHeight="1">
      <c r="A386" s="447"/>
      <c r="B386" s="459"/>
      <c r="C386" s="460"/>
      <c r="D386" s="460"/>
      <c r="E386" s="460"/>
      <c r="F386" s="460"/>
      <c r="G386" s="460"/>
      <c r="H386" s="460"/>
      <c r="I386" s="460"/>
      <c r="J386" s="460"/>
      <c r="K386" s="460"/>
      <c r="L386" s="460"/>
      <c r="M386" s="460"/>
      <c r="N386" s="460"/>
      <c r="O386" s="445"/>
      <c r="P386" s="445"/>
      <c r="Q386" s="445"/>
      <c r="R386" s="445"/>
      <c r="S386" s="445"/>
      <c r="T386" s="445"/>
      <c r="U386" s="445"/>
      <c r="V386" s="445"/>
      <c r="W386" s="445"/>
      <c r="X386" s="445"/>
      <c r="Y386" s="445"/>
      <c r="Z386" s="445"/>
    </row>
    <row r="387" ht="14.25" customHeight="1">
      <c r="A387" s="447" t="str">
        <f>SUBSTITUTE(SUBSTITUTE(SUBSTITUTE(M387,"-",""),"(",""),")","")</f>
        <v>4708845530</v>
      </c>
      <c r="B387" s="448">
        <v>6.0</v>
      </c>
      <c r="C387" s="449"/>
      <c r="D387" s="449"/>
      <c r="E387" s="449" t="s">
        <v>1746</v>
      </c>
      <c r="F387" s="449" t="s">
        <v>1923</v>
      </c>
      <c r="G387" s="449" t="s">
        <v>1864</v>
      </c>
      <c r="H387" s="449" t="s">
        <v>2058</v>
      </c>
      <c r="I387" s="492" t="s">
        <v>1734</v>
      </c>
      <c r="J387" s="451">
        <v>45031.0</v>
      </c>
      <c r="K387" s="449" t="s">
        <v>1820</v>
      </c>
      <c r="L387" s="449" t="s">
        <v>165</v>
      </c>
      <c r="M387" s="450" t="s">
        <v>1735</v>
      </c>
      <c r="N387" s="452" t="s">
        <v>168</v>
      </c>
      <c r="O387" s="445"/>
      <c r="P387" s="445"/>
      <c r="Q387" s="445"/>
      <c r="R387" s="445"/>
      <c r="S387" s="445"/>
      <c r="T387" s="445"/>
      <c r="U387" s="445"/>
      <c r="V387" s="445"/>
      <c r="W387" s="445"/>
      <c r="X387" s="445"/>
      <c r="Y387" s="445"/>
      <c r="Z387" s="445"/>
    </row>
    <row r="388" ht="14.25" customHeight="1">
      <c r="A388" s="447"/>
      <c r="B388" s="453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5"/>
      <c r="N388" s="458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</row>
    <row r="389" ht="14.25" customHeight="1">
      <c r="A389" s="447"/>
      <c r="B389" s="459"/>
      <c r="C389" s="460"/>
      <c r="D389" s="460"/>
      <c r="E389" s="460"/>
      <c r="F389" s="460"/>
      <c r="G389" s="460"/>
      <c r="H389" s="460"/>
      <c r="I389" s="460"/>
      <c r="J389" s="460"/>
      <c r="K389" s="460"/>
      <c r="L389" s="460"/>
      <c r="M389" s="461"/>
      <c r="N389" s="464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</row>
    <row r="390" ht="14.25" customHeight="1">
      <c r="A390" s="447" t="str">
        <f>SUBSTITUTE(SUBSTITUTE(SUBSTITUTE(M390,"-",""),"(",""),")","")</f>
        <v>6463459335</v>
      </c>
      <c r="B390" s="473"/>
      <c r="C390" s="449" t="s">
        <v>52</v>
      </c>
      <c r="D390" s="449" t="s">
        <v>1665</v>
      </c>
      <c r="E390" s="449" t="s">
        <v>1746</v>
      </c>
      <c r="F390" s="449" t="s">
        <v>1923</v>
      </c>
      <c r="G390" s="449" t="s">
        <v>1864</v>
      </c>
      <c r="H390" s="449" t="s">
        <v>2059</v>
      </c>
      <c r="I390" s="449" t="s">
        <v>2060</v>
      </c>
      <c r="J390" s="451">
        <v>44660.0</v>
      </c>
      <c r="K390" s="449"/>
      <c r="L390" s="449"/>
      <c r="M390" s="449" t="s">
        <v>2061</v>
      </c>
      <c r="N390" s="465" t="s">
        <v>792</v>
      </c>
      <c r="O390" s="445"/>
      <c r="P390" s="445"/>
      <c r="Q390" s="445"/>
      <c r="R390" s="445"/>
      <c r="S390" s="445"/>
      <c r="T390" s="445"/>
      <c r="U390" s="445"/>
      <c r="V390" s="445"/>
      <c r="W390" s="445"/>
      <c r="X390" s="445"/>
      <c r="Y390" s="445"/>
      <c r="Z390" s="445"/>
    </row>
    <row r="391" ht="14.25" customHeight="1">
      <c r="A391" s="447"/>
      <c r="B391" s="473">
        <v>7.0</v>
      </c>
      <c r="C391" s="454"/>
      <c r="D391" s="454"/>
      <c r="E391" s="454"/>
      <c r="F391" s="454"/>
      <c r="G391" s="454"/>
      <c r="H391" s="454"/>
      <c r="I391" s="454"/>
      <c r="J391" s="454"/>
      <c r="K391" s="454"/>
      <c r="L391" s="454"/>
      <c r="M391" s="454"/>
      <c r="N391" s="454"/>
      <c r="O391" s="445"/>
      <c r="P391" s="445"/>
      <c r="Q391" s="445"/>
      <c r="R391" s="445"/>
      <c r="S391" s="445"/>
      <c r="T391" s="445"/>
      <c r="U391" s="445"/>
      <c r="V391" s="445"/>
      <c r="W391" s="445"/>
      <c r="X391" s="445"/>
      <c r="Y391" s="445"/>
      <c r="Z391" s="445"/>
    </row>
    <row r="392" ht="14.25" customHeight="1">
      <c r="A392" s="447"/>
      <c r="B392" s="473"/>
      <c r="C392" s="460"/>
      <c r="D392" s="460"/>
      <c r="E392" s="460"/>
      <c r="F392" s="460"/>
      <c r="G392" s="460"/>
      <c r="H392" s="460"/>
      <c r="I392" s="460"/>
      <c r="J392" s="460"/>
      <c r="K392" s="460"/>
      <c r="L392" s="460"/>
      <c r="M392" s="460"/>
      <c r="N392" s="460"/>
      <c r="O392" s="445"/>
      <c r="P392" s="445"/>
      <c r="Q392" s="445"/>
      <c r="R392" s="445"/>
      <c r="S392" s="445"/>
      <c r="T392" s="445"/>
      <c r="U392" s="445"/>
      <c r="V392" s="445"/>
      <c r="W392" s="445"/>
      <c r="X392" s="445"/>
      <c r="Y392" s="445"/>
      <c r="Z392" s="445"/>
    </row>
    <row r="393" ht="14.25" customHeight="1">
      <c r="A393" s="447" t="str">
        <f>SUBSTITUTE(SUBSTITUTE(SUBSTITUTE(M393,"-",""),"(",""),")","")</f>
        <v>6782371373</v>
      </c>
      <c r="B393" s="448">
        <v>8.0</v>
      </c>
      <c r="C393" s="449"/>
      <c r="D393" s="449" t="s">
        <v>1665</v>
      </c>
      <c r="E393" s="449" t="s">
        <v>1746</v>
      </c>
      <c r="F393" s="449" t="s">
        <v>1923</v>
      </c>
      <c r="G393" s="449" t="s">
        <v>1864</v>
      </c>
      <c r="H393" s="449" t="s">
        <v>2062</v>
      </c>
      <c r="I393" s="492" t="s">
        <v>2063</v>
      </c>
      <c r="J393" s="451">
        <v>44660.0</v>
      </c>
      <c r="K393" s="449" t="s">
        <v>2064</v>
      </c>
      <c r="L393" s="449" t="s">
        <v>2065</v>
      </c>
      <c r="M393" s="449" t="s">
        <v>2066</v>
      </c>
      <c r="N393" s="465" t="s">
        <v>2067</v>
      </c>
      <c r="O393" s="445"/>
      <c r="P393" s="445"/>
      <c r="Q393" s="445"/>
      <c r="R393" s="445"/>
      <c r="S393" s="445"/>
      <c r="T393" s="445"/>
      <c r="U393" s="445"/>
      <c r="V393" s="445"/>
      <c r="W393" s="445"/>
      <c r="X393" s="445"/>
      <c r="Y393" s="445"/>
      <c r="Z393" s="445"/>
    </row>
    <row r="394" ht="14.25" customHeight="1">
      <c r="A394" s="447"/>
      <c r="B394" s="453"/>
      <c r="C394" s="454"/>
      <c r="D394" s="454"/>
      <c r="E394" s="454"/>
      <c r="F394" s="454"/>
      <c r="G394" s="454"/>
      <c r="H394" s="454"/>
      <c r="I394" s="454"/>
      <c r="J394" s="454"/>
      <c r="K394" s="454"/>
      <c r="L394" s="454"/>
      <c r="M394" s="454"/>
      <c r="N394" s="454"/>
      <c r="O394" s="445" t="s">
        <v>2068</v>
      </c>
      <c r="P394" s="445"/>
      <c r="Q394" s="445"/>
      <c r="R394" s="445"/>
      <c r="S394" s="445"/>
      <c r="T394" s="445"/>
      <c r="U394" s="445"/>
      <c r="V394" s="445"/>
      <c r="W394" s="445"/>
      <c r="X394" s="445"/>
      <c r="Y394" s="445"/>
      <c r="Z394" s="445"/>
    </row>
    <row r="395" ht="14.25" customHeight="1">
      <c r="A395" s="447"/>
      <c r="B395" s="459"/>
      <c r="C395" s="460"/>
      <c r="D395" s="460"/>
      <c r="E395" s="460"/>
      <c r="F395" s="460"/>
      <c r="G395" s="460"/>
      <c r="H395" s="460"/>
      <c r="I395" s="460"/>
      <c r="J395" s="460"/>
      <c r="K395" s="460"/>
      <c r="L395" s="460"/>
      <c r="M395" s="460"/>
      <c r="N395" s="460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</row>
    <row r="396" ht="14.25" customHeight="1">
      <c r="A396" s="447" t="str">
        <f>SUBSTITUTE(SUBSTITUTE(SUBSTITUTE(M396,"-",""),"(",""),")","")</f>
        <v>7703147618</v>
      </c>
      <c r="B396" s="448">
        <v>9.0</v>
      </c>
      <c r="C396" s="449"/>
      <c r="D396" s="449"/>
      <c r="E396" s="449" t="s">
        <v>1746</v>
      </c>
      <c r="F396" s="449" t="s">
        <v>1923</v>
      </c>
      <c r="G396" s="449" t="s">
        <v>1864</v>
      </c>
      <c r="H396" s="449" t="s">
        <v>2069</v>
      </c>
      <c r="I396" s="492" t="s">
        <v>2070</v>
      </c>
      <c r="J396" s="451">
        <v>44779.0</v>
      </c>
      <c r="K396" s="449" t="s">
        <v>2071</v>
      </c>
      <c r="L396" s="449" t="s">
        <v>1669</v>
      </c>
      <c r="M396" s="449" t="s">
        <v>1670</v>
      </c>
      <c r="N396" s="465" t="s">
        <v>53</v>
      </c>
      <c r="O396" s="445"/>
      <c r="P396" s="445"/>
      <c r="Q396" s="445"/>
      <c r="R396" s="445"/>
      <c r="S396" s="445"/>
      <c r="T396" s="445"/>
      <c r="U396" s="445"/>
      <c r="V396" s="445"/>
      <c r="W396" s="445"/>
      <c r="X396" s="445"/>
      <c r="Y396" s="445"/>
      <c r="Z396" s="445"/>
    </row>
    <row r="397" ht="14.25" customHeight="1">
      <c r="A397" s="447"/>
      <c r="B397" s="453"/>
      <c r="C397" s="454"/>
      <c r="D397" s="454"/>
      <c r="E397" s="454"/>
      <c r="F397" s="454"/>
      <c r="G397" s="454"/>
      <c r="H397" s="454"/>
      <c r="I397" s="454"/>
      <c r="J397" s="454"/>
      <c r="K397" s="454"/>
      <c r="L397" s="456" t="s">
        <v>2072</v>
      </c>
      <c r="M397" s="454"/>
      <c r="N397" s="454"/>
      <c r="O397" s="445"/>
      <c r="P397" s="445"/>
      <c r="Q397" s="445"/>
      <c r="R397" s="445"/>
      <c r="S397" s="445"/>
      <c r="T397" s="445"/>
      <c r="U397" s="445"/>
      <c r="V397" s="445"/>
      <c r="W397" s="445"/>
      <c r="X397" s="445"/>
      <c r="Y397" s="445"/>
      <c r="Z397" s="445"/>
    </row>
    <row r="398" ht="14.25" customHeight="1">
      <c r="A398" s="447"/>
      <c r="B398" s="459"/>
      <c r="C398" s="460"/>
      <c r="D398" s="460"/>
      <c r="E398" s="460"/>
      <c r="F398" s="460"/>
      <c r="G398" s="460"/>
      <c r="H398" s="460"/>
      <c r="I398" s="460"/>
      <c r="J398" s="460"/>
      <c r="K398" s="460"/>
      <c r="L398" s="462"/>
      <c r="M398" s="460"/>
      <c r="N398" s="460"/>
      <c r="O398" s="445"/>
      <c r="P398" s="445"/>
      <c r="Q398" s="445"/>
      <c r="R398" s="445"/>
      <c r="S398" s="445"/>
      <c r="T398" s="445"/>
      <c r="U398" s="445"/>
      <c r="V398" s="445"/>
      <c r="W398" s="445"/>
      <c r="X398" s="445"/>
      <c r="Y398" s="445"/>
      <c r="Z398" s="445"/>
    </row>
    <row r="399" ht="14.25" customHeight="1">
      <c r="A399" s="447" t="str">
        <f>SUBSTITUTE(SUBSTITUTE(SUBSTITUTE(M399,"-",""),"(",""),")","")</f>
        <v>4046898928</v>
      </c>
      <c r="B399" s="448">
        <v>10.0</v>
      </c>
      <c r="C399" s="449"/>
      <c r="D399" s="449" t="s">
        <v>1665</v>
      </c>
      <c r="E399" s="449" t="s">
        <v>1746</v>
      </c>
      <c r="F399" s="449" t="s">
        <v>1923</v>
      </c>
      <c r="G399" s="449" t="s">
        <v>1864</v>
      </c>
      <c r="H399" s="449" t="s">
        <v>2073</v>
      </c>
      <c r="I399" s="492" t="s">
        <v>2074</v>
      </c>
      <c r="J399" s="451">
        <v>45031.0</v>
      </c>
      <c r="K399" s="449"/>
      <c r="L399" s="449"/>
      <c r="M399" s="450" t="s">
        <v>2075</v>
      </c>
      <c r="N399" s="452" t="s">
        <v>796</v>
      </c>
      <c r="O399" s="445"/>
      <c r="P399" s="445"/>
      <c r="Q399" s="445"/>
      <c r="R399" s="445"/>
      <c r="S399" s="445"/>
      <c r="T399" s="445"/>
      <c r="U399" s="445"/>
      <c r="V399" s="445"/>
      <c r="W399" s="445"/>
      <c r="X399" s="445"/>
      <c r="Y399" s="445"/>
      <c r="Z399" s="445"/>
    </row>
    <row r="400" ht="14.25" customHeight="1">
      <c r="A400" s="447"/>
      <c r="B400" s="453"/>
      <c r="C400" s="454"/>
      <c r="D400" s="454"/>
      <c r="E400" s="454"/>
      <c r="F400" s="454"/>
      <c r="G400" s="454"/>
      <c r="H400" s="454"/>
      <c r="I400" s="454"/>
      <c r="J400" s="454"/>
      <c r="K400" s="454"/>
      <c r="L400" s="454"/>
      <c r="M400" s="455"/>
      <c r="N400" s="458"/>
      <c r="O400" s="445" t="s">
        <v>1745</v>
      </c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</row>
    <row r="401" ht="14.25" customHeight="1">
      <c r="A401" s="447"/>
      <c r="B401" s="459"/>
      <c r="C401" s="460"/>
      <c r="D401" s="460"/>
      <c r="E401" s="460"/>
      <c r="F401" s="460"/>
      <c r="G401" s="460"/>
      <c r="H401" s="460"/>
      <c r="I401" s="460"/>
      <c r="J401" s="460"/>
      <c r="K401" s="460"/>
      <c r="L401" s="460"/>
      <c r="M401" s="461"/>
      <c r="N401" s="464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</row>
    <row r="402" ht="14.25" customHeight="1">
      <c r="A402" s="447" t="str">
        <f>SUBSTITUTE(SUBSTITUTE(SUBSTITUTE(M402,"-",""),"(",""),")","")</f>
        <v>7702358197</v>
      </c>
      <c r="B402" s="448">
        <v>11.0</v>
      </c>
      <c r="C402" s="449"/>
      <c r="D402" s="449" t="s">
        <v>1665</v>
      </c>
      <c r="E402" s="449" t="s">
        <v>1746</v>
      </c>
      <c r="F402" s="449" t="s">
        <v>1923</v>
      </c>
      <c r="G402" s="449" t="s">
        <v>1864</v>
      </c>
      <c r="H402" s="449" t="s">
        <v>2076</v>
      </c>
      <c r="I402" s="492" t="s">
        <v>2077</v>
      </c>
      <c r="J402" s="451">
        <v>44660.0</v>
      </c>
      <c r="K402" s="449"/>
      <c r="L402" s="449"/>
      <c r="M402" s="449" t="s">
        <v>2078</v>
      </c>
      <c r="N402" s="465" t="s">
        <v>788</v>
      </c>
      <c r="O402" s="445"/>
      <c r="P402" s="445"/>
      <c r="Q402" s="445"/>
      <c r="R402" s="445"/>
      <c r="S402" s="445"/>
      <c r="T402" s="445"/>
      <c r="U402" s="445"/>
      <c r="V402" s="445"/>
      <c r="W402" s="445"/>
      <c r="X402" s="445"/>
      <c r="Y402" s="445"/>
      <c r="Z402" s="445"/>
    </row>
    <row r="403" ht="14.25" customHeight="1">
      <c r="A403" s="447"/>
      <c r="B403" s="453"/>
      <c r="C403" s="454"/>
      <c r="D403" s="454"/>
      <c r="E403" s="454"/>
      <c r="F403" s="454"/>
      <c r="G403" s="454"/>
      <c r="H403" s="454"/>
      <c r="I403" s="454"/>
      <c r="J403" s="454"/>
      <c r="K403" s="454"/>
      <c r="L403" s="454"/>
      <c r="M403" s="454"/>
      <c r="N403" s="454"/>
      <c r="O403" s="445"/>
      <c r="P403" s="445"/>
      <c r="Q403" s="445"/>
      <c r="R403" s="445"/>
      <c r="S403" s="445"/>
      <c r="T403" s="445"/>
      <c r="U403" s="445"/>
      <c r="V403" s="445"/>
      <c r="W403" s="445"/>
      <c r="X403" s="445"/>
      <c r="Y403" s="445"/>
      <c r="Z403" s="445"/>
    </row>
    <row r="404" ht="14.25" customHeight="1">
      <c r="A404" s="447"/>
      <c r="B404" s="459"/>
      <c r="C404" s="460"/>
      <c r="D404" s="460"/>
      <c r="E404" s="460"/>
      <c r="F404" s="460"/>
      <c r="G404" s="460"/>
      <c r="H404" s="460"/>
      <c r="I404" s="460"/>
      <c r="J404" s="460"/>
      <c r="K404" s="460"/>
      <c r="L404" s="460"/>
      <c r="M404" s="460"/>
      <c r="N404" s="460"/>
      <c r="O404" s="445"/>
      <c r="P404" s="445"/>
      <c r="Q404" s="445"/>
      <c r="R404" s="445"/>
      <c r="S404" s="445"/>
      <c r="T404" s="445"/>
      <c r="U404" s="445"/>
      <c r="V404" s="445"/>
      <c r="W404" s="445"/>
      <c r="X404" s="445"/>
      <c r="Y404" s="445"/>
      <c r="Z404" s="445"/>
    </row>
    <row r="405" ht="14.25" customHeight="1">
      <c r="A405" s="447" t="str">
        <f>SUBSTITUTE(SUBSTITUTE(SUBSTITUTE(M405,"-",""),"(",""),")","")</f>
        <v>6785713691</v>
      </c>
      <c r="B405" s="448">
        <v>12.0</v>
      </c>
      <c r="C405" s="449" t="s">
        <v>128</v>
      </c>
      <c r="D405" s="449" t="s">
        <v>1665</v>
      </c>
      <c r="E405" s="449" t="s">
        <v>1746</v>
      </c>
      <c r="F405" s="449" t="s">
        <v>1923</v>
      </c>
      <c r="G405" s="449" t="s">
        <v>1864</v>
      </c>
      <c r="H405" s="449" t="s">
        <v>2079</v>
      </c>
      <c r="I405" s="449" t="s">
        <v>2080</v>
      </c>
      <c r="J405" s="451">
        <v>44660.0</v>
      </c>
      <c r="K405" s="449"/>
      <c r="L405" s="449"/>
      <c r="M405" s="449" t="s">
        <v>2081</v>
      </c>
      <c r="N405" s="465" t="s">
        <v>753</v>
      </c>
      <c r="O405" s="445"/>
      <c r="P405" s="445"/>
      <c r="Q405" s="445"/>
      <c r="R405" s="445"/>
      <c r="S405" s="445"/>
      <c r="T405" s="445"/>
      <c r="U405" s="445"/>
      <c r="V405" s="445"/>
      <c r="W405" s="445"/>
      <c r="X405" s="445"/>
      <c r="Y405" s="445"/>
      <c r="Z405" s="445"/>
    </row>
    <row r="406" ht="14.25" customHeight="1">
      <c r="A406" s="447"/>
      <c r="B406" s="453"/>
      <c r="C406" s="454"/>
      <c r="D406" s="454"/>
      <c r="E406" s="454"/>
      <c r="F406" s="454"/>
      <c r="G406" s="454"/>
      <c r="H406" s="454"/>
      <c r="I406" s="454"/>
      <c r="J406" s="454"/>
      <c r="K406" s="454"/>
      <c r="L406" s="454"/>
      <c r="M406" s="454"/>
      <c r="N406" s="454"/>
      <c r="O406" s="445"/>
      <c r="P406" s="445"/>
      <c r="Q406" s="445"/>
      <c r="R406" s="445"/>
      <c r="S406" s="445"/>
      <c r="T406" s="445"/>
      <c r="U406" s="445"/>
      <c r="V406" s="445"/>
      <c r="W406" s="445"/>
      <c r="X406" s="445"/>
      <c r="Y406" s="445"/>
      <c r="Z406" s="445"/>
    </row>
    <row r="407" ht="14.25" customHeight="1">
      <c r="A407" s="447"/>
      <c r="B407" s="459"/>
      <c r="C407" s="460"/>
      <c r="D407" s="460"/>
      <c r="E407" s="460"/>
      <c r="F407" s="460"/>
      <c r="G407" s="460"/>
      <c r="H407" s="460"/>
      <c r="I407" s="460"/>
      <c r="J407" s="460"/>
      <c r="K407" s="460"/>
      <c r="L407" s="460"/>
      <c r="M407" s="460"/>
      <c r="N407" s="460"/>
      <c r="O407" s="445"/>
      <c r="P407" s="445"/>
      <c r="Q407" s="445"/>
      <c r="R407" s="445"/>
      <c r="S407" s="445"/>
      <c r="T407" s="445"/>
      <c r="U407" s="445"/>
      <c r="V407" s="445"/>
      <c r="W407" s="445"/>
      <c r="X407" s="445"/>
      <c r="Y407" s="445"/>
      <c r="Z407" s="445"/>
    </row>
    <row r="408" ht="14.25" customHeight="1">
      <c r="A408" s="447" t="str">
        <f>SUBSTITUTE(SUBSTITUTE(SUBSTITUTE(M408,"-",""),"(",""),")","")</f>
        <v>7625462265</v>
      </c>
      <c r="B408" s="448">
        <v>13.0</v>
      </c>
      <c r="C408" s="449"/>
      <c r="D408" s="449"/>
      <c r="E408" s="449" t="s">
        <v>1746</v>
      </c>
      <c r="F408" s="449" t="s">
        <v>1923</v>
      </c>
      <c r="G408" s="449" t="s">
        <v>1864</v>
      </c>
      <c r="H408" s="449" t="s">
        <v>2082</v>
      </c>
      <c r="I408" s="492" t="s">
        <v>236</v>
      </c>
      <c r="J408" s="451">
        <v>45395.0</v>
      </c>
      <c r="K408" s="449" t="s">
        <v>1820</v>
      </c>
      <c r="L408" s="449" t="s">
        <v>234</v>
      </c>
      <c r="M408" s="450" t="s">
        <v>237</v>
      </c>
      <c r="N408" s="452" t="s">
        <v>238</v>
      </c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</row>
    <row r="409" ht="14.25" customHeight="1">
      <c r="A409" s="447"/>
      <c r="B409" s="453"/>
      <c r="C409" s="454"/>
      <c r="D409" s="454"/>
      <c r="E409" s="454"/>
      <c r="F409" s="454"/>
      <c r="G409" s="454"/>
      <c r="H409" s="454"/>
      <c r="I409" s="454"/>
      <c r="J409" s="454"/>
      <c r="K409" s="454"/>
      <c r="L409" s="454"/>
      <c r="M409" s="455"/>
      <c r="N409" s="458"/>
      <c r="O409" s="445"/>
      <c r="P409" s="445"/>
      <c r="Q409" s="445"/>
      <c r="R409" s="445"/>
      <c r="S409" s="445"/>
      <c r="T409" s="445"/>
      <c r="U409" s="445"/>
      <c r="V409" s="445"/>
      <c r="W409" s="445"/>
      <c r="X409" s="445"/>
      <c r="Y409" s="445"/>
      <c r="Z409" s="445"/>
    </row>
    <row r="410" ht="14.25" customHeight="1">
      <c r="A410" s="447"/>
      <c r="B410" s="459"/>
      <c r="C410" s="460"/>
      <c r="D410" s="460"/>
      <c r="E410" s="460"/>
      <c r="F410" s="460"/>
      <c r="G410" s="460"/>
      <c r="H410" s="460"/>
      <c r="I410" s="460"/>
      <c r="J410" s="460"/>
      <c r="K410" s="460"/>
      <c r="L410" s="460"/>
      <c r="M410" s="461"/>
      <c r="N410" s="464"/>
      <c r="O410" s="445"/>
      <c r="P410" s="445"/>
      <c r="Q410" s="445"/>
      <c r="R410" s="445"/>
      <c r="S410" s="445"/>
      <c r="T410" s="445"/>
      <c r="U410" s="445"/>
      <c r="V410" s="445"/>
      <c r="W410" s="445"/>
      <c r="X410" s="445"/>
      <c r="Y410" s="445"/>
      <c r="Z410" s="445"/>
    </row>
    <row r="411" ht="14.25" customHeight="1">
      <c r="A411" s="447" t="str">
        <f>SUBSTITUTE(SUBSTITUTE(SUBSTITUTE(M411,"-",""),"(",""),")","")</f>
        <v>6788968601</v>
      </c>
      <c r="B411" s="448">
        <v>14.0</v>
      </c>
      <c r="C411" s="449"/>
      <c r="D411" s="449"/>
      <c r="E411" s="449" t="s">
        <v>1746</v>
      </c>
      <c r="F411" s="449" t="s">
        <v>1923</v>
      </c>
      <c r="G411" s="449" t="s">
        <v>1864</v>
      </c>
      <c r="H411" s="449" t="s">
        <v>2083</v>
      </c>
      <c r="I411" s="449" t="s">
        <v>2084</v>
      </c>
      <c r="J411" s="451">
        <v>45031.0</v>
      </c>
      <c r="K411" s="449" t="s">
        <v>1976</v>
      </c>
      <c r="L411" s="449" t="s">
        <v>38</v>
      </c>
      <c r="M411" s="449" t="s">
        <v>1700</v>
      </c>
      <c r="N411" s="465" t="s">
        <v>44</v>
      </c>
      <c r="O411" s="445"/>
      <c r="P411" s="445"/>
      <c r="Q411" s="445"/>
      <c r="R411" s="445"/>
      <c r="S411" s="445"/>
      <c r="T411" s="445"/>
      <c r="U411" s="445"/>
      <c r="V411" s="445"/>
      <c r="W411" s="445"/>
      <c r="X411" s="445"/>
      <c r="Y411" s="445"/>
      <c r="Z411" s="445"/>
    </row>
    <row r="412" ht="14.25" customHeight="1">
      <c r="A412" s="447"/>
      <c r="B412" s="453"/>
      <c r="C412" s="454"/>
      <c r="D412" s="454"/>
      <c r="E412" s="454"/>
      <c r="F412" s="454"/>
      <c r="G412" s="454"/>
      <c r="H412" s="454"/>
      <c r="I412" s="454"/>
      <c r="J412" s="454"/>
      <c r="K412" s="454"/>
      <c r="L412" s="454"/>
      <c r="M412" s="454"/>
      <c r="N412" s="454"/>
      <c r="O412" s="445"/>
      <c r="P412" s="445"/>
      <c r="Q412" s="445"/>
      <c r="R412" s="445"/>
      <c r="S412" s="445"/>
      <c r="T412" s="445"/>
      <c r="U412" s="445"/>
      <c r="V412" s="445"/>
      <c r="W412" s="445"/>
      <c r="X412" s="445"/>
      <c r="Y412" s="445"/>
      <c r="Z412" s="445"/>
    </row>
    <row r="413" ht="14.25" customHeight="1">
      <c r="A413" s="447"/>
      <c r="B413" s="459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0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</row>
    <row r="414" ht="14.25" customHeight="1">
      <c r="A414" s="447" t="str">
        <f>SUBSTITUTE(SUBSTITUTE(SUBSTITUTE(M414,"-",""),"(",""),")","")</f>
        <v>4782337146</v>
      </c>
      <c r="B414" s="448">
        <v>15.0</v>
      </c>
      <c r="C414" s="449"/>
      <c r="D414" s="449" t="s">
        <v>1665</v>
      </c>
      <c r="E414" s="449" t="s">
        <v>1746</v>
      </c>
      <c r="F414" s="449" t="s">
        <v>1923</v>
      </c>
      <c r="G414" s="449" t="s">
        <v>1864</v>
      </c>
      <c r="H414" s="449" t="s">
        <v>2085</v>
      </c>
      <c r="I414" s="492" t="s">
        <v>2086</v>
      </c>
      <c r="J414" s="451">
        <v>45031.0</v>
      </c>
      <c r="K414" s="449"/>
      <c r="L414" s="449"/>
      <c r="M414" s="449" t="s">
        <v>2087</v>
      </c>
      <c r="N414" s="465" t="s">
        <v>779</v>
      </c>
      <c r="O414" s="445" t="s">
        <v>1745</v>
      </c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</row>
    <row r="415" ht="14.25" customHeight="1">
      <c r="A415" s="447"/>
      <c r="B415" s="453"/>
      <c r="C415" s="454"/>
      <c r="D415" s="454"/>
      <c r="E415" s="454"/>
      <c r="F415" s="454"/>
      <c r="G415" s="454"/>
      <c r="H415" s="454"/>
      <c r="I415" s="454"/>
      <c r="J415" s="454"/>
      <c r="K415" s="454"/>
      <c r="L415" s="454"/>
      <c r="M415" s="454"/>
      <c r="N415" s="454"/>
      <c r="O415" s="445"/>
      <c r="P415" s="445"/>
      <c r="Q415" s="445"/>
      <c r="R415" s="445"/>
      <c r="S415" s="445"/>
      <c r="T415" s="445"/>
      <c r="U415" s="445"/>
      <c r="V415" s="445"/>
      <c r="W415" s="445"/>
      <c r="X415" s="445"/>
      <c r="Y415" s="445"/>
      <c r="Z415" s="445"/>
    </row>
    <row r="416" ht="14.25" customHeight="1">
      <c r="A416" s="447"/>
      <c r="B416" s="459"/>
      <c r="C416" s="460"/>
      <c r="D416" s="460"/>
      <c r="E416" s="460"/>
      <c r="F416" s="460"/>
      <c r="G416" s="460"/>
      <c r="H416" s="460"/>
      <c r="I416" s="460"/>
      <c r="J416" s="460"/>
      <c r="K416" s="460"/>
      <c r="L416" s="460"/>
      <c r="M416" s="460"/>
      <c r="N416" s="460"/>
      <c r="O416" s="445"/>
      <c r="P416" s="445"/>
      <c r="Q416" s="445"/>
      <c r="R416" s="445"/>
      <c r="S416" s="445"/>
      <c r="T416" s="445"/>
      <c r="U416" s="445"/>
      <c r="V416" s="445"/>
      <c r="W416" s="445"/>
      <c r="X416" s="445"/>
      <c r="Y416" s="445"/>
      <c r="Z416" s="445"/>
    </row>
    <row r="417" ht="14.25" customHeight="1">
      <c r="A417" s="447" t="str">
        <f>SUBSTITUTE(SUBSTITUTE(SUBSTITUTE(M417,"-",""),"(",""),")","")</f>
        <v>6786771769</v>
      </c>
      <c r="B417" s="448">
        <v>16.0</v>
      </c>
      <c r="C417" s="449" t="s">
        <v>1867</v>
      </c>
      <c r="D417" s="449"/>
      <c r="E417" s="449" t="s">
        <v>1746</v>
      </c>
      <c r="F417" s="449" t="s">
        <v>1923</v>
      </c>
      <c r="G417" s="449" t="s">
        <v>1864</v>
      </c>
      <c r="H417" s="449" t="s">
        <v>2088</v>
      </c>
      <c r="I417" s="449" t="s">
        <v>1916</v>
      </c>
      <c r="J417" s="451">
        <v>44660.0</v>
      </c>
      <c r="K417" s="449" t="s">
        <v>1839</v>
      </c>
      <c r="L417" s="449" t="s">
        <v>2089</v>
      </c>
      <c r="M417" s="449" t="s">
        <v>1917</v>
      </c>
      <c r="N417" s="465" t="s">
        <v>501</v>
      </c>
      <c r="O417" s="445"/>
      <c r="P417" s="445"/>
      <c r="Q417" s="445"/>
      <c r="R417" s="445"/>
      <c r="S417" s="445"/>
      <c r="T417" s="445"/>
      <c r="U417" s="445"/>
      <c r="V417" s="445"/>
      <c r="W417" s="445"/>
      <c r="X417" s="445"/>
      <c r="Y417" s="445"/>
      <c r="Z417" s="445"/>
    </row>
    <row r="418" ht="14.25" customHeight="1">
      <c r="A418" s="447"/>
      <c r="B418" s="453"/>
      <c r="C418" s="454"/>
      <c r="D418" s="454"/>
      <c r="E418" s="454"/>
      <c r="F418" s="454"/>
      <c r="G418" s="454"/>
      <c r="H418" s="454"/>
      <c r="I418" s="454"/>
      <c r="J418" s="454"/>
      <c r="K418" s="454"/>
      <c r="L418" s="454"/>
      <c r="M418" s="454"/>
      <c r="N418" s="454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</row>
    <row r="419" ht="14.25" customHeight="1">
      <c r="A419" s="447"/>
      <c r="B419" s="459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0"/>
      <c r="O419" s="445"/>
      <c r="P419" s="445"/>
      <c r="Q419" s="445"/>
      <c r="R419" s="445"/>
      <c r="S419" s="445"/>
      <c r="T419" s="445"/>
      <c r="U419" s="445"/>
      <c r="V419" s="445"/>
      <c r="W419" s="445"/>
      <c r="X419" s="445"/>
      <c r="Y419" s="445"/>
      <c r="Z419" s="445"/>
    </row>
    <row r="420" ht="14.25" customHeight="1">
      <c r="A420" s="447" t="str">
        <f>SUBSTITUTE(SUBSTITUTE(SUBSTITUTE(M420,"-",""),"(",""),")","")</f>
        <v>3105616587</v>
      </c>
      <c r="B420" s="448">
        <v>17.0</v>
      </c>
      <c r="C420" s="449"/>
      <c r="D420" s="449"/>
      <c r="E420" s="449" t="s">
        <v>1746</v>
      </c>
      <c r="F420" s="449" t="s">
        <v>1923</v>
      </c>
      <c r="G420" s="449" t="s">
        <v>1864</v>
      </c>
      <c r="H420" s="449" t="s">
        <v>2090</v>
      </c>
      <c r="I420" s="492" t="s">
        <v>1739</v>
      </c>
      <c r="J420" s="451">
        <v>45052.0</v>
      </c>
      <c r="K420" s="449" t="s">
        <v>1820</v>
      </c>
      <c r="L420" s="449" t="s">
        <v>159</v>
      </c>
      <c r="M420" s="449" t="s">
        <v>1740</v>
      </c>
      <c r="N420" s="465" t="s">
        <v>163</v>
      </c>
      <c r="O420" s="445"/>
      <c r="P420" s="445"/>
      <c r="Q420" s="445"/>
      <c r="R420" s="445"/>
      <c r="S420" s="445"/>
      <c r="T420" s="445"/>
      <c r="U420" s="445"/>
      <c r="V420" s="445"/>
      <c r="W420" s="445"/>
      <c r="X420" s="445"/>
      <c r="Y420" s="445"/>
      <c r="Z420" s="445"/>
    </row>
    <row r="421" ht="14.25" customHeight="1">
      <c r="A421" s="447"/>
      <c r="B421" s="453"/>
      <c r="C421" s="454"/>
      <c r="D421" s="454"/>
      <c r="E421" s="454"/>
      <c r="F421" s="454"/>
      <c r="G421" s="454"/>
      <c r="H421" s="454"/>
      <c r="I421" s="454"/>
      <c r="J421" s="454"/>
      <c r="K421" s="454"/>
      <c r="L421" s="454"/>
      <c r="M421" s="454"/>
      <c r="N421" s="454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</row>
    <row r="422" ht="14.25" customHeight="1">
      <c r="A422" s="447"/>
      <c r="B422" s="459"/>
      <c r="C422" s="460"/>
      <c r="D422" s="460"/>
      <c r="E422" s="460"/>
      <c r="F422" s="460"/>
      <c r="G422" s="460"/>
      <c r="H422" s="460"/>
      <c r="I422" s="460"/>
      <c r="J422" s="460"/>
      <c r="K422" s="460"/>
      <c r="L422" s="460"/>
      <c r="M422" s="460"/>
      <c r="N422" s="460"/>
      <c r="O422" s="445"/>
      <c r="P422" s="445"/>
      <c r="Q422" s="445"/>
      <c r="R422" s="445"/>
      <c r="S422" s="445"/>
      <c r="T422" s="445"/>
      <c r="U422" s="445"/>
      <c r="V422" s="445"/>
      <c r="W422" s="445"/>
      <c r="X422" s="445"/>
      <c r="Y422" s="445"/>
      <c r="Z422" s="445"/>
    </row>
    <row r="423" ht="14.25" customHeight="1">
      <c r="A423" s="447" t="str">
        <f>SUBSTITUTE(SUBSTITUTE(SUBSTITUTE(M423,"-",""),"(",""),")","")</f>
        <v>4783424898</v>
      </c>
      <c r="B423" s="448">
        <v>18.0</v>
      </c>
      <c r="C423" s="449"/>
      <c r="D423" s="449" t="s">
        <v>1665</v>
      </c>
      <c r="E423" s="449" t="s">
        <v>1746</v>
      </c>
      <c r="F423" s="449" t="s">
        <v>1923</v>
      </c>
      <c r="G423" s="449" t="s">
        <v>1864</v>
      </c>
      <c r="H423" s="449" t="s">
        <v>2091</v>
      </c>
      <c r="I423" s="492" t="s">
        <v>2092</v>
      </c>
      <c r="J423" s="451">
        <v>45031.0</v>
      </c>
      <c r="K423" s="449" t="s">
        <v>1789</v>
      </c>
      <c r="L423" s="449" t="s">
        <v>2093</v>
      </c>
      <c r="M423" s="449" t="s">
        <v>749</v>
      </c>
      <c r="N423" s="465" t="s">
        <v>747</v>
      </c>
      <c r="O423" s="445"/>
      <c r="P423" s="445"/>
      <c r="Q423" s="445"/>
      <c r="R423" s="445"/>
      <c r="S423" s="445"/>
      <c r="T423" s="445"/>
      <c r="U423" s="445"/>
      <c r="V423" s="445"/>
      <c r="W423" s="445"/>
      <c r="X423" s="445"/>
      <c r="Y423" s="445"/>
      <c r="Z423" s="445"/>
    </row>
    <row r="424" ht="14.25" customHeight="1">
      <c r="A424" s="447"/>
      <c r="B424" s="453"/>
      <c r="C424" s="454"/>
      <c r="D424" s="454"/>
      <c r="E424" s="454"/>
      <c r="F424" s="454"/>
      <c r="G424" s="454"/>
      <c r="H424" s="454"/>
      <c r="I424" s="454"/>
      <c r="J424" s="454"/>
      <c r="K424" s="454"/>
      <c r="L424" s="454"/>
      <c r="M424" s="454"/>
      <c r="N424" s="454"/>
      <c r="O424" s="445" t="s">
        <v>1676</v>
      </c>
      <c r="P424" s="445"/>
      <c r="Q424" s="445"/>
      <c r="R424" s="445"/>
      <c r="S424" s="445"/>
      <c r="T424" s="445"/>
      <c r="U424" s="445"/>
      <c r="V424" s="445"/>
      <c r="W424" s="445"/>
      <c r="X424" s="445"/>
      <c r="Y424" s="445"/>
      <c r="Z424" s="445"/>
    </row>
    <row r="425" ht="14.25" customHeight="1">
      <c r="A425" s="447"/>
      <c r="B425" s="459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0"/>
      <c r="O425" s="445"/>
      <c r="P425" s="445"/>
      <c r="Q425" s="445"/>
      <c r="R425" s="445"/>
      <c r="S425" s="445"/>
      <c r="T425" s="445"/>
      <c r="U425" s="445"/>
      <c r="V425" s="445"/>
      <c r="W425" s="445"/>
      <c r="X425" s="445"/>
      <c r="Y425" s="445"/>
      <c r="Z425" s="445"/>
    </row>
    <row r="426" ht="14.25" customHeight="1">
      <c r="A426" s="447" t="str">
        <f>SUBSTITUTE(SUBSTITUTE(SUBSTITUTE(M426,"-",""),"(",""),")","")</f>
        <v>4234905130</v>
      </c>
      <c r="B426" s="448">
        <v>1.0</v>
      </c>
      <c r="C426" s="449"/>
      <c r="D426" s="449" t="s">
        <v>1665</v>
      </c>
      <c r="E426" s="449" t="s">
        <v>1746</v>
      </c>
      <c r="F426" s="449" t="s">
        <v>2094</v>
      </c>
      <c r="G426" s="449" t="s">
        <v>1748</v>
      </c>
      <c r="H426" s="449" t="s">
        <v>2095</v>
      </c>
      <c r="I426" s="492" t="s">
        <v>2096</v>
      </c>
      <c r="J426" s="451">
        <v>44660.0</v>
      </c>
      <c r="K426" s="449"/>
      <c r="L426" s="449"/>
      <c r="M426" s="450" t="s">
        <v>2097</v>
      </c>
      <c r="N426" s="452" t="s">
        <v>862</v>
      </c>
      <c r="O426" s="445"/>
      <c r="P426" s="445"/>
      <c r="Q426" s="445"/>
      <c r="R426" s="445"/>
      <c r="S426" s="445"/>
      <c r="T426" s="445"/>
      <c r="U426" s="445"/>
      <c r="V426" s="445"/>
      <c r="W426" s="445"/>
      <c r="X426" s="445"/>
      <c r="Y426" s="445"/>
      <c r="Z426" s="445"/>
    </row>
    <row r="427" ht="14.25" customHeight="1">
      <c r="A427" s="447"/>
      <c r="B427" s="453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5"/>
      <c r="N427" s="458"/>
      <c r="O427" s="445" t="s">
        <v>1745</v>
      </c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</row>
    <row r="428" ht="14.25" customHeight="1">
      <c r="A428" s="447"/>
      <c r="B428" s="459"/>
      <c r="C428" s="460"/>
      <c r="D428" s="460"/>
      <c r="E428" s="460"/>
      <c r="F428" s="460"/>
      <c r="G428" s="460"/>
      <c r="H428" s="460"/>
      <c r="I428" s="460"/>
      <c r="J428" s="460"/>
      <c r="K428" s="460"/>
      <c r="L428" s="460"/>
      <c r="M428" s="461"/>
      <c r="N428" s="464"/>
      <c r="O428" s="445"/>
      <c r="P428" s="445"/>
      <c r="Q428" s="445"/>
      <c r="R428" s="445"/>
      <c r="S428" s="445"/>
      <c r="T428" s="445"/>
      <c r="U428" s="445"/>
      <c r="V428" s="445"/>
      <c r="W428" s="445"/>
      <c r="X428" s="445"/>
      <c r="Y428" s="445"/>
      <c r="Z428" s="445"/>
    </row>
    <row r="429" ht="14.25" customHeight="1">
      <c r="A429" s="447" t="str">
        <f>SUBSTITUTE(SUBSTITUTE(SUBSTITUTE(M429,"-",""),"(",""),")","")</f>
        <v>6146238213</v>
      </c>
      <c r="B429" s="473"/>
      <c r="C429" s="456"/>
      <c r="D429" s="449" t="s">
        <v>1665</v>
      </c>
      <c r="E429" s="449" t="s">
        <v>1746</v>
      </c>
      <c r="F429" s="449" t="s">
        <v>2094</v>
      </c>
      <c r="G429" s="449" t="s">
        <v>1748</v>
      </c>
      <c r="H429" s="449" t="s">
        <v>2098</v>
      </c>
      <c r="I429" s="492" t="s">
        <v>2099</v>
      </c>
      <c r="J429" s="451">
        <v>44835.0</v>
      </c>
      <c r="K429" s="449" t="s">
        <v>1859</v>
      </c>
      <c r="L429" s="449" t="s">
        <v>2100</v>
      </c>
      <c r="M429" s="450" t="s">
        <v>2101</v>
      </c>
      <c r="N429" s="452" t="s">
        <v>814</v>
      </c>
      <c r="O429" s="445"/>
      <c r="P429" s="445"/>
      <c r="Q429" s="445"/>
      <c r="R429" s="445"/>
      <c r="S429" s="445"/>
      <c r="T429" s="445"/>
      <c r="U429" s="445"/>
      <c r="V429" s="445"/>
      <c r="W429" s="445"/>
      <c r="X429" s="445"/>
      <c r="Y429" s="445"/>
      <c r="Z429" s="445"/>
    </row>
    <row r="430" ht="14.25" customHeight="1">
      <c r="A430" s="447"/>
      <c r="B430" s="473">
        <v>2.0</v>
      </c>
      <c r="C430" s="456"/>
      <c r="D430" s="454"/>
      <c r="E430" s="454"/>
      <c r="F430" s="454"/>
      <c r="G430" s="454"/>
      <c r="H430" s="454"/>
      <c r="I430" s="454"/>
      <c r="J430" s="454"/>
      <c r="K430" s="454"/>
      <c r="L430" s="454"/>
      <c r="M430" s="455"/>
      <c r="N430" s="458"/>
      <c r="O430" s="445"/>
      <c r="P430" s="445"/>
      <c r="Q430" s="445"/>
      <c r="R430" s="445"/>
      <c r="S430" s="445"/>
      <c r="T430" s="445"/>
      <c r="U430" s="445"/>
      <c r="V430" s="445"/>
      <c r="W430" s="445"/>
      <c r="X430" s="445"/>
      <c r="Y430" s="445"/>
      <c r="Z430" s="445"/>
    </row>
    <row r="431" ht="14.25" customHeight="1">
      <c r="A431" s="447"/>
      <c r="B431" s="473"/>
      <c r="C431" s="456"/>
      <c r="D431" s="460"/>
      <c r="E431" s="460"/>
      <c r="F431" s="460"/>
      <c r="G431" s="460"/>
      <c r="H431" s="460"/>
      <c r="I431" s="460"/>
      <c r="J431" s="460"/>
      <c r="K431" s="460"/>
      <c r="L431" s="460"/>
      <c r="M431" s="461"/>
      <c r="N431" s="464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</row>
    <row r="432" ht="14.25" customHeight="1">
      <c r="A432" s="447" t="str">
        <f>SUBSTITUTE(SUBSTITUTE(SUBSTITUTE(M432,"-",""),"(",""),")","")</f>
        <v>4703236855</v>
      </c>
      <c r="B432" s="448">
        <v>3.0</v>
      </c>
      <c r="C432" s="449"/>
      <c r="D432" s="449"/>
      <c r="E432" s="449" t="s">
        <v>1746</v>
      </c>
      <c r="F432" s="449" t="s">
        <v>2094</v>
      </c>
      <c r="G432" s="449" t="s">
        <v>1748</v>
      </c>
      <c r="H432" s="449" t="s">
        <v>2102</v>
      </c>
      <c r="I432" s="492" t="s">
        <v>1908</v>
      </c>
      <c r="J432" s="451">
        <v>44501.0</v>
      </c>
      <c r="K432" s="449" t="s">
        <v>1839</v>
      </c>
      <c r="L432" s="449" t="s">
        <v>1907</v>
      </c>
      <c r="M432" s="449" t="s">
        <v>480</v>
      </c>
      <c r="N432" s="465" t="s">
        <v>477</v>
      </c>
      <c r="O432" s="445"/>
      <c r="P432" s="445"/>
      <c r="Q432" s="445"/>
      <c r="R432" s="445"/>
      <c r="S432" s="445"/>
      <c r="T432" s="445"/>
      <c r="U432" s="445"/>
      <c r="V432" s="445"/>
      <c r="W432" s="445"/>
      <c r="X432" s="445"/>
      <c r="Y432" s="445"/>
      <c r="Z432" s="445"/>
    </row>
    <row r="433" ht="14.25" customHeight="1">
      <c r="A433" s="447"/>
      <c r="B433" s="453"/>
      <c r="C433" s="454"/>
      <c r="D433" s="454"/>
      <c r="E433" s="454"/>
      <c r="F433" s="454"/>
      <c r="G433" s="454"/>
      <c r="H433" s="454"/>
      <c r="I433" s="454"/>
      <c r="J433" s="454"/>
      <c r="K433" s="456" t="s">
        <v>1674</v>
      </c>
      <c r="L433" s="456" t="s">
        <v>1909</v>
      </c>
      <c r="M433" s="454"/>
      <c r="N433" s="454"/>
      <c r="O433" s="445"/>
      <c r="P433" s="445"/>
      <c r="Q433" s="445"/>
      <c r="R433" s="445"/>
      <c r="S433" s="445"/>
      <c r="T433" s="445"/>
      <c r="U433" s="445"/>
      <c r="V433" s="445"/>
      <c r="W433" s="445"/>
      <c r="X433" s="445"/>
      <c r="Y433" s="445"/>
      <c r="Z433" s="445"/>
    </row>
    <row r="434" ht="14.25" customHeight="1">
      <c r="A434" s="447"/>
      <c r="B434" s="459"/>
      <c r="C434" s="460"/>
      <c r="D434" s="460"/>
      <c r="E434" s="460"/>
      <c r="F434" s="460"/>
      <c r="G434" s="460"/>
      <c r="H434" s="460"/>
      <c r="I434" s="460"/>
      <c r="J434" s="460"/>
      <c r="K434" s="462"/>
      <c r="L434" s="462"/>
      <c r="M434" s="460"/>
      <c r="N434" s="460"/>
      <c r="O434" s="445"/>
      <c r="P434" s="445"/>
      <c r="Q434" s="445"/>
      <c r="R434" s="445"/>
      <c r="S434" s="445"/>
      <c r="T434" s="445"/>
      <c r="U434" s="445"/>
      <c r="V434" s="445"/>
      <c r="W434" s="445"/>
      <c r="X434" s="445"/>
      <c r="Y434" s="445"/>
      <c r="Z434" s="445"/>
    </row>
    <row r="435" ht="14.25" customHeight="1">
      <c r="A435" s="447" t="str">
        <f>SUBSTITUTE(SUBSTITUTE(SUBSTITUTE(M435,"-",""),"(",""),")","")</f>
        <v>7708855784</v>
      </c>
      <c r="B435" s="473"/>
      <c r="C435" s="450" t="s">
        <v>136</v>
      </c>
      <c r="D435" s="449" t="s">
        <v>1665</v>
      </c>
      <c r="E435" s="449" t="s">
        <v>1746</v>
      </c>
      <c r="F435" s="449" t="s">
        <v>2094</v>
      </c>
      <c r="G435" s="449" t="s">
        <v>1748</v>
      </c>
      <c r="H435" s="449" t="s">
        <v>2103</v>
      </c>
      <c r="I435" s="449" t="s">
        <v>2104</v>
      </c>
      <c r="J435" s="451">
        <v>44295.0</v>
      </c>
      <c r="K435" s="449"/>
      <c r="L435" s="449"/>
      <c r="M435" s="449" t="s">
        <v>2105</v>
      </c>
      <c r="N435" s="465" t="s">
        <v>820</v>
      </c>
      <c r="O435" s="445"/>
      <c r="P435" s="445"/>
      <c r="Q435" s="445"/>
      <c r="R435" s="445"/>
      <c r="S435" s="445"/>
      <c r="T435" s="445"/>
      <c r="U435" s="445"/>
      <c r="V435" s="445"/>
      <c r="W435" s="445"/>
      <c r="X435" s="445"/>
      <c r="Y435" s="445"/>
      <c r="Z435" s="445"/>
    </row>
    <row r="436" ht="14.25" customHeight="1">
      <c r="A436" s="447"/>
      <c r="B436" s="473">
        <v>4.0</v>
      </c>
      <c r="C436" s="455"/>
      <c r="D436" s="454"/>
      <c r="E436" s="454"/>
      <c r="F436" s="454"/>
      <c r="G436" s="454"/>
      <c r="H436" s="454"/>
      <c r="I436" s="454"/>
      <c r="J436" s="454"/>
      <c r="K436" s="454"/>
      <c r="L436" s="454"/>
      <c r="M436" s="454"/>
      <c r="N436" s="454"/>
      <c r="O436" s="445"/>
      <c r="P436" s="445"/>
      <c r="Q436" s="445"/>
      <c r="R436" s="445"/>
      <c r="S436" s="445"/>
      <c r="T436" s="445"/>
      <c r="U436" s="445"/>
      <c r="V436" s="445"/>
      <c r="W436" s="445"/>
      <c r="X436" s="445"/>
      <c r="Y436" s="445"/>
      <c r="Z436" s="445"/>
    </row>
    <row r="437" ht="14.25" customHeight="1">
      <c r="A437" s="447"/>
      <c r="B437" s="473"/>
      <c r="C437" s="461"/>
      <c r="D437" s="460"/>
      <c r="E437" s="460"/>
      <c r="F437" s="460"/>
      <c r="G437" s="460"/>
      <c r="H437" s="460"/>
      <c r="I437" s="460"/>
      <c r="J437" s="460"/>
      <c r="K437" s="460"/>
      <c r="L437" s="460"/>
      <c r="M437" s="460"/>
      <c r="N437" s="460"/>
      <c r="O437" s="445"/>
      <c r="P437" s="445"/>
      <c r="Q437" s="445"/>
      <c r="R437" s="445"/>
      <c r="S437" s="445"/>
      <c r="T437" s="445"/>
      <c r="U437" s="445"/>
      <c r="V437" s="445"/>
      <c r="W437" s="445"/>
      <c r="X437" s="445"/>
      <c r="Y437" s="445"/>
      <c r="Z437" s="445"/>
    </row>
    <row r="438" ht="14.25" customHeight="1">
      <c r="A438" s="447" t="str">
        <f>SUBSTITUTE(SUBSTITUTE(SUBSTITUTE(M438,"-",""),"(",""),")","")</f>
        <v>6787401323</v>
      </c>
      <c r="B438" s="448">
        <v>5.0</v>
      </c>
      <c r="C438" s="449" t="s">
        <v>199</v>
      </c>
      <c r="D438" s="449"/>
      <c r="E438" s="449" t="s">
        <v>1746</v>
      </c>
      <c r="F438" s="449" t="s">
        <v>2094</v>
      </c>
      <c r="G438" s="449" t="s">
        <v>1748</v>
      </c>
      <c r="H438" s="449" t="s">
        <v>2106</v>
      </c>
      <c r="I438" s="449" t="s">
        <v>1731</v>
      </c>
      <c r="J438" s="451">
        <v>45150.0</v>
      </c>
      <c r="K438" s="449" t="s">
        <v>1820</v>
      </c>
      <c r="L438" s="449" t="s">
        <v>193</v>
      </c>
      <c r="M438" s="449" t="s">
        <v>200</v>
      </c>
      <c r="N438" s="465" t="s">
        <v>196</v>
      </c>
      <c r="O438" s="445"/>
      <c r="P438" s="445"/>
      <c r="Q438" s="445"/>
      <c r="R438" s="445"/>
      <c r="S438" s="445"/>
      <c r="T438" s="445"/>
      <c r="U438" s="445"/>
      <c r="V438" s="445"/>
      <c r="W438" s="445"/>
      <c r="X438" s="445"/>
      <c r="Y438" s="445"/>
      <c r="Z438" s="445"/>
    </row>
    <row r="439" ht="14.25" customHeight="1">
      <c r="A439" s="447"/>
      <c r="B439" s="453"/>
      <c r="C439" s="454"/>
      <c r="D439" s="454"/>
      <c r="E439" s="454"/>
      <c r="F439" s="454"/>
      <c r="G439" s="454"/>
      <c r="H439" s="454"/>
      <c r="I439" s="454"/>
      <c r="J439" s="454"/>
      <c r="K439" s="456" t="s">
        <v>1674</v>
      </c>
      <c r="L439" s="456" t="s">
        <v>1732</v>
      </c>
      <c r="M439" s="454"/>
      <c r="N439" s="454"/>
      <c r="O439" s="445"/>
      <c r="P439" s="445"/>
      <c r="Q439" s="445"/>
      <c r="R439" s="445"/>
      <c r="S439" s="445"/>
      <c r="T439" s="445"/>
      <c r="U439" s="445"/>
      <c r="V439" s="445"/>
      <c r="W439" s="445"/>
      <c r="X439" s="445"/>
      <c r="Y439" s="445"/>
      <c r="Z439" s="445"/>
    </row>
    <row r="440" ht="14.25" customHeight="1">
      <c r="A440" s="447"/>
      <c r="B440" s="459"/>
      <c r="C440" s="460"/>
      <c r="D440" s="460"/>
      <c r="E440" s="460"/>
      <c r="F440" s="460"/>
      <c r="G440" s="460"/>
      <c r="H440" s="460"/>
      <c r="I440" s="460"/>
      <c r="J440" s="460"/>
      <c r="K440" s="462"/>
      <c r="L440" s="462"/>
      <c r="M440" s="460"/>
      <c r="N440" s="460"/>
      <c r="O440" s="445"/>
      <c r="P440" s="445"/>
      <c r="Q440" s="445"/>
      <c r="R440" s="445"/>
      <c r="S440" s="445"/>
      <c r="T440" s="445"/>
      <c r="U440" s="445"/>
      <c r="V440" s="445"/>
      <c r="W440" s="445"/>
      <c r="X440" s="445"/>
      <c r="Y440" s="445"/>
      <c r="Z440" s="445"/>
    </row>
    <row r="441" ht="14.25" customHeight="1">
      <c r="A441" s="447" t="str">
        <f>SUBSTITUTE(SUBSTITUTE(SUBSTITUTE(M441,"-",""),"(",""),")","")</f>
        <v>7705402980</v>
      </c>
      <c r="B441" s="473"/>
      <c r="C441" s="456"/>
      <c r="D441" s="449"/>
      <c r="E441" s="449" t="s">
        <v>1746</v>
      </c>
      <c r="F441" s="449" t="s">
        <v>2094</v>
      </c>
      <c r="G441" s="449" t="s">
        <v>1748</v>
      </c>
      <c r="H441" s="449" t="s">
        <v>2107</v>
      </c>
      <c r="I441" s="492" t="s">
        <v>2108</v>
      </c>
      <c r="J441" s="451">
        <v>45150.0</v>
      </c>
      <c r="K441" s="449" t="s">
        <v>1719</v>
      </c>
      <c r="L441" s="449" t="s">
        <v>2109</v>
      </c>
      <c r="M441" s="450" t="s">
        <v>2110</v>
      </c>
      <c r="N441" s="452" t="s">
        <v>880</v>
      </c>
      <c r="O441" s="445"/>
      <c r="P441" s="445"/>
      <c r="Q441" s="445"/>
      <c r="R441" s="445"/>
      <c r="S441" s="445"/>
      <c r="T441" s="445"/>
      <c r="U441" s="445"/>
      <c r="V441" s="445"/>
      <c r="W441" s="445"/>
      <c r="X441" s="445"/>
      <c r="Y441" s="445"/>
      <c r="Z441" s="445"/>
    </row>
    <row r="442" ht="14.25" customHeight="1">
      <c r="A442" s="447"/>
      <c r="B442" s="473">
        <v>6.0</v>
      </c>
      <c r="C442" s="456"/>
      <c r="D442" s="454"/>
      <c r="E442" s="454"/>
      <c r="F442" s="454"/>
      <c r="G442" s="454"/>
      <c r="H442" s="454"/>
      <c r="I442" s="454"/>
      <c r="J442" s="454"/>
      <c r="K442" s="454"/>
      <c r="L442" s="454"/>
      <c r="M442" s="455"/>
      <c r="N442" s="458"/>
      <c r="O442" s="445" t="s">
        <v>1745</v>
      </c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</row>
    <row r="443" ht="14.25" customHeight="1">
      <c r="A443" s="447"/>
      <c r="B443" s="473"/>
      <c r="C443" s="456"/>
      <c r="D443" s="460"/>
      <c r="E443" s="460"/>
      <c r="F443" s="460"/>
      <c r="G443" s="460"/>
      <c r="H443" s="460"/>
      <c r="I443" s="460"/>
      <c r="J443" s="460"/>
      <c r="K443" s="460"/>
      <c r="L443" s="460"/>
      <c r="M443" s="461"/>
      <c r="N443" s="464"/>
      <c r="O443" s="445"/>
      <c r="P443" s="445"/>
      <c r="Q443" s="445"/>
      <c r="R443" s="445"/>
      <c r="S443" s="445"/>
      <c r="T443" s="445"/>
      <c r="U443" s="445"/>
      <c r="V443" s="445"/>
      <c r="W443" s="445"/>
      <c r="X443" s="445"/>
      <c r="Y443" s="445"/>
      <c r="Z443" s="445"/>
    </row>
    <row r="444" ht="14.25" customHeight="1">
      <c r="A444" s="447" t="str">
        <f>SUBSTITUTE(SUBSTITUTE(SUBSTITUTE(M444,"-",""),"(",""),")","")</f>
        <v>7707337815</v>
      </c>
      <c r="B444" s="448">
        <v>7.0</v>
      </c>
      <c r="C444" s="449"/>
      <c r="D444" s="449" t="s">
        <v>1665</v>
      </c>
      <c r="E444" s="449" t="s">
        <v>1746</v>
      </c>
      <c r="F444" s="449" t="s">
        <v>2094</v>
      </c>
      <c r="G444" s="449" t="s">
        <v>1748</v>
      </c>
      <c r="H444" s="449" t="s">
        <v>2111</v>
      </c>
      <c r="I444" s="492" t="s">
        <v>2112</v>
      </c>
      <c r="J444" s="451">
        <v>44296.0</v>
      </c>
      <c r="K444" s="449"/>
      <c r="L444" s="449"/>
      <c r="M444" s="449" t="s">
        <v>2113</v>
      </c>
      <c r="N444" s="465" t="s">
        <v>811</v>
      </c>
      <c r="O444" s="445"/>
      <c r="P444" s="445"/>
      <c r="Q444" s="445"/>
      <c r="R444" s="445"/>
      <c r="S444" s="445"/>
      <c r="T444" s="445"/>
      <c r="U444" s="445"/>
      <c r="V444" s="445"/>
      <c r="W444" s="445"/>
      <c r="X444" s="445"/>
      <c r="Y444" s="445"/>
      <c r="Z444" s="445"/>
    </row>
    <row r="445" ht="14.25" customHeight="1">
      <c r="A445" s="447"/>
      <c r="B445" s="453"/>
      <c r="C445" s="454"/>
      <c r="D445" s="454"/>
      <c r="E445" s="454"/>
      <c r="F445" s="454"/>
      <c r="G445" s="454"/>
      <c r="H445" s="454"/>
      <c r="I445" s="454"/>
      <c r="J445" s="454"/>
      <c r="K445" s="454"/>
      <c r="L445" s="454"/>
      <c r="M445" s="454"/>
      <c r="N445" s="454"/>
      <c r="O445" s="445"/>
      <c r="P445" s="445"/>
      <c r="Q445" s="445"/>
      <c r="R445" s="445"/>
      <c r="S445" s="445"/>
      <c r="T445" s="445"/>
      <c r="U445" s="445"/>
      <c r="V445" s="445"/>
      <c r="W445" s="445"/>
      <c r="X445" s="445"/>
      <c r="Y445" s="445"/>
      <c r="Z445" s="445"/>
    </row>
    <row r="446" ht="14.25" customHeight="1">
      <c r="A446" s="447"/>
      <c r="B446" s="459"/>
      <c r="C446" s="460"/>
      <c r="D446" s="460"/>
      <c r="E446" s="460"/>
      <c r="F446" s="460"/>
      <c r="G446" s="460"/>
      <c r="H446" s="460"/>
      <c r="I446" s="460"/>
      <c r="J446" s="460"/>
      <c r="K446" s="460"/>
      <c r="L446" s="460"/>
      <c r="M446" s="460"/>
      <c r="N446" s="460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445"/>
    </row>
    <row r="447" ht="14.25" customHeight="1">
      <c r="A447" s="447" t="str">
        <f>SUBSTITUTE(SUBSTITUTE(SUBSTITUTE(M447,"-",""),"(",""),")","")</f>
        <v>6783147277</v>
      </c>
      <c r="B447" s="502"/>
      <c r="C447" s="450" t="s">
        <v>199</v>
      </c>
      <c r="D447" s="449" t="s">
        <v>1665</v>
      </c>
      <c r="E447" s="449" t="s">
        <v>1746</v>
      </c>
      <c r="F447" s="449" t="s">
        <v>2094</v>
      </c>
      <c r="G447" s="449" t="s">
        <v>1748</v>
      </c>
      <c r="H447" s="449" t="s">
        <v>2114</v>
      </c>
      <c r="I447" s="449" t="s">
        <v>2115</v>
      </c>
      <c r="J447" s="451">
        <v>44660.0</v>
      </c>
      <c r="K447" s="449"/>
      <c r="L447" s="449"/>
      <c r="M447" s="449" t="s">
        <v>2116</v>
      </c>
      <c r="N447" s="465" t="s">
        <v>2117</v>
      </c>
      <c r="O447" s="445" t="s">
        <v>2118</v>
      </c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</row>
    <row r="448" ht="14.25" customHeight="1">
      <c r="A448" s="447"/>
      <c r="B448" s="502">
        <v>8.0</v>
      </c>
      <c r="C448" s="455"/>
      <c r="D448" s="454"/>
      <c r="E448" s="454"/>
      <c r="F448" s="454"/>
      <c r="G448" s="454"/>
      <c r="H448" s="454"/>
      <c r="I448" s="454"/>
      <c r="J448" s="454"/>
      <c r="K448" s="454"/>
      <c r="L448" s="454"/>
      <c r="M448" s="454"/>
      <c r="N448" s="454"/>
      <c r="O448" s="445" t="s">
        <v>2119</v>
      </c>
      <c r="P448" s="445"/>
      <c r="Q448" s="445"/>
      <c r="R448" s="445"/>
      <c r="S448" s="445"/>
      <c r="T448" s="445"/>
      <c r="U448" s="445"/>
      <c r="V448" s="445"/>
      <c r="W448" s="445"/>
      <c r="X448" s="445"/>
      <c r="Y448" s="445"/>
      <c r="Z448" s="445"/>
    </row>
    <row r="449" ht="14.25" customHeight="1">
      <c r="A449" s="447"/>
      <c r="B449" s="502"/>
      <c r="C449" s="461"/>
      <c r="D449" s="460"/>
      <c r="E449" s="460"/>
      <c r="F449" s="460"/>
      <c r="G449" s="460"/>
      <c r="H449" s="460"/>
      <c r="I449" s="460"/>
      <c r="J449" s="460"/>
      <c r="K449" s="460"/>
      <c r="L449" s="460"/>
      <c r="M449" s="460"/>
      <c r="N449" s="460"/>
      <c r="O449" s="445"/>
      <c r="P449" s="445"/>
      <c r="Q449" s="445"/>
      <c r="R449" s="445"/>
      <c r="S449" s="445"/>
      <c r="T449" s="445"/>
      <c r="U449" s="445"/>
      <c r="V449" s="445"/>
      <c r="W449" s="445"/>
      <c r="X449" s="445"/>
      <c r="Y449" s="445"/>
      <c r="Z449" s="445"/>
    </row>
    <row r="450" ht="14.25" customHeight="1">
      <c r="A450" s="447" t="str">
        <f>SUBSTITUTE(SUBSTITUTE(SUBSTITUTE(M450,"-",""),"(",""),")","")</f>
        <v>4696889008</v>
      </c>
      <c r="B450" s="448">
        <v>9.0</v>
      </c>
      <c r="C450" s="449" t="s">
        <v>1692</v>
      </c>
      <c r="D450" s="449"/>
      <c r="E450" s="449" t="s">
        <v>1746</v>
      </c>
      <c r="F450" s="449" t="s">
        <v>2094</v>
      </c>
      <c r="G450" s="449" t="s">
        <v>1748</v>
      </c>
      <c r="H450" s="449" t="s">
        <v>2120</v>
      </c>
      <c r="I450" s="449" t="s">
        <v>1720</v>
      </c>
      <c r="J450" s="451">
        <v>44407.0</v>
      </c>
      <c r="K450" s="449" t="s">
        <v>1820</v>
      </c>
      <c r="L450" s="449" t="s">
        <v>188</v>
      </c>
      <c r="M450" s="449" t="s">
        <v>1721</v>
      </c>
      <c r="N450" s="465" t="s">
        <v>191</v>
      </c>
      <c r="O450" s="445"/>
      <c r="P450" s="445"/>
      <c r="Q450" s="445"/>
      <c r="R450" s="445"/>
      <c r="S450" s="445"/>
      <c r="T450" s="445"/>
      <c r="U450" s="445"/>
      <c r="V450" s="445"/>
      <c r="W450" s="445"/>
      <c r="X450" s="445"/>
      <c r="Y450" s="445"/>
      <c r="Z450" s="445"/>
    </row>
    <row r="451" ht="14.25" customHeight="1">
      <c r="A451" s="447"/>
      <c r="B451" s="453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45"/>
      <c r="P451" s="445"/>
      <c r="Q451" s="445"/>
      <c r="R451" s="445"/>
      <c r="S451" s="445"/>
      <c r="T451" s="445"/>
      <c r="U451" s="445"/>
      <c r="V451" s="445"/>
      <c r="W451" s="445"/>
      <c r="X451" s="445"/>
      <c r="Y451" s="445"/>
      <c r="Z451" s="445"/>
    </row>
    <row r="452" ht="14.25" customHeight="1">
      <c r="A452" s="447"/>
      <c r="B452" s="459"/>
      <c r="C452" s="460"/>
      <c r="D452" s="460"/>
      <c r="E452" s="460"/>
      <c r="F452" s="460"/>
      <c r="G452" s="460"/>
      <c r="H452" s="460"/>
      <c r="I452" s="460"/>
      <c r="J452" s="460"/>
      <c r="K452" s="460"/>
      <c r="L452" s="460"/>
      <c r="M452" s="460"/>
      <c r="N452" s="460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</row>
    <row r="453" ht="14.25" customHeight="1">
      <c r="A453" s="447" t="str">
        <f>SUBSTITUTE(SUBSTITUTE(SUBSTITUTE(M453,"-",""),"(",""),")","")</f>
        <v>4705890483</v>
      </c>
      <c r="B453" s="473"/>
      <c r="C453" s="456"/>
      <c r="D453" s="449" t="s">
        <v>1665</v>
      </c>
      <c r="E453" s="449" t="s">
        <v>1746</v>
      </c>
      <c r="F453" s="449" t="s">
        <v>2094</v>
      </c>
      <c r="G453" s="449" t="s">
        <v>1748</v>
      </c>
      <c r="H453" s="449" t="s">
        <v>2121</v>
      </c>
      <c r="I453" s="492" t="s">
        <v>2122</v>
      </c>
      <c r="J453" s="451">
        <v>44660.0</v>
      </c>
      <c r="K453" s="449" t="s">
        <v>1812</v>
      </c>
      <c r="L453" s="449" t="s">
        <v>2123</v>
      </c>
      <c r="M453" s="450" t="s">
        <v>2124</v>
      </c>
      <c r="N453" s="452" t="s">
        <v>853</v>
      </c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445"/>
    </row>
    <row r="454" ht="14.25" customHeight="1">
      <c r="A454" s="447"/>
      <c r="B454" s="473">
        <v>10.0</v>
      </c>
      <c r="C454" s="456"/>
      <c r="D454" s="454"/>
      <c r="E454" s="454"/>
      <c r="F454" s="454"/>
      <c r="G454" s="454"/>
      <c r="H454" s="454"/>
      <c r="I454" s="454"/>
      <c r="J454" s="454"/>
      <c r="K454" s="454"/>
      <c r="L454" s="454"/>
      <c r="M454" s="455"/>
      <c r="N454" s="458"/>
      <c r="O454" s="445" t="s">
        <v>1745</v>
      </c>
      <c r="P454" s="445"/>
      <c r="Q454" s="445"/>
      <c r="R454" s="445"/>
      <c r="S454" s="445"/>
      <c r="T454" s="445"/>
      <c r="U454" s="445"/>
      <c r="V454" s="445"/>
      <c r="W454" s="445"/>
      <c r="X454" s="445"/>
      <c r="Y454" s="445"/>
      <c r="Z454" s="445"/>
    </row>
    <row r="455" ht="14.25" customHeight="1">
      <c r="A455" s="447"/>
      <c r="B455" s="473"/>
      <c r="C455" s="456"/>
      <c r="D455" s="460"/>
      <c r="E455" s="460"/>
      <c r="F455" s="460"/>
      <c r="G455" s="460"/>
      <c r="H455" s="460"/>
      <c r="I455" s="460"/>
      <c r="J455" s="460"/>
      <c r="K455" s="460"/>
      <c r="L455" s="460"/>
      <c r="M455" s="461"/>
      <c r="N455" s="464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</row>
    <row r="456" ht="14.25" customHeight="1">
      <c r="A456" s="447" t="str">
        <f>SUBSTITUTE(SUBSTITUTE(SUBSTITUTE(M456,"-",""),"(",""),")","")</f>
        <v>4044576565</v>
      </c>
      <c r="B456" s="448">
        <v>11.0</v>
      </c>
      <c r="C456" s="449" t="s">
        <v>128</v>
      </c>
      <c r="D456" s="449" t="s">
        <v>1665</v>
      </c>
      <c r="E456" s="449" t="s">
        <v>1746</v>
      </c>
      <c r="F456" s="449" t="s">
        <v>2094</v>
      </c>
      <c r="G456" s="449" t="s">
        <v>1748</v>
      </c>
      <c r="H456" s="449" t="s">
        <v>2125</v>
      </c>
      <c r="I456" s="449" t="s">
        <v>2126</v>
      </c>
      <c r="J456" s="451">
        <v>45032.0</v>
      </c>
      <c r="K456" s="449"/>
      <c r="L456" s="449"/>
      <c r="M456" s="449" t="s">
        <v>2127</v>
      </c>
      <c r="N456" s="465" t="s">
        <v>865</v>
      </c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</row>
    <row r="457" ht="14.25" customHeight="1">
      <c r="A457" s="447"/>
      <c r="B457" s="453"/>
      <c r="C457" s="454"/>
      <c r="D457" s="454"/>
      <c r="E457" s="454"/>
      <c r="F457" s="454"/>
      <c r="G457" s="454"/>
      <c r="H457" s="454"/>
      <c r="I457" s="454"/>
      <c r="J457" s="454"/>
      <c r="K457" s="454"/>
      <c r="L457" s="454"/>
      <c r="M457" s="454"/>
      <c r="N457" s="454"/>
      <c r="O457" s="445"/>
      <c r="P457" s="445"/>
      <c r="Q457" s="445"/>
      <c r="R457" s="445"/>
      <c r="S457" s="445"/>
      <c r="T457" s="445"/>
      <c r="U457" s="445"/>
      <c r="V457" s="445"/>
      <c r="W457" s="445"/>
      <c r="X457" s="445"/>
      <c r="Y457" s="445"/>
      <c r="Z457" s="445"/>
    </row>
    <row r="458" ht="14.25" customHeight="1">
      <c r="A458" s="447"/>
      <c r="B458" s="459"/>
      <c r="C458" s="460"/>
      <c r="D458" s="460"/>
      <c r="E458" s="460"/>
      <c r="F458" s="460"/>
      <c r="G458" s="460"/>
      <c r="H458" s="460"/>
      <c r="I458" s="460"/>
      <c r="J458" s="460"/>
      <c r="K458" s="460"/>
      <c r="L458" s="460"/>
      <c r="M458" s="460"/>
      <c r="N458" s="460"/>
      <c r="O458" s="445"/>
      <c r="P458" s="445"/>
      <c r="Q458" s="445"/>
      <c r="R458" s="445"/>
      <c r="S458" s="445"/>
      <c r="T458" s="445"/>
      <c r="U458" s="445"/>
      <c r="V458" s="445"/>
      <c r="W458" s="445"/>
      <c r="X458" s="445"/>
      <c r="Y458" s="445"/>
      <c r="Z458" s="445"/>
    </row>
    <row r="459" ht="14.25" customHeight="1">
      <c r="A459" s="447" t="str">
        <f>SUBSTITUTE(SUBSTITUTE(SUBSTITUTE(M459,"-",""),"(",""),")","")</f>
        <v>818039675004</v>
      </c>
      <c r="B459" s="448">
        <v>12.0</v>
      </c>
      <c r="C459" s="449"/>
      <c r="D459" s="449" t="s">
        <v>1665</v>
      </c>
      <c r="E459" s="449" t="s">
        <v>1746</v>
      </c>
      <c r="F459" s="449" t="s">
        <v>2094</v>
      </c>
      <c r="G459" s="449" t="s">
        <v>1748</v>
      </c>
      <c r="H459" s="449" t="s">
        <v>2128</v>
      </c>
      <c r="I459" s="492" t="s">
        <v>882</v>
      </c>
      <c r="J459" s="451">
        <v>45395.0</v>
      </c>
      <c r="K459" s="449" t="s">
        <v>1794</v>
      </c>
      <c r="L459" s="449" t="s">
        <v>883</v>
      </c>
      <c r="M459" s="449" t="s">
        <v>884</v>
      </c>
      <c r="N459" s="465" t="s">
        <v>885</v>
      </c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445"/>
    </row>
    <row r="460" ht="14.25" customHeight="1">
      <c r="A460" s="447"/>
      <c r="B460" s="453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</row>
    <row r="461" ht="14.25" customHeight="1">
      <c r="A461" s="447"/>
      <c r="B461" s="459"/>
      <c r="C461" s="460"/>
      <c r="D461" s="460"/>
      <c r="E461" s="460"/>
      <c r="F461" s="460"/>
      <c r="G461" s="460"/>
      <c r="H461" s="460"/>
      <c r="I461" s="460"/>
      <c r="J461" s="460"/>
      <c r="K461" s="460"/>
      <c r="L461" s="460"/>
      <c r="M461" s="460"/>
      <c r="N461" s="460"/>
      <c r="O461" s="445"/>
      <c r="P461" s="445"/>
      <c r="Q461" s="445"/>
      <c r="R461" s="445"/>
      <c r="S461" s="445"/>
      <c r="T461" s="445"/>
      <c r="U461" s="445"/>
      <c r="V461" s="445"/>
      <c r="W461" s="445"/>
      <c r="X461" s="445"/>
      <c r="Y461" s="445"/>
      <c r="Z461" s="445"/>
    </row>
    <row r="462" ht="14.25" customHeight="1">
      <c r="A462" s="447" t="str">
        <f>SUBSTITUTE(SUBSTITUTE(SUBSTITUTE(M462,"-",""),"(",""),")","")</f>
        <v>4702379836</v>
      </c>
      <c r="B462" s="448">
        <v>13.0</v>
      </c>
      <c r="C462" s="449"/>
      <c r="D462" s="449" t="s">
        <v>1665</v>
      </c>
      <c r="E462" s="449" t="s">
        <v>1746</v>
      </c>
      <c r="F462" s="449" t="s">
        <v>2094</v>
      </c>
      <c r="G462" s="449" t="s">
        <v>1748</v>
      </c>
      <c r="H462" s="449" t="s">
        <v>2129</v>
      </c>
      <c r="I462" s="492" t="s">
        <v>2130</v>
      </c>
      <c r="J462" s="451">
        <v>44716.0</v>
      </c>
      <c r="K462" s="449"/>
      <c r="L462" s="449"/>
      <c r="M462" s="450" t="s">
        <v>2131</v>
      </c>
      <c r="N462" s="452" t="s">
        <v>837</v>
      </c>
      <c r="O462" s="445"/>
      <c r="P462" s="445"/>
      <c r="Q462" s="445"/>
      <c r="R462" s="445"/>
      <c r="S462" s="445"/>
      <c r="T462" s="445"/>
      <c r="U462" s="445"/>
      <c r="V462" s="445"/>
      <c r="W462" s="445"/>
      <c r="X462" s="445"/>
      <c r="Y462" s="445"/>
      <c r="Z462" s="445"/>
    </row>
    <row r="463" ht="14.25" customHeight="1">
      <c r="A463" s="447"/>
      <c r="B463" s="453"/>
      <c r="C463" s="454"/>
      <c r="D463" s="454"/>
      <c r="E463" s="454"/>
      <c r="F463" s="454"/>
      <c r="G463" s="454"/>
      <c r="H463" s="454"/>
      <c r="I463" s="454"/>
      <c r="J463" s="454"/>
      <c r="K463" s="454"/>
      <c r="L463" s="454"/>
      <c r="M463" s="455"/>
      <c r="N463" s="458"/>
      <c r="O463" s="445"/>
      <c r="P463" s="445"/>
      <c r="Q463" s="445"/>
      <c r="R463" s="445"/>
      <c r="S463" s="445"/>
      <c r="T463" s="445"/>
      <c r="U463" s="445"/>
      <c r="V463" s="445"/>
      <c r="W463" s="445"/>
      <c r="X463" s="445"/>
      <c r="Y463" s="445"/>
      <c r="Z463" s="445"/>
    </row>
    <row r="464" ht="14.25" customHeight="1">
      <c r="A464" s="447"/>
      <c r="B464" s="459"/>
      <c r="C464" s="460"/>
      <c r="D464" s="460"/>
      <c r="E464" s="460"/>
      <c r="F464" s="460"/>
      <c r="G464" s="460"/>
      <c r="H464" s="460"/>
      <c r="I464" s="460"/>
      <c r="J464" s="460"/>
      <c r="K464" s="460"/>
      <c r="L464" s="460"/>
      <c r="M464" s="461"/>
      <c r="N464" s="464"/>
      <c r="O464" s="445"/>
      <c r="P464" s="445"/>
      <c r="Q464" s="445"/>
      <c r="R464" s="445"/>
      <c r="S464" s="445"/>
      <c r="T464" s="445"/>
      <c r="U464" s="445"/>
      <c r="V464" s="445"/>
      <c r="W464" s="445"/>
      <c r="X464" s="445"/>
      <c r="Y464" s="445"/>
      <c r="Z464" s="445"/>
    </row>
    <row r="465" ht="14.25" customHeight="1">
      <c r="A465" s="447" t="str">
        <f>SUBSTITUTE(SUBSTITUTE(SUBSTITUTE(M465,"-",""),"(",""),")","")</f>
        <v>4707580428</v>
      </c>
      <c r="B465" s="448">
        <v>14.0</v>
      </c>
      <c r="C465" s="449"/>
      <c r="D465" s="449" t="s">
        <v>1665</v>
      </c>
      <c r="E465" s="449" t="s">
        <v>1746</v>
      </c>
      <c r="F465" s="449" t="s">
        <v>2094</v>
      </c>
      <c r="G465" s="449" t="s">
        <v>1748</v>
      </c>
      <c r="H465" s="449" t="s">
        <v>2132</v>
      </c>
      <c r="I465" s="492" t="s">
        <v>2133</v>
      </c>
      <c r="J465" s="451">
        <v>44409.0</v>
      </c>
      <c r="K465" s="449" t="s">
        <v>1752</v>
      </c>
      <c r="L465" s="449" t="s">
        <v>2134</v>
      </c>
      <c r="M465" s="449" t="s">
        <v>2135</v>
      </c>
      <c r="N465" s="465" t="s">
        <v>874</v>
      </c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</row>
    <row r="466" ht="14.25" customHeight="1">
      <c r="A466" s="447"/>
      <c r="B466" s="453"/>
      <c r="C466" s="454"/>
      <c r="D466" s="454"/>
      <c r="E466" s="454"/>
      <c r="F466" s="454"/>
      <c r="G466" s="454"/>
      <c r="H466" s="454"/>
      <c r="I466" s="454"/>
      <c r="J466" s="454"/>
      <c r="K466" s="454"/>
      <c r="L466" s="454"/>
      <c r="M466" s="454"/>
      <c r="N466" s="454"/>
      <c r="O466" s="445"/>
      <c r="P466" s="445"/>
      <c r="Q466" s="445"/>
      <c r="R466" s="445"/>
      <c r="S466" s="445"/>
      <c r="T466" s="445"/>
      <c r="U466" s="445"/>
      <c r="V466" s="445"/>
      <c r="W466" s="445"/>
      <c r="X466" s="445"/>
      <c r="Y466" s="445"/>
      <c r="Z466" s="445"/>
    </row>
    <row r="467" ht="14.25" customHeight="1">
      <c r="A467" s="447"/>
      <c r="B467" s="459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0"/>
      <c r="O467" s="445"/>
      <c r="P467" s="445"/>
      <c r="Q467" s="445"/>
      <c r="R467" s="445"/>
      <c r="S467" s="445"/>
      <c r="T467" s="445"/>
      <c r="U467" s="445"/>
      <c r="V467" s="445"/>
      <c r="W467" s="445"/>
      <c r="X467" s="445"/>
      <c r="Y467" s="445"/>
      <c r="Z467" s="445"/>
    </row>
    <row r="468" ht="14.25" customHeight="1">
      <c r="A468" s="447" t="str">
        <f>SUBSTITUTE(SUBSTITUTE(SUBSTITUTE(M468,"-",""),"(",""),")","")</f>
        <v>4043099813</v>
      </c>
      <c r="B468" s="473"/>
      <c r="C468" s="456"/>
      <c r="D468" s="449" t="s">
        <v>1665</v>
      </c>
      <c r="E468" s="449" t="s">
        <v>1746</v>
      </c>
      <c r="F468" s="449" t="s">
        <v>2094</v>
      </c>
      <c r="G468" s="449" t="s">
        <v>1748</v>
      </c>
      <c r="H468" s="449" t="s">
        <v>2136</v>
      </c>
      <c r="I468" s="492" t="s">
        <v>2137</v>
      </c>
      <c r="J468" s="451">
        <v>44660.0</v>
      </c>
      <c r="K468" s="449" t="s">
        <v>1812</v>
      </c>
      <c r="L468" s="449" t="s">
        <v>2138</v>
      </c>
      <c r="M468" s="449" t="s">
        <v>841</v>
      </c>
      <c r="N468" s="465" t="s">
        <v>842</v>
      </c>
      <c r="O468" s="445"/>
      <c r="P468" s="445"/>
      <c r="Q468" s="445"/>
      <c r="R468" s="445"/>
      <c r="S468" s="445"/>
      <c r="T468" s="445"/>
      <c r="U468" s="445"/>
      <c r="V468" s="445"/>
      <c r="W468" s="445"/>
      <c r="X468" s="445"/>
      <c r="Y468" s="445"/>
      <c r="Z468" s="445"/>
    </row>
    <row r="469" ht="14.25" customHeight="1">
      <c r="A469" s="447"/>
      <c r="B469" s="473">
        <v>15.0</v>
      </c>
      <c r="C469" s="456"/>
      <c r="D469" s="454"/>
      <c r="E469" s="454"/>
      <c r="F469" s="454"/>
      <c r="G469" s="454"/>
      <c r="H469" s="454"/>
      <c r="I469" s="454"/>
      <c r="J469" s="454"/>
      <c r="K469" s="454"/>
      <c r="L469" s="454"/>
      <c r="M469" s="454"/>
      <c r="N469" s="454"/>
      <c r="O469" s="445" t="s">
        <v>1676</v>
      </c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</row>
    <row r="470" ht="14.25" customHeight="1">
      <c r="A470" s="447"/>
      <c r="B470" s="473"/>
      <c r="C470" s="456"/>
      <c r="D470" s="460"/>
      <c r="E470" s="460"/>
      <c r="F470" s="460"/>
      <c r="G470" s="460"/>
      <c r="H470" s="460"/>
      <c r="I470" s="460"/>
      <c r="J470" s="460"/>
      <c r="K470" s="460"/>
      <c r="L470" s="460"/>
      <c r="M470" s="460"/>
      <c r="N470" s="460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</row>
    <row r="471" ht="14.25" customHeight="1">
      <c r="A471" s="447" t="str">
        <f>SUBSTITUTE(SUBSTITUTE(SUBSTITUTE(M471,"-",""),"(",""),")","")</f>
        <v>4049014603</v>
      </c>
      <c r="B471" s="448">
        <v>16.0</v>
      </c>
      <c r="C471" s="449" t="s">
        <v>1692</v>
      </c>
      <c r="D471" s="449" t="s">
        <v>1665</v>
      </c>
      <c r="E471" s="449" t="s">
        <v>1746</v>
      </c>
      <c r="F471" s="449" t="s">
        <v>2094</v>
      </c>
      <c r="G471" s="449" t="s">
        <v>1748</v>
      </c>
      <c r="H471" s="449" t="s">
        <v>2139</v>
      </c>
      <c r="I471" s="449" t="s">
        <v>2140</v>
      </c>
      <c r="J471" s="451">
        <v>44296.0</v>
      </c>
      <c r="K471" s="449" t="s">
        <v>1812</v>
      </c>
      <c r="L471" s="449" t="s">
        <v>2141</v>
      </c>
      <c r="M471" s="449" t="s">
        <v>2142</v>
      </c>
      <c r="N471" s="465" t="s">
        <v>805</v>
      </c>
      <c r="O471" s="445"/>
      <c r="P471" s="445"/>
      <c r="Q471" s="445"/>
      <c r="R471" s="445"/>
      <c r="S471" s="445"/>
      <c r="T471" s="445"/>
      <c r="U471" s="445"/>
      <c r="V471" s="445"/>
      <c r="W471" s="445"/>
      <c r="X471" s="445"/>
      <c r="Y471" s="445"/>
      <c r="Z471" s="445"/>
    </row>
    <row r="472" ht="14.25" customHeight="1">
      <c r="A472" s="447"/>
      <c r="B472" s="453"/>
      <c r="C472" s="454"/>
      <c r="D472" s="454"/>
      <c r="E472" s="454"/>
      <c r="F472" s="454"/>
      <c r="G472" s="454"/>
      <c r="H472" s="454"/>
      <c r="I472" s="454"/>
      <c r="J472" s="454"/>
      <c r="K472" s="456" t="s">
        <v>1814</v>
      </c>
      <c r="L472" s="456" t="s">
        <v>2143</v>
      </c>
      <c r="M472" s="454"/>
      <c r="N472" s="454"/>
      <c r="O472" s="445"/>
      <c r="P472" s="445"/>
      <c r="Q472" s="445"/>
      <c r="R472" s="445"/>
      <c r="S472" s="445"/>
      <c r="T472" s="445"/>
      <c r="U472" s="445"/>
      <c r="V472" s="445"/>
      <c r="W472" s="445"/>
      <c r="X472" s="445"/>
      <c r="Y472" s="445"/>
      <c r="Z472" s="445"/>
    </row>
    <row r="473" ht="14.25" customHeight="1">
      <c r="A473" s="447"/>
      <c r="B473" s="459"/>
      <c r="C473" s="460"/>
      <c r="D473" s="460"/>
      <c r="E473" s="460"/>
      <c r="F473" s="460"/>
      <c r="G473" s="460"/>
      <c r="H473" s="460"/>
      <c r="I473" s="460"/>
      <c r="J473" s="460"/>
      <c r="K473" s="462"/>
      <c r="L473" s="462"/>
      <c r="M473" s="460"/>
      <c r="N473" s="460"/>
      <c r="O473" s="445"/>
      <c r="P473" s="445"/>
      <c r="Q473" s="445"/>
      <c r="R473" s="445"/>
      <c r="S473" s="445"/>
      <c r="T473" s="445"/>
      <c r="U473" s="445"/>
      <c r="V473" s="445"/>
      <c r="W473" s="445"/>
      <c r="X473" s="445"/>
      <c r="Y473" s="445"/>
      <c r="Z473" s="445"/>
    </row>
    <row r="474" ht="14.25" customHeight="1">
      <c r="A474" s="447" t="str">
        <f>SUBSTITUTE(SUBSTITUTE(SUBSTITUTE(M474,"-",""),"(",""),")","")</f>
        <v>4705570371</v>
      </c>
      <c r="B474" s="473"/>
      <c r="C474" s="456"/>
      <c r="D474" s="449" t="s">
        <v>1665</v>
      </c>
      <c r="E474" s="449" t="s">
        <v>1746</v>
      </c>
      <c r="F474" s="449" t="s">
        <v>2094</v>
      </c>
      <c r="G474" s="449" t="s">
        <v>1748</v>
      </c>
      <c r="H474" s="449" t="s">
        <v>2144</v>
      </c>
      <c r="I474" s="492" t="s">
        <v>2145</v>
      </c>
      <c r="J474" s="451">
        <v>44660.0</v>
      </c>
      <c r="K474" s="449"/>
      <c r="L474" s="449"/>
      <c r="M474" s="449" t="s">
        <v>2146</v>
      </c>
      <c r="N474" s="465" t="s">
        <v>858</v>
      </c>
      <c r="O474" s="445"/>
      <c r="P474" s="445"/>
      <c r="Q474" s="445"/>
      <c r="R474" s="445"/>
      <c r="S474" s="445"/>
      <c r="T474" s="445"/>
      <c r="U474" s="445"/>
      <c r="V474" s="445"/>
      <c r="W474" s="445"/>
      <c r="X474" s="445"/>
      <c r="Y474" s="445"/>
      <c r="Z474" s="445"/>
    </row>
    <row r="475" ht="14.25" customHeight="1">
      <c r="A475" s="447"/>
      <c r="B475" s="473">
        <v>17.0</v>
      </c>
      <c r="C475" s="456"/>
      <c r="D475" s="454"/>
      <c r="E475" s="454"/>
      <c r="F475" s="454"/>
      <c r="G475" s="454"/>
      <c r="H475" s="454"/>
      <c r="I475" s="454"/>
      <c r="J475" s="454"/>
      <c r="K475" s="454"/>
      <c r="L475" s="454"/>
      <c r="M475" s="454"/>
      <c r="N475" s="454"/>
      <c r="O475" s="445"/>
      <c r="P475" s="445"/>
      <c r="Q475" s="445"/>
      <c r="R475" s="445"/>
      <c r="S475" s="445"/>
      <c r="T475" s="445"/>
      <c r="U475" s="445"/>
      <c r="V475" s="445"/>
      <c r="W475" s="445"/>
      <c r="X475" s="445"/>
      <c r="Y475" s="445"/>
      <c r="Z475" s="445"/>
    </row>
    <row r="476" ht="14.25" customHeight="1">
      <c r="A476" s="447"/>
      <c r="B476" s="473"/>
      <c r="C476" s="456"/>
      <c r="D476" s="460"/>
      <c r="E476" s="460"/>
      <c r="F476" s="460"/>
      <c r="G476" s="460"/>
      <c r="H476" s="460"/>
      <c r="I476" s="460"/>
      <c r="J476" s="460"/>
      <c r="K476" s="460"/>
      <c r="L476" s="460"/>
      <c r="M476" s="460"/>
      <c r="N476" s="460"/>
      <c r="O476" s="445"/>
      <c r="P476" s="445"/>
      <c r="Q476" s="445"/>
      <c r="R476" s="445"/>
      <c r="S476" s="445"/>
      <c r="T476" s="445"/>
      <c r="U476" s="445"/>
      <c r="V476" s="445"/>
      <c r="W476" s="445"/>
      <c r="X476" s="445"/>
      <c r="Y476" s="445"/>
      <c r="Z476" s="445"/>
    </row>
    <row r="477" ht="14.25" customHeight="1">
      <c r="A477" s="447" t="str">
        <f>SUBSTITUTE(SUBSTITUTE(SUBSTITUTE(M477,"-",""),"(",""),")","")</f>
        <v>7702620013</v>
      </c>
      <c r="B477" s="448">
        <v>18.0</v>
      </c>
      <c r="C477" s="449"/>
      <c r="D477" s="449"/>
      <c r="E477" s="449" t="s">
        <v>1746</v>
      </c>
      <c r="F477" s="449" t="s">
        <v>2094</v>
      </c>
      <c r="G477" s="449" t="s">
        <v>1748</v>
      </c>
      <c r="H477" s="449" t="s">
        <v>2147</v>
      </c>
      <c r="I477" s="492" t="s">
        <v>1766</v>
      </c>
      <c r="J477" s="451">
        <v>44296.0</v>
      </c>
      <c r="K477" s="449" t="s">
        <v>1978</v>
      </c>
      <c r="L477" s="449" t="s">
        <v>294</v>
      </c>
      <c r="M477" s="449" t="s">
        <v>300</v>
      </c>
      <c r="N477" s="465" t="s">
        <v>301</v>
      </c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</row>
    <row r="478" ht="14.25" customHeight="1">
      <c r="A478" s="447"/>
      <c r="B478" s="453"/>
      <c r="C478" s="454"/>
      <c r="D478" s="454"/>
      <c r="E478" s="454"/>
      <c r="F478" s="454"/>
      <c r="G478" s="454"/>
      <c r="H478" s="454"/>
      <c r="I478" s="454"/>
      <c r="J478" s="454"/>
      <c r="K478" s="456" t="s">
        <v>1754</v>
      </c>
      <c r="L478" s="456" t="s">
        <v>1767</v>
      </c>
      <c r="M478" s="454"/>
      <c r="N478" s="454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</row>
    <row r="479" ht="14.25" customHeight="1">
      <c r="A479" s="447"/>
      <c r="B479" s="459"/>
      <c r="C479" s="460"/>
      <c r="D479" s="460"/>
      <c r="E479" s="460"/>
      <c r="F479" s="460"/>
      <c r="G479" s="460"/>
      <c r="H479" s="460"/>
      <c r="I479" s="460"/>
      <c r="J479" s="460"/>
      <c r="K479" s="462"/>
      <c r="L479" s="462"/>
      <c r="M479" s="460"/>
      <c r="N479" s="460"/>
      <c r="O479" s="445"/>
      <c r="P479" s="445"/>
      <c r="Q479" s="445"/>
      <c r="R479" s="445"/>
      <c r="S479" s="445"/>
      <c r="T479" s="445"/>
      <c r="U479" s="445"/>
      <c r="V479" s="445"/>
      <c r="W479" s="445"/>
      <c r="X479" s="445"/>
      <c r="Y479" s="445"/>
      <c r="Z479" s="445"/>
    </row>
    <row r="480" ht="14.25" customHeight="1">
      <c r="A480" s="447" t="str">
        <f>SUBSTITUTE(SUBSTITUTE(SUBSTITUTE(M480,"-",""),"(",""),")","")</f>
        <v>4709205364</v>
      </c>
      <c r="B480" s="473"/>
      <c r="C480" s="456"/>
      <c r="D480" s="449" t="s">
        <v>1665</v>
      </c>
      <c r="E480" s="449" t="s">
        <v>1746</v>
      </c>
      <c r="F480" s="449" t="s">
        <v>2094</v>
      </c>
      <c r="G480" s="449" t="s">
        <v>1748</v>
      </c>
      <c r="H480" s="449" t="s">
        <v>2148</v>
      </c>
      <c r="I480" s="492" t="s">
        <v>2149</v>
      </c>
      <c r="J480" s="451">
        <v>45150.0</v>
      </c>
      <c r="K480" s="449" t="s">
        <v>1674</v>
      </c>
      <c r="L480" s="449" t="s">
        <v>2150</v>
      </c>
      <c r="M480" s="449" t="s">
        <v>2151</v>
      </c>
      <c r="N480" s="465" t="s">
        <v>824</v>
      </c>
      <c r="O480" s="445"/>
      <c r="P480" s="445"/>
      <c r="Q480" s="445"/>
      <c r="R480" s="445"/>
      <c r="S480" s="445"/>
      <c r="T480" s="445"/>
      <c r="U480" s="445"/>
      <c r="V480" s="445"/>
      <c r="W480" s="445"/>
      <c r="X480" s="445"/>
      <c r="Y480" s="445"/>
      <c r="Z480" s="445"/>
    </row>
    <row r="481" ht="14.25" customHeight="1">
      <c r="A481" s="447"/>
      <c r="B481" s="473">
        <v>19.0</v>
      </c>
      <c r="C481" s="456"/>
      <c r="D481" s="454"/>
      <c r="E481" s="454"/>
      <c r="F481" s="454"/>
      <c r="G481" s="454"/>
      <c r="H481" s="454"/>
      <c r="I481" s="454"/>
      <c r="J481" s="454"/>
      <c r="K481" s="454"/>
      <c r="L481" s="454"/>
      <c r="M481" s="454"/>
      <c r="N481" s="454"/>
      <c r="O481" s="445"/>
      <c r="P481" s="445"/>
      <c r="Q481" s="445"/>
      <c r="R481" s="445"/>
      <c r="S481" s="445"/>
      <c r="T481" s="445"/>
      <c r="U481" s="445"/>
      <c r="V481" s="445"/>
      <c r="W481" s="445"/>
      <c r="X481" s="445"/>
      <c r="Y481" s="445"/>
      <c r="Z481" s="445"/>
    </row>
    <row r="482" ht="14.25" customHeight="1">
      <c r="A482" s="447"/>
      <c r="B482" s="473"/>
      <c r="C482" s="456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0"/>
      <c r="O482" s="445"/>
      <c r="P482" s="445"/>
      <c r="Q482" s="445"/>
      <c r="R482" s="445"/>
      <c r="S482" s="445"/>
      <c r="T482" s="445"/>
      <c r="U482" s="445"/>
      <c r="V482" s="445"/>
      <c r="W482" s="445"/>
      <c r="X482" s="445"/>
      <c r="Y482" s="445"/>
      <c r="Z482" s="445"/>
    </row>
    <row r="483" ht="14.25" customHeight="1">
      <c r="A483" s="447" t="str">
        <f>SUBSTITUTE(SUBSTITUTE(SUBSTITUTE(M483,"-",""),"(",""),")","")</f>
        <v>7705402980</v>
      </c>
      <c r="B483" s="448">
        <v>20.0</v>
      </c>
      <c r="C483" s="449"/>
      <c r="D483" s="449" t="s">
        <v>1665</v>
      </c>
      <c r="E483" s="449" t="s">
        <v>1746</v>
      </c>
      <c r="F483" s="449" t="s">
        <v>2094</v>
      </c>
      <c r="G483" s="449" t="s">
        <v>1748</v>
      </c>
      <c r="H483" s="449" t="s">
        <v>2152</v>
      </c>
      <c r="I483" s="492" t="s">
        <v>2109</v>
      </c>
      <c r="J483" s="451">
        <v>45150.0</v>
      </c>
      <c r="K483" s="449" t="s">
        <v>1719</v>
      </c>
      <c r="L483" s="449" t="s">
        <v>2108</v>
      </c>
      <c r="M483" s="450" t="s">
        <v>2110</v>
      </c>
      <c r="N483" s="452" t="s">
        <v>880</v>
      </c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</row>
    <row r="484" ht="14.25" customHeight="1">
      <c r="A484" s="447"/>
      <c r="B484" s="453"/>
      <c r="C484" s="454"/>
      <c r="D484" s="454"/>
      <c r="E484" s="454"/>
      <c r="F484" s="454"/>
      <c r="G484" s="454"/>
      <c r="H484" s="454"/>
      <c r="I484" s="454"/>
      <c r="J484" s="454"/>
      <c r="K484" s="454"/>
      <c r="L484" s="454"/>
      <c r="M484" s="455"/>
      <c r="N484" s="458"/>
      <c r="O484" s="445"/>
      <c r="P484" s="445"/>
      <c r="Q484" s="445"/>
      <c r="R484" s="445"/>
      <c r="S484" s="445"/>
      <c r="T484" s="445"/>
      <c r="U484" s="445"/>
      <c r="V484" s="445"/>
      <c r="W484" s="445"/>
      <c r="X484" s="445"/>
      <c r="Y484" s="445"/>
      <c r="Z484" s="445"/>
    </row>
    <row r="485" ht="14.25" customHeight="1">
      <c r="A485" s="447"/>
      <c r="B485" s="459"/>
      <c r="C485" s="460"/>
      <c r="D485" s="460"/>
      <c r="E485" s="460"/>
      <c r="F485" s="460"/>
      <c r="G485" s="460"/>
      <c r="H485" s="460"/>
      <c r="I485" s="460"/>
      <c r="J485" s="460"/>
      <c r="K485" s="460"/>
      <c r="L485" s="460"/>
      <c r="M485" s="461"/>
      <c r="N485" s="464"/>
      <c r="O485" s="445"/>
      <c r="P485" s="445"/>
      <c r="Q485" s="445"/>
      <c r="R485" s="445"/>
      <c r="S485" s="445"/>
      <c r="T485" s="445"/>
      <c r="U485" s="445"/>
      <c r="V485" s="445"/>
      <c r="W485" s="445"/>
      <c r="X485" s="445"/>
      <c r="Y485" s="445"/>
      <c r="Z485" s="445"/>
    </row>
    <row r="486" ht="14.25" customHeight="1">
      <c r="A486" s="481" t="str">
        <f>SUBSTITUTE(SUBSTITUTE(SUBSTITUTE(M486,"-",""),"(",""),")","")</f>
        <v>4043973762</v>
      </c>
      <c r="B486" s="473"/>
      <c r="C486" s="456"/>
      <c r="D486" s="456" t="s">
        <v>1665</v>
      </c>
      <c r="E486" s="449" t="s">
        <v>1746</v>
      </c>
      <c r="F486" s="449" t="s">
        <v>2094</v>
      </c>
      <c r="G486" s="449" t="s">
        <v>1748</v>
      </c>
      <c r="H486" s="449" t="s">
        <v>2153</v>
      </c>
      <c r="I486" s="492" t="s">
        <v>2154</v>
      </c>
      <c r="J486" s="451">
        <v>44779.0</v>
      </c>
      <c r="K486" s="449" t="s">
        <v>1674</v>
      </c>
      <c r="L486" s="449" t="s">
        <v>2155</v>
      </c>
      <c r="M486" s="449" t="s">
        <v>2156</v>
      </c>
      <c r="N486" s="465" t="s">
        <v>870</v>
      </c>
      <c r="O486" s="445"/>
      <c r="P486" s="445"/>
      <c r="Q486" s="445"/>
      <c r="R486" s="445"/>
      <c r="S486" s="445"/>
      <c r="T486" s="445"/>
      <c r="U486" s="445"/>
      <c r="V486" s="445"/>
      <c r="W486" s="445"/>
      <c r="X486" s="445"/>
      <c r="Y486" s="445"/>
      <c r="Z486" s="445"/>
    </row>
    <row r="487" ht="14.25" customHeight="1">
      <c r="A487" s="447"/>
      <c r="B487" s="473">
        <v>21.0</v>
      </c>
      <c r="C487" s="456"/>
      <c r="D487" s="456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45"/>
      <c r="P487" s="445"/>
      <c r="Q487" s="445"/>
      <c r="R487" s="445"/>
      <c r="S487" s="445"/>
      <c r="T487" s="445"/>
      <c r="U487" s="445"/>
      <c r="V487" s="445"/>
      <c r="W487" s="445"/>
      <c r="X487" s="445"/>
      <c r="Y487" s="445"/>
      <c r="Z487" s="445"/>
    </row>
    <row r="488" ht="14.25" customHeight="1">
      <c r="A488" s="447"/>
      <c r="B488" s="473"/>
      <c r="C488" s="456"/>
      <c r="D488" s="456"/>
      <c r="E488" s="460"/>
      <c r="F488" s="460"/>
      <c r="G488" s="460"/>
      <c r="H488" s="460"/>
      <c r="I488" s="460"/>
      <c r="J488" s="460"/>
      <c r="K488" s="460"/>
      <c r="L488" s="460"/>
      <c r="M488" s="460"/>
      <c r="N488" s="460"/>
      <c r="O488" s="445"/>
      <c r="P488" s="445"/>
      <c r="Q488" s="445"/>
      <c r="R488" s="445"/>
      <c r="S488" s="445"/>
      <c r="T488" s="445"/>
      <c r="U488" s="445"/>
      <c r="V488" s="445"/>
      <c r="W488" s="445"/>
      <c r="X488" s="445"/>
      <c r="Y488" s="445"/>
      <c r="Z488" s="445"/>
    </row>
    <row r="489" ht="14.25" customHeight="1">
      <c r="A489" s="447" t="str">
        <f>SUBSTITUTE(SUBSTITUTE(SUBSTITUTE(M489,"-",""),"(",""),")","")</f>
        <v>4044994949</v>
      </c>
      <c r="B489" s="448">
        <v>22.0</v>
      </c>
      <c r="C489" s="449" t="s">
        <v>52</v>
      </c>
      <c r="D489" s="449" t="s">
        <v>1665</v>
      </c>
      <c r="E489" s="449" t="s">
        <v>1746</v>
      </c>
      <c r="F489" s="449" t="s">
        <v>2094</v>
      </c>
      <c r="G489" s="449" t="s">
        <v>1748</v>
      </c>
      <c r="H489" s="449" t="s">
        <v>2157</v>
      </c>
      <c r="I489" s="449" t="s">
        <v>2158</v>
      </c>
      <c r="J489" s="451">
        <v>44779.0</v>
      </c>
      <c r="K489" s="449"/>
      <c r="L489" s="449"/>
      <c r="M489" s="449" t="s">
        <v>2159</v>
      </c>
      <c r="N489" s="465" t="s">
        <v>833</v>
      </c>
      <c r="O489" s="445"/>
      <c r="P489" s="445"/>
      <c r="Q489" s="445"/>
      <c r="R489" s="445"/>
      <c r="S489" s="445"/>
      <c r="T489" s="445"/>
      <c r="U489" s="445"/>
      <c r="V489" s="445"/>
      <c r="W489" s="445"/>
      <c r="X489" s="445"/>
      <c r="Y489" s="445"/>
      <c r="Z489" s="445"/>
    </row>
    <row r="490" ht="14.25" customHeight="1">
      <c r="A490" s="447"/>
      <c r="B490" s="453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</row>
    <row r="491" ht="14.25" customHeight="1">
      <c r="A491" s="447"/>
      <c r="B491" s="459"/>
      <c r="C491" s="460"/>
      <c r="D491" s="460"/>
      <c r="E491" s="460"/>
      <c r="F491" s="460"/>
      <c r="G491" s="460"/>
      <c r="H491" s="460"/>
      <c r="I491" s="460"/>
      <c r="J491" s="460"/>
      <c r="K491" s="460"/>
      <c r="L491" s="460"/>
      <c r="M491" s="460"/>
      <c r="N491" s="460"/>
      <c r="O491" s="445"/>
      <c r="P491" s="445"/>
      <c r="Q491" s="445"/>
      <c r="R491" s="445"/>
      <c r="S491" s="445"/>
      <c r="T491" s="445"/>
      <c r="U491" s="445"/>
      <c r="V491" s="445"/>
      <c r="W491" s="445"/>
      <c r="X491" s="445"/>
      <c r="Y491" s="445"/>
      <c r="Z491" s="445"/>
    </row>
    <row r="492" ht="14.25" customHeight="1">
      <c r="A492" s="447" t="str">
        <f>SUBSTITUTE(SUBSTITUTE(SUBSTITUTE(M492,"-",""),"(",""),")","")</f>
        <v>6783786895</v>
      </c>
      <c r="B492" s="473"/>
      <c r="C492" s="456"/>
      <c r="D492" s="449" t="s">
        <v>1665</v>
      </c>
      <c r="E492" s="449" t="s">
        <v>1746</v>
      </c>
      <c r="F492" s="449" t="s">
        <v>2094</v>
      </c>
      <c r="G492" s="449" t="s">
        <v>1748</v>
      </c>
      <c r="H492" s="449" t="s">
        <v>2160</v>
      </c>
      <c r="I492" s="492" t="s">
        <v>2161</v>
      </c>
      <c r="J492" s="451">
        <v>45248.0</v>
      </c>
      <c r="K492" s="449"/>
      <c r="L492" s="449"/>
      <c r="M492" s="450" t="s">
        <v>2162</v>
      </c>
      <c r="N492" s="452" t="s">
        <v>829</v>
      </c>
      <c r="O492" s="445"/>
      <c r="P492" s="445"/>
      <c r="Q492" s="445"/>
      <c r="R492" s="445"/>
      <c r="S492" s="445"/>
      <c r="T492" s="445"/>
      <c r="U492" s="445"/>
      <c r="V492" s="445"/>
      <c r="W492" s="445"/>
      <c r="X492" s="445"/>
      <c r="Y492" s="445"/>
      <c r="Z492" s="445"/>
    </row>
    <row r="493" ht="14.25" customHeight="1">
      <c r="A493" s="447"/>
      <c r="B493" s="473">
        <v>23.0</v>
      </c>
      <c r="C493" s="456"/>
      <c r="D493" s="454"/>
      <c r="E493" s="454"/>
      <c r="F493" s="454"/>
      <c r="G493" s="454"/>
      <c r="H493" s="454"/>
      <c r="I493" s="454"/>
      <c r="J493" s="454"/>
      <c r="K493" s="454"/>
      <c r="L493" s="454"/>
      <c r="M493" s="455"/>
      <c r="N493" s="458"/>
      <c r="O493" s="445"/>
      <c r="P493" s="445"/>
      <c r="Q493" s="445"/>
      <c r="R493" s="445"/>
      <c r="S493" s="445"/>
      <c r="T493" s="445"/>
      <c r="U493" s="445"/>
      <c r="V493" s="445"/>
      <c r="W493" s="445"/>
      <c r="X493" s="445"/>
      <c r="Y493" s="445"/>
      <c r="Z493" s="445"/>
    </row>
    <row r="494" ht="14.25" customHeight="1">
      <c r="A494" s="447"/>
      <c r="B494" s="473"/>
      <c r="C494" s="456"/>
      <c r="D494" s="460"/>
      <c r="E494" s="460"/>
      <c r="F494" s="460"/>
      <c r="G494" s="460"/>
      <c r="H494" s="460"/>
      <c r="I494" s="460"/>
      <c r="J494" s="460"/>
      <c r="K494" s="460"/>
      <c r="L494" s="460"/>
      <c r="M494" s="461"/>
      <c r="N494" s="464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</row>
    <row r="495" ht="14.25" customHeight="1">
      <c r="A495" s="447" t="str">
        <f>SUBSTITUTE(SUBSTITUTE(SUBSTITUTE(M495,"-",""),"(",""),")","")</f>
        <v>6786229764</v>
      </c>
      <c r="B495" s="503"/>
      <c r="C495" s="450" t="s">
        <v>76</v>
      </c>
      <c r="D495" s="504"/>
      <c r="E495" s="449" t="s">
        <v>1746</v>
      </c>
      <c r="F495" s="449" t="s">
        <v>2094</v>
      </c>
      <c r="G495" s="449" t="s">
        <v>1748</v>
      </c>
      <c r="H495" s="449" t="s">
        <v>2163</v>
      </c>
      <c r="I495" s="449" t="s">
        <v>1920</v>
      </c>
      <c r="J495" s="451">
        <v>44660.0</v>
      </c>
      <c r="K495" s="449" t="s">
        <v>1839</v>
      </c>
      <c r="L495" s="449" t="s">
        <v>534</v>
      </c>
      <c r="M495" s="449" t="s">
        <v>1921</v>
      </c>
      <c r="N495" s="465" t="s">
        <v>540</v>
      </c>
      <c r="O495" s="445"/>
      <c r="P495" s="445"/>
      <c r="Q495" s="445"/>
      <c r="R495" s="445"/>
      <c r="S495" s="445"/>
      <c r="T495" s="445"/>
      <c r="U495" s="445"/>
      <c r="V495" s="445"/>
      <c r="W495" s="445"/>
      <c r="X495" s="445"/>
      <c r="Y495" s="445"/>
      <c r="Z495" s="445"/>
    </row>
    <row r="496" ht="14.25" customHeight="1">
      <c r="A496" s="447"/>
      <c r="B496" s="473">
        <v>24.0</v>
      </c>
      <c r="C496" s="455"/>
      <c r="D496" s="505"/>
      <c r="E496" s="454"/>
      <c r="F496" s="454"/>
      <c r="G496" s="454"/>
      <c r="H496" s="454"/>
      <c r="I496" s="454"/>
      <c r="J496" s="454"/>
      <c r="K496" s="456" t="s">
        <v>1674</v>
      </c>
      <c r="L496" s="456" t="s">
        <v>1922</v>
      </c>
      <c r="M496" s="454"/>
      <c r="N496" s="454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</row>
    <row r="497" ht="14.25" customHeight="1">
      <c r="A497" s="447"/>
      <c r="B497" s="473"/>
      <c r="C497" s="461"/>
      <c r="D497" s="506"/>
      <c r="E497" s="460"/>
      <c r="F497" s="460"/>
      <c r="G497" s="460"/>
      <c r="H497" s="460"/>
      <c r="I497" s="460"/>
      <c r="J497" s="460"/>
      <c r="K497" s="462"/>
      <c r="L497" s="462"/>
      <c r="M497" s="460"/>
      <c r="N497" s="460"/>
      <c r="O497" s="445"/>
      <c r="P497" s="445"/>
      <c r="Q497" s="445"/>
      <c r="R497" s="445"/>
      <c r="S497" s="445"/>
      <c r="T497" s="445"/>
      <c r="U497" s="445"/>
      <c r="V497" s="445"/>
      <c r="W497" s="445"/>
      <c r="X497" s="445"/>
      <c r="Y497" s="445"/>
      <c r="Z497" s="445"/>
    </row>
    <row r="498" ht="14.25" customHeight="1">
      <c r="A498" s="447" t="str">
        <f>SUBSTITUTE(SUBSTITUTE(SUBSTITUTE(M498,"-",""),"(",""),")","")</f>
        <v>4707559116</v>
      </c>
      <c r="B498" s="448">
        <v>25.0</v>
      </c>
      <c r="C498" s="449"/>
      <c r="D498" s="449" t="s">
        <v>1665</v>
      </c>
      <c r="E498" s="449" t="s">
        <v>1746</v>
      </c>
      <c r="F498" s="449" t="s">
        <v>2094</v>
      </c>
      <c r="G498" s="449" t="s">
        <v>1748</v>
      </c>
      <c r="H498" s="449" t="s">
        <v>2164</v>
      </c>
      <c r="I498" s="492" t="s">
        <v>2165</v>
      </c>
      <c r="J498" s="451">
        <v>44660.0</v>
      </c>
      <c r="K498" s="449" t="s">
        <v>1754</v>
      </c>
      <c r="L498" s="449" t="s">
        <v>2166</v>
      </c>
      <c r="M498" s="449" t="s">
        <v>2167</v>
      </c>
      <c r="N498" s="465" t="s">
        <v>848</v>
      </c>
      <c r="O498" s="445"/>
      <c r="P498" s="445"/>
      <c r="Q498" s="445"/>
      <c r="R498" s="445"/>
      <c r="S498" s="445"/>
      <c r="T498" s="445"/>
      <c r="U498" s="445"/>
      <c r="V498" s="445"/>
      <c r="W498" s="445"/>
      <c r="X498" s="445"/>
      <c r="Y498" s="445"/>
      <c r="Z498" s="445"/>
    </row>
    <row r="499" ht="14.25" customHeight="1">
      <c r="A499" s="447"/>
      <c r="B499" s="453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45" t="s">
        <v>1745</v>
      </c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</row>
    <row r="500" ht="14.25" customHeight="1">
      <c r="A500" s="447"/>
      <c r="B500" s="459"/>
      <c r="C500" s="460"/>
      <c r="D500" s="460"/>
      <c r="E500" s="460"/>
      <c r="F500" s="460"/>
      <c r="G500" s="460"/>
      <c r="H500" s="460"/>
      <c r="I500" s="460"/>
      <c r="J500" s="460"/>
      <c r="K500" s="460"/>
      <c r="L500" s="460"/>
      <c r="M500" s="460"/>
      <c r="N500" s="460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445"/>
    </row>
    <row r="501" ht="14.25" customHeight="1">
      <c r="A501" s="447" t="str">
        <f>SUBSTITUTE(SUBSTITUTE(SUBSTITUTE(M501,"-",""),"(",""),")","")</f>
        <v>4706294128</v>
      </c>
      <c r="B501" s="448">
        <v>1.0</v>
      </c>
      <c r="C501" s="449"/>
      <c r="D501" s="449" t="s">
        <v>1665</v>
      </c>
      <c r="E501" s="449" t="s">
        <v>1746</v>
      </c>
      <c r="F501" s="449" t="s">
        <v>2094</v>
      </c>
      <c r="G501" s="449" t="s">
        <v>1809</v>
      </c>
      <c r="H501" s="449" t="s">
        <v>2168</v>
      </c>
      <c r="I501" s="449" t="s">
        <v>2169</v>
      </c>
      <c r="J501" s="451">
        <v>45150.0</v>
      </c>
      <c r="K501" s="449" t="s">
        <v>2170</v>
      </c>
      <c r="L501" s="449" t="s">
        <v>2171</v>
      </c>
      <c r="M501" s="450" t="s">
        <v>2172</v>
      </c>
      <c r="N501" s="452" t="s">
        <v>902</v>
      </c>
      <c r="O501" s="445"/>
      <c r="P501" s="445"/>
      <c r="Q501" s="445"/>
      <c r="R501" s="445"/>
      <c r="S501" s="445"/>
      <c r="T501" s="445"/>
      <c r="U501" s="445"/>
      <c r="V501" s="445"/>
      <c r="W501" s="445"/>
      <c r="X501" s="445"/>
      <c r="Y501" s="445"/>
      <c r="Z501" s="445"/>
    </row>
    <row r="502" ht="14.25" customHeight="1">
      <c r="A502" s="447"/>
      <c r="B502" s="453"/>
      <c r="C502" s="454"/>
      <c r="D502" s="454"/>
      <c r="E502" s="454"/>
      <c r="F502" s="454"/>
      <c r="G502" s="454"/>
      <c r="H502" s="454"/>
      <c r="I502" s="454"/>
      <c r="J502" s="454"/>
      <c r="K502" s="454"/>
      <c r="L502" s="454"/>
      <c r="M502" s="455"/>
      <c r="N502" s="458"/>
      <c r="O502" s="445" t="s">
        <v>1745</v>
      </c>
      <c r="P502" s="445"/>
      <c r="Q502" s="445"/>
      <c r="R502" s="445"/>
      <c r="S502" s="445"/>
      <c r="T502" s="445"/>
      <c r="U502" s="445"/>
      <c r="V502" s="445"/>
      <c r="W502" s="445"/>
      <c r="X502" s="445"/>
      <c r="Y502" s="445"/>
      <c r="Z502" s="445"/>
    </row>
    <row r="503" ht="14.25" customHeight="1">
      <c r="A503" s="447"/>
      <c r="B503" s="459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1"/>
      <c r="N503" s="464"/>
      <c r="O503" s="445"/>
      <c r="P503" s="445"/>
      <c r="Q503" s="445"/>
      <c r="R503" s="445"/>
      <c r="S503" s="445"/>
      <c r="T503" s="445"/>
      <c r="U503" s="445"/>
      <c r="V503" s="445"/>
      <c r="W503" s="445"/>
      <c r="X503" s="445"/>
      <c r="Y503" s="445"/>
      <c r="Z503" s="445"/>
    </row>
    <row r="504" ht="14.25" customHeight="1">
      <c r="A504" s="447" t="str">
        <f>SUBSTITUTE(SUBSTITUTE(SUBSTITUTE(M504,"-",""),"(",""),")","")</f>
        <v>3108097511</v>
      </c>
      <c r="B504" s="473"/>
      <c r="C504" s="456"/>
      <c r="D504" s="449"/>
      <c r="E504" s="449" t="s">
        <v>1746</v>
      </c>
      <c r="F504" s="449" t="s">
        <v>2094</v>
      </c>
      <c r="G504" s="449" t="s">
        <v>1809</v>
      </c>
      <c r="H504" s="449" t="s">
        <v>2173</v>
      </c>
      <c r="I504" s="449" t="s">
        <v>1844</v>
      </c>
      <c r="J504" s="451">
        <v>44287.0</v>
      </c>
      <c r="K504" s="449" t="s">
        <v>1728</v>
      </c>
      <c r="L504" s="449" t="s">
        <v>1843</v>
      </c>
      <c r="M504" s="450" t="s">
        <v>367</v>
      </c>
      <c r="N504" s="452" t="s">
        <v>368</v>
      </c>
      <c r="O504" s="445"/>
      <c r="P504" s="445"/>
      <c r="Q504" s="445"/>
      <c r="R504" s="445"/>
      <c r="S504" s="445"/>
      <c r="T504" s="445"/>
      <c r="U504" s="445"/>
      <c r="V504" s="445"/>
      <c r="W504" s="445"/>
      <c r="X504" s="445"/>
      <c r="Y504" s="445"/>
      <c r="Z504" s="445"/>
    </row>
    <row r="505" ht="14.25" customHeight="1">
      <c r="A505" s="447"/>
      <c r="B505" s="473">
        <v>2.0</v>
      </c>
      <c r="C505" s="456"/>
      <c r="D505" s="454"/>
      <c r="E505" s="454"/>
      <c r="F505" s="454"/>
      <c r="G505" s="454"/>
      <c r="H505" s="454"/>
      <c r="I505" s="454"/>
      <c r="J505" s="454"/>
      <c r="K505" s="454"/>
      <c r="L505" s="454"/>
      <c r="M505" s="455"/>
      <c r="N505" s="458"/>
      <c r="O505" s="445"/>
      <c r="P505" s="445"/>
      <c r="Q505" s="445"/>
      <c r="R505" s="445"/>
      <c r="S505" s="445"/>
      <c r="T505" s="445"/>
      <c r="U505" s="445"/>
      <c r="V505" s="445"/>
      <c r="W505" s="445"/>
      <c r="X505" s="445"/>
      <c r="Y505" s="445"/>
      <c r="Z505" s="445"/>
    </row>
    <row r="506" ht="14.25" customHeight="1">
      <c r="A506" s="447"/>
      <c r="B506" s="473"/>
      <c r="C506" s="456"/>
      <c r="D506" s="460"/>
      <c r="E506" s="460"/>
      <c r="F506" s="460"/>
      <c r="G506" s="460"/>
      <c r="H506" s="460"/>
      <c r="I506" s="460"/>
      <c r="J506" s="460"/>
      <c r="K506" s="460"/>
      <c r="L506" s="460"/>
      <c r="M506" s="461"/>
      <c r="N506" s="464"/>
      <c r="O506" s="445"/>
      <c r="P506" s="445"/>
      <c r="Q506" s="445"/>
      <c r="R506" s="445"/>
      <c r="S506" s="445"/>
      <c r="T506" s="445"/>
      <c r="U506" s="445"/>
      <c r="V506" s="445"/>
      <c r="W506" s="445"/>
      <c r="X506" s="445"/>
      <c r="Y506" s="445"/>
      <c r="Z506" s="445"/>
    </row>
    <row r="507" ht="14.25" customHeight="1">
      <c r="A507" s="447" t="str">
        <f>SUBSTITUTE(SUBSTITUTE(SUBSTITUTE(M507,"-",""),"(",""),")","")</f>
        <v>3107559862</v>
      </c>
      <c r="B507" s="448">
        <v>3.0</v>
      </c>
      <c r="C507" s="449"/>
      <c r="D507" s="449" t="s">
        <v>1665</v>
      </c>
      <c r="E507" s="449" t="s">
        <v>1746</v>
      </c>
      <c r="F507" s="449" t="s">
        <v>2094</v>
      </c>
      <c r="G507" s="449" t="s">
        <v>1809</v>
      </c>
      <c r="H507" s="449" t="s">
        <v>2174</v>
      </c>
      <c r="I507" s="449" t="s">
        <v>2175</v>
      </c>
      <c r="J507" s="451">
        <v>44660.0</v>
      </c>
      <c r="K507" s="449"/>
      <c r="L507" s="449"/>
      <c r="M507" s="449" t="s">
        <v>2176</v>
      </c>
      <c r="N507" s="465" t="s">
        <v>937</v>
      </c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</row>
    <row r="508" ht="14.25" customHeight="1">
      <c r="A508" s="447"/>
      <c r="B508" s="453"/>
      <c r="C508" s="454"/>
      <c r="D508" s="454"/>
      <c r="E508" s="454"/>
      <c r="F508" s="454"/>
      <c r="G508" s="454"/>
      <c r="H508" s="454"/>
      <c r="I508" s="454"/>
      <c r="J508" s="454"/>
      <c r="K508" s="454"/>
      <c r="L508" s="454"/>
      <c r="M508" s="454"/>
      <c r="N508" s="454"/>
      <c r="O508" s="445" t="s">
        <v>1745</v>
      </c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</row>
    <row r="509" ht="14.25" customHeight="1">
      <c r="A509" s="447"/>
      <c r="B509" s="459"/>
      <c r="C509" s="460"/>
      <c r="D509" s="460"/>
      <c r="E509" s="460"/>
      <c r="F509" s="460"/>
      <c r="G509" s="460"/>
      <c r="H509" s="460"/>
      <c r="I509" s="460"/>
      <c r="J509" s="460"/>
      <c r="K509" s="460"/>
      <c r="L509" s="460"/>
      <c r="M509" s="460"/>
      <c r="N509" s="460"/>
      <c r="O509" s="445"/>
      <c r="P509" s="445"/>
      <c r="Q509" s="445"/>
      <c r="R509" s="445"/>
      <c r="S509" s="445"/>
      <c r="T509" s="445"/>
      <c r="U509" s="445"/>
      <c r="V509" s="445"/>
      <c r="W509" s="445"/>
      <c r="X509" s="445"/>
      <c r="Y509" s="445"/>
      <c r="Z509" s="445"/>
    </row>
    <row r="510" ht="14.25" customHeight="1">
      <c r="A510" s="447" t="str">
        <f>SUBSTITUTE(SUBSTITUTE(SUBSTITUTE(M510,"-",""),"(",""),")","")</f>
        <v>6292622238</v>
      </c>
      <c r="B510" s="473"/>
      <c r="C510" s="450" t="s">
        <v>1867</v>
      </c>
      <c r="D510" s="449" t="s">
        <v>1665</v>
      </c>
      <c r="E510" s="449" t="s">
        <v>1746</v>
      </c>
      <c r="F510" s="449" t="s">
        <v>2094</v>
      </c>
      <c r="G510" s="449" t="s">
        <v>1809</v>
      </c>
      <c r="H510" s="449" t="s">
        <v>2177</v>
      </c>
      <c r="I510" s="449" t="s">
        <v>2178</v>
      </c>
      <c r="J510" s="451">
        <v>45262.0</v>
      </c>
      <c r="K510" s="449"/>
      <c r="L510" s="449"/>
      <c r="M510" s="449" t="s">
        <v>2179</v>
      </c>
      <c r="N510" s="465" t="s">
        <v>967</v>
      </c>
      <c r="O510" s="445"/>
      <c r="P510" s="445"/>
      <c r="Q510" s="445"/>
      <c r="R510" s="445"/>
      <c r="S510" s="445"/>
      <c r="T510" s="445"/>
      <c r="U510" s="445"/>
      <c r="V510" s="445"/>
      <c r="W510" s="445"/>
      <c r="X510" s="445"/>
      <c r="Y510" s="445"/>
      <c r="Z510" s="445"/>
    </row>
    <row r="511" ht="14.25" customHeight="1">
      <c r="A511" s="447"/>
      <c r="B511" s="473">
        <v>4.0</v>
      </c>
      <c r="C511" s="455"/>
      <c r="D511" s="454"/>
      <c r="E511" s="454"/>
      <c r="F511" s="454"/>
      <c r="G511" s="454"/>
      <c r="H511" s="454"/>
      <c r="I511" s="454"/>
      <c r="J511" s="454"/>
      <c r="K511" s="454"/>
      <c r="L511" s="454"/>
      <c r="M511" s="454"/>
      <c r="N511" s="454"/>
      <c r="O511" s="445"/>
      <c r="P511" s="445"/>
      <c r="Q511" s="445"/>
      <c r="R511" s="445"/>
      <c r="S511" s="445"/>
      <c r="T511" s="445"/>
      <c r="U511" s="445"/>
      <c r="V511" s="445"/>
      <c r="W511" s="445"/>
      <c r="X511" s="445"/>
      <c r="Y511" s="445"/>
      <c r="Z511" s="445"/>
    </row>
    <row r="512" ht="14.25" customHeight="1">
      <c r="A512" s="447"/>
      <c r="B512" s="473"/>
      <c r="C512" s="461"/>
      <c r="D512" s="460"/>
      <c r="E512" s="460"/>
      <c r="F512" s="460"/>
      <c r="G512" s="460"/>
      <c r="H512" s="460"/>
      <c r="I512" s="460"/>
      <c r="J512" s="460"/>
      <c r="K512" s="460"/>
      <c r="L512" s="460"/>
      <c r="M512" s="460"/>
      <c r="N512" s="460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</row>
    <row r="513" ht="14.25" customHeight="1">
      <c r="A513" s="447" t="str">
        <f>SUBSTITUTE(SUBSTITUTE(SUBSTITUTE(M513,"-",""),"(",""),")","")</f>
        <v>4707559695</v>
      </c>
      <c r="B513" s="448">
        <v>5.0</v>
      </c>
      <c r="C513" s="449"/>
      <c r="D513" s="449" t="s">
        <v>1665</v>
      </c>
      <c r="E513" s="449" t="s">
        <v>1746</v>
      </c>
      <c r="F513" s="449" t="s">
        <v>2094</v>
      </c>
      <c r="G513" s="449" t="s">
        <v>1809</v>
      </c>
      <c r="H513" s="449" t="s">
        <v>2180</v>
      </c>
      <c r="I513" s="449" t="s">
        <v>2181</v>
      </c>
      <c r="J513" s="451">
        <v>44660.0</v>
      </c>
      <c r="K513" s="449" t="s">
        <v>1752</v>
      </c>
      <c r="L513" s="449" t="s">
        <v>2182</v>
      </c>
      <c r="M513" s="449" t="s">
        <v>2183</v>
      </c>
      <c r="N513" s="465" t="s">
        <v>952</v>
      </c>
      <c r="O513" s="445"/>
      <c r="P513" s="445"/>
      <c r="Q513" s="445"/>
      <c r="R513" s="445"/>
      <c r="S513" s="445"/>
      <c r="T513" s="445"/>
      <c r="U513" s="445"/>
      <c r="V513" s="445"/>
      <c r="W513" s="445"/>
      <c r="X513" s="445"/>
      <c r="Y513" s="445"/>
      <c r="Z513" s="445"/>
    </row>
    <row r="514" ht="14.25" customHeight="1">
      <c r="A514" s="447"/>
      <c r="B514" s="453"/>
      <c r="C514" s="454"/>
      <c r="D514" s="454"/>
      <c r="E514" s="454"/>
      <c r="F514" s="454"/>
      <c r="G514" s="454"/>
      <c r="H514" s="454"/>
      <c r="I514" s="454"/>
      <c r="J514" s="454"/>
      <c r="K514" s="454"/>
      <c r="L514" s="454"/>
      <c r="M514" s="454"/>
      <c r="N514" s="454"/>
      <c r="O514" s="445" t="s">
        <v>1745</v>
      </c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</row>
    <row r="515" ht="14.25" customHeight="1">
      <c r="A515" s="447"/>
      <c r="B515" s="459"/>
      <c r="C515" s="460"/>
      <c r="D515" s="460"/>
      <c r="E515" s="460"/>
      <c r="F515" s="460"/>
      <c r="G515" s="460"/>
      <c r="H515" s="460"/>
      <c r="I515" s="460"/>
      <c r="J515" s="460"/>
      <c r="K515" s="460"/>
      <c r="L515" s="460"/>
      <c r="M515" s="460"/>
      <c r="N515" s="460"/>
      <c r="O515" s="445"/>
      <c r="P515" s="445"/>
      <c r="Q515" s="445"/>
      <c r="R515" s="445"/>
      <c r="S515" s="445"/>
      <c r="T515" s="445"/>
      <c r="U515" s="445"/>
      <c r="V515" s="445"/>
      <c r="W515" s="445"/>
      <c r="X515" s="445"/>
      <c r="Y515" s="445"/>
      <c r="Z515" s="445"/>
    </row>
    <row r="516" ht="14.25" customHeight="1">
      <c r="A516" s="447" t="str">
        <f>SUBSTITUTE(SUBSTITUTE(SUBSTITUTE(M516,"-",""),"(",""),")","")</f>
        <v>4708599798</v>
      </c>
      <c r="B516" s="473"/>
      <c r="C516" s="456"/>
      <c r="D516" s="449" t="s">
        <v>1665</v>
      </c>
      <c r="E516" s="449" t="s">
        <v>1746</v>
      </c>
      <c r="F516" s="449" t="s">
        <v>2094</v>
      </c>
      <c r="G516" s="449" t="s">
        <v>1809</v>
      </c>
      <c r="H516" s="449" t="s">
        <v>2184</v>
      </c>
      <c r="I516" s="449" t="s">
        <v>2185</v>
      </c>
      <c r="J516" s="451">
        <v>44501.0</v>
      </c>
      <c r="K516" s="449" t="s">
        <v>1812</v>
      </c>
      <c r="L516" s="449" t="s">
        <v>2186</v>
      </c>
      <c r="M516" s="450" t="s">
        <v>2187</v>
      </c>
      <c r="N516" s="452" t="s">
        <v>892</v>
      </c>
      <c r="O516" s="445"/>
      <c r="P516" s="445"/>
      <c r="Q516" s="445"/>
      <c r="R516" s="445"/>
      <c r="S516" s="445"/>
      <c r="T516" s="445"/>
      <c r="U516" s="445"/>
      <c r="V516" s="445"/>
      <c r="W516" s="445"/>
      <c r="X516" s="445"/>
      <c r="Y516" s="445"/>
      <c r="Z516" s="445"/>
    </row>
    <row r="517" ht="14.25" customHeight="1">
      <c r="A517" s="447"/>
      <c r="B517" s="473">
        <v>6.0</v>
      </c>
      <c r="C517" s="456"/>
      <c r="D517" s="454"/>
      <c r="E517" s="454"/>
      <c r="F517" s="454"/>
      <c r="G517" s="454"/>
      <c r="H517" s="454"/>
      <c r="I517" s="454"/>
      <c r="J517" s="454"/>
      <c r="K517" s="454"/>
      <c r="L517" s="454"/>
      <c r="M517" s="455"/>
      <c r="N517" s="458"/>
      <c r="O517" s="445" t="s">
        <v>1745</v>
      </c>
      <c r="P517" s="445"/>
      <c r="Q517" s="445"/>
      <c r="R517" s="445"/>
      <c r="S517" s="445"/>
      <c r="T517" s="445"/>
      <c r="U517" s="445"/>
      <c r="V517" s="445"/>
      <c r="W517" s="445"/>
      <c r="X517" s="445"/>
      <c r="Y517" s="445"/>
      <c r="Z517" s="445"/>
    </row>
    <row r="518" ht="14.25" customHeight="1">
      <c r="A518" s="447"/>
      <c r="B518" s="473"/>
      <c r="C518" s="456"/>
      <c r="D518" s="460"/>
      <c r="E518" s="460"/>
      <c r="F518" s="460"/>
      <c r="G518" s="460"/>
      <c r="H518" s="460"/>
      <c r="I518" s="460"/>
      <c r="J518" s="460"/>
      <c r="K518" s="460"/>
      <c r="L518" s="460"/>
      <c r="M518" s="461"/>
      <c r="N518" s="464"/>
      <c r="O518" s="445"/>
      <c r="P518" s="445"/>
      <c r="Q518" s="445"/>
      <c r="R518" s="445"/>
      <c r="S518" s="445"/>
      <c r="T518" s="445"/>
      <c r="U518" s="445"/>
      <c r="V518" s="445"/>
      <c r="W518" s="445"/>
      <c r="X518" s="445"/>
      <c r="Y518" s="445"/>
      <c r="Z518" s="445"/>
    </row>
    <row r="519" ht="14.25" customHeight="1">
      <c r="A519" s="447" t="str">
        <f>SUBSTITUTE(SUBSTITUTE(SUBSTITUTE(M519,"-",""),"(",""),")","")</f>
        <v>4708362904</v>
      </c>
      <c r="B519" s="448">
        <v>7.0</v>
      </c>
      <c r="C519" s="449"/>
      <c r="D519" s="449" t="s">
        <v>1665</v>
      </c>
      <c r="E519" s="449" t="s">
        <v>1746</v>
      </c>
      <c r="F519" s="449" t="s">
        <v>2094</v>
      </c>
      <c r="G519" s="449" t="s">
        <v>1809</v>
      </c>
      <c r="H519" s="449" t="s">
        <v>2188</v>
      </c>
      <c r="I519" s="449" t="s">
        <v>2189</v>
      </c>
      <c r="J519" s="451">
        <v>44660.0</v>
      </c>
      <c r="K519" s="449"/>
      <c r="L519" s="449"/>
      <c r="M519" s="449" t="s">
        <v>2190</v>
      </c>
      <c r="N519" s="465" t="s">
        <v>637</v>
      </c>
      <c r="O519" s="445"/>
      <c r="P519" s="445"/>
      <c r="Q519" s="445"/>
      <c r="R519" s="445"/>
      <c r="S519" s="445"/>
      <c r="T519" s="445"/>
      <c r="U519" s="445"/>
      <c r="V519" s="445"/>
      <c r="W519" s="445"/>
      <c r="X519" s="445"/>
      <c r="Y519" s="445"/>
      <c r="Z519" s="445"/>
    </row>
    <row r="520" ht="14.25" customHeight="1">
      <c r="A520" s="447"/>
      <c r="B520" s="453"/>
      <c r="C520" s="454"/>
      <c r="D520" s="454"/>
      <c r="E520" s="454"/>
      <c r="F520" s="454"/>
      <c r="G520" s="454"/>
      <c r="H520" s="454"/>
      <c r="I520" s="454"/>
      <c r="J520" s="454"/>
      <c r="K520" s="454"/>
      <c r="L520" s="454"/>
      <c r="M520" s="454"/>
      <c r="N520" s="454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</row>
    <row r="521" ht="14.25" customHeight="1">
      <c r="A521" s="447"/>
      <c r="B521" s="459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0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</row>
    <row r="522" ht="14.25" customHeight="1">
      <c r="A522" s="447" t="str">
        <f>SUBSTITUTE(SUBSTITUTE(SUBSTITUTE(M522,"-",""),"(",""),")","")</f>
        <v>4704234029</v>
      </c>
      <c r="B522" s="473"/>
      <c r="C522" s="450" t="s">
        <v>1692</v>
      </c>
      <c r="D522" s="449" t="s">
        <v>1665</v>
      </c>
      <c r="E522" s="449" t="s">
        <v>1746</v>
      </c>
      <c r="F522" s="449" t="s">
        <v>2094</v>
      </c>
      <c r="G522" s="449" t="s">
        <v>1809</v>
      </c>
      <c r="H522" s="449" t="s">
        <v>2191</v>
      </c>
      <c r="I522" s="449" t="s">
        <v>2192</v>
      </c>
      <c r="J522" s="451">
        <v>45150.0</v>
      </c>
      <c r="K522" s="449" t="s">
        <v>1812</v>
      </c>
      <c r="L522" s="449" t="s">
        <v>2193</v>
      </c>
      <c r="M522" s="449" t="s">
        <v>2194</v>
      </c>
      <c r="N522" s="465" t="s">
        <v>941</v>
      </c>
      <c r="O522" s="445"/>
      <c r="P522" s="445"/>
      <c r="Q522" s="445"/>
      <c r="R522" s="445"/>
      <c r="S522" s="445"/>
      <c r="T522" s="445"/>
      <c r="U522" s="445"/>
      <c r="V522" s="445"/>
      <c r="W522" s="445"/>
      <c r="X522" s="445"/>
      <c r="Y522" s="445"/>
      <c r="Z522" s="445"/>
    </row>
    <row r="523" ht="14.25" customHeight="1">
      <c r="A523" s="447"/>
      <c r="B523" s="473">
        <v>8.0</v>
      </c>
      <c r="C523" s="455"/>
      <c r="D523" s="454"/>
      <c r="E523" s="454"/>
      <c r="F523" s="454"/>
      <c r="G523" s="454"/>
      <c r="H523" s="454"/>
      <c r="I523" s="454"/>
      <c r="J523" s="454"/>
      <c r="K523" s="454"/>
      <c r="L523" s="454"/>
      <c r="M523" s="454"/>
      <c r="N523" s="454"/>
      <c r="O523" s="445"/>
      <c r="P523" s="445"/>
      <c r="Q523" s="445"/>
      <c r="R523" s="445"/>
      <c r="S523" s="445"/>
      <c r="T523" s="445"/>
      <c r="U523" s="445"/>
      <c r="V523" s="445"/>
      <c r="W523" s="445"/>
      <c r="X523" s="445"/>
      <c r="Y523" s="445"/>
      <c r="Z523" s="445"/>
    </row>
    <row r="524" ht="14.25" customHeight="1">
      <c r="A524" s="447"/>
      <c r="B524" s="473"/>
      <c r="C524" s="461"/>
      <c r="D524" s="460"/>
      <c r="E524" s="460"/>
      <c r="F524" s="460"/>
      <c r="G524" s="460"/>
      <c r="H524" s="460"/>
      <c r="I524" s="460"/>
      <c r="J524" s="460"/>
      <c r="K524" s="460"/>
      <c r="L524" s="460"/>
      <c r="M524" s="460"/>
      <c r="N524" s="460"/>
      <c r="O524" s="445"/>
      <c r="P524" s="445"/>
      <c r="Q524" s="445"/>
      <c r="R524" s="445"/>
      <c r="S524" s="445"/>
      <c r="T524" s="445"/>
      <c r="U524" s="445"/>
      <c r="V524" s="445"/>
      <c r="W524" s="445"/>
      <c r="X524" s="445"/>
      <c r="Y524" s="445"/>
      <c r="Z524" s="445"/>
    </row>
    <row r="525" ht="14.25" customHeight="1">
      <c r="A525" s="447" t="str">
        <f>SUBSTITUTE(SUBSTITUTE(SUBSTITUTE(M525,"-",""),"(",""),")","")</f>
        <v>4704695504</v>
      </c>
      <c r="B525" s="448">
        <v>9.0</v>
      </c>
      <c r="C525" s="449"/>
      <c r="D525" s="449" t="s">
        <v>1665</v>
      </c>
      <c r="E525" s="449" t="s">
        <v>1746</v>
      </c>
      <c r="F525" s="449" t="s">
        <v>2094</v>
      </c>
      <c r="G525" s="449" t="s">
        <v>1809</v>
      </c>
      <c r="H525" s="449" t="s">
        <v>2195</v>
      </c>
      <c r="I525" s="449" t="s">
        <v>2196</v>
      </c>
      <c r="J525" s="451">
        <v>45178.0</v>
      </c>
      <c r="K525" s="449"/>
      <c r="L525" s="449"/>
      <c r="M525" s="449" t="s">
        <v>960</v>
      </c>
      <c r="N525" s="465" t="s">
        <v>961</v>
      </c>
      <c r="O525" s="445"/>
      <c r="P525" s="445"/>
      <c r="Q525" s="445"/>
      <c r="R525" s="445"/>
      <c r="S525" s="445"/>
      <c r="T525" s="445"/>
      <c r="U525" s="445"/>
      <c r="V525" s="445"/>
      <c r="W525" s="445"/>
      <c r="X525" s="445"/>
      <c r="Y525" s="445"/>
      <c r="Z525" s="445"/>
    </row>
    <row r="526" ht="14.25" customHeight="1">
      <c r="A526" s="447"/>
      <c r="B526" s="453"/>
      <c r="C526" s="454"/>
      <c r="D526" s="454"/>
      <c r="E526" s="454"/>
      <c r="F526" s="454"/>
      <c r="G526" s="454"/>
      <c r="H526" s="454"/>
      <c r="I526" s="454"/>
      <c r="J526" s="454"/>
      <c r="K526" s="454"/>
      <c r="L526" s="454"/>
      <c r="M526" s="454"/>
      <c r="N526" s="454"/>
      <c r="O526" s="445" t="s">
        <v>2197</v>
      </c>
      <c r="P526" s="445"/>
      <c r="Q526" s="445"/>
      <c r="R526" s="445"/>
      <c r="S526" s="445"/>
      <c r="T526" s="445"/>
      <c r="U526" s="445"/>
      <c r="V526" s="445"/>
      <c r="W526" s="445"/>
      <c r="X526" s="445"/>
      <c r="Y526" s="445"/>
      <c r="Z526" s="445"/>
    </row>
    <row r="527" ht="14.25" customHeight="1">
      <c r="A527" s="447"/>
      <c r="B527" s="459"/>
      <c r="C527" s="460"/>
      <c r="D527" s="460"/>
      <c r="E527" s="460"/>
      <c r="F527" s="460"/>
      <c r="G527" s="460"/>
      <c r="H527" s="460"/>
      <c r="I527" s="460"/>
      <c r="J527" s="460"/>
      <c r="K527" s="460"/>
      <c r="L527" s="460"/>
      <c r="M527" s="460"/>
      <c r="N527" s="460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</row>
    <row r="528" ht="14.25" customHeight="1">
      <c r="A528" s="476" t="str">
        <f>SUBSTITUTE(SUBSTITUTE(SUBSTITUTE(M528,"-",""),"(",""),")","")</f>
        <v>4236372242</v>
      </c>
      <c r="B528" s="473"/>
      <c r="C528" s="456"/>
      <c r="D528" s="449"/>
      <c r="E528" s="449" t="s">
        <v>1746</v>
      </c>
      <c r="F528" s="449" t="s">
        <v>2094</v>
      </c>
      <c r="G528" s="449" t="s">
        <v>1809</v>
      </c>
      <c r="H528" s="449" t="s">
        <v>2198</v>
      </c>
      <c r="I528" s="449" t="s">
        <v>1830</v>
      </c>
      <c r="J528" s="451">
        <v>44800.0</v>
      </c>
      <c r="K528" s="449" t="s">
        <v>1728</v>
      </c>
      <c r="L528" s="449" t="s">
        <v>1829</v>
      </c>
      <c r="M528" s="450" t="s">
        <v>377</v>
      </c>
      <c r="N528" s="452" t="s">
        <v>373</v>
      </c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</row>
    <row r="529" ht="14.25" customHeight="1">
      <c r="A529" s="447"/>
      <c r="B529" s="473">
        <v>10.0</v>
      </c>
      <c r="C529" s="456"/>
      <c r="D529" s="454"/>
      <c r="E529" s="454"/>
      <c r="F529" s="454"/>
      <c r="G529" s="454"/>
      <c r="H529" s="454"/>
      <c r="I529" s="454"/>
      <c r="J529" s="454"/>
      <c r="K529" s="456" t="s">
        <v>1789</v>
      </c>
      <c r="L529" s="456" t="s">
        <v>1832</v>
      </c>
      <c r="M529" s="455"/>
      <c r="N529" s="458"/>
      <c r="O529" s="445"/>
      <c r="P529" s="445"/>
      <c r="Q529" s="445"/>
      <c r="R529" s="445"/>
      <c r="S529" s="445"/>
      <c r="T529" s="445"/>
      <c r="U529" s="445"/>
      <c r="V529" s="445"/>
      <c r="W529" s="445"/>
      <c r="X529" s="445"/>
      <c r="Y529" s="445"/>
      <c r="Z529" s="445"/>
    </row>
    <row r="530" ht="14.25" customHeight="1">
      <c r="A530" s="447"/>
      <c r="B530" s="473"/>
      <c r="C530" s="456"/>
      <c r="D530" s="460"/>
      <c r="E530" s="460"/>
      <c r="F530" s="460"/>
      <c r="G530" s="460"/>
      <c r="H530" s="460"/>
      <c r="I530" s="460"/>
      <c r="J530" s="460"/>
      <c r="K530" s="462"/>
      <c r="L530" s="462"/>
      <c r="M530" s="461"/>
      <c r="N530" s="464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</row>
    <row r="531" ht="14.25" customHeight="1">
      <c r="A531" s="447" t="str">
        <f>SUBSTITUTE(SUBSTITUTE(SUBSTITUTE(M531,"-",""),"(",""),")","")</f>
        <v>4703992568</v>
      </c>
      <c r="B531" s="448">
        <v>11.0</v>
      </c>
      <c r="C531" s="449" t="s">
        <v>177</v>
      </c>
      <c r="D531" s="449" t="s">
        <v>1665</v>
      </c>
      <c r="E531" s="449" t="s">
        <v>1746</v>
      </c>
      <c r="F531" s="449" t="s">
        <v>2094</v>
      </c>
      <c r="G531" s="449" t="s">
        <v>1809</v>
      </c>
      <c r="H531" s="449" t="s">
        <v>2199</v>
      </c>
      <c r="I531" s="449" t="s">
        <v>2200</v>
      </c>
      <c r="J531" s="451">
        <v>44296.0</v>
      </c>
      <c r="K531" s="449"/>
      <c r="L531" s="449"/>
      <c r="M531" s="449" t="s">
        <v>921</v>
      </c>
      <c r="N531" s="465" t="s">
        <v>922</v>
      </c>
      <c r="O531" s="445"/>
      <c r="P531" s="445"/>
      <c r="Q531" s="445"/>
      <c r="R531" s="445"/>
      <c r="S531" s="445"/>
      <c r="T531" s="445"/>
      <c r="U531" s="445"/>
      <c r="V531" s="445"/>
      <c r="W531" s="445"/>
      <c r="X531" s="445"/>
      <c r="Y531" s="445"/>
      <c r="Z531" s="445"/>
    </row>
    <row r="532" ht="14.25" customHeight="1">
      <c r="A532" s="447"/>
      <c r="B532" s="453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45" t="s">
        <v>1676</v>
      </c>
      <c r="P532" s="445"/>
      <c r="Q532" s="445"/>
      <c r="R532" s="445"/>
      <c r="S532" s="445"/>
      <c r="T532" s="445"/>
      <c r="U532" s="445"/>
      <c r="V532" s="445"/>
      <c r="W532" s="445"/>
      <c r="X532" s="445"/>
      <c r="Y532" s="445"/>
      <c r="Z532" s="445"/>
    </row>
    <row r="533" ht="14.25" customHeight="1">
      <c r="A533" s="447"/>
      <c r="B533" s="459"/>
      <c r="C533" s="460"/>
      <c r="D533" s="460"/>
      <c r="E533" s="460"/>
      <c r="F533" s="460"/>
      <c r="G533" s="460"/>
      <c r="H533" s="460"/>
      <c r="I533" s="460"/>
      <c r="J533" s="460"/>
      <c r="K533" s="460"/>
      <c r="L533" s="460"/>
      <c r="M533" s="460"/>
      <c r="N533" s="460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</row>
    <row r="534" ht="14.25" customHeight="1">
      <c r="A534" s="447" t="str">
        <f>SUBSTITUTE(SUBSTITUTE(SUBSTITUTE(M534,"-",""),"(",""),")","")</f>
        <v>6784318111</v>
      </c>
      <c r="B534" s="473"/>
      <c r="C534" s="450" t="s">
        <v>1692</v>
      </c>
      <c r="D534" s="449" t="s">
        <v>1665</v>
      </c>
      <c r="E534" s="449" t="s">
        <v>1746</v>
      </c>
      <c r="F534" s="449" t="s">
        <v>2094</v>
      </c>
      <c r="G534" s="449" t="s">
        <v>1809</v>
      </c>
      <c r="H534" s="449" t="s">
        <v>2201</v>
      </c>
      <c r="I534" s="449" t="s">
        <v>2202</v>
      </c>
      <c r="J534" s="451">
        <v>44661.0</v>
      </c>
      <c r="K534" s="449"/>
      <c r="L534" s="449"/>
      <c r="M534" s="449" t="s">
        <v>2203</v>
      </c>
      <c r="N534" s="465" t="s">
        <v>957</v>
      </c>
      <c r="O534" s="445"/>
      <c r="P534" s="445"/>
      <c r="Q534" s="445"/>
      <c r="R534" s="445"/>
      <c r="S534" s="445"/>
      <c r="T534" s="445"/>
      <c r="U534" s="445"/>
      <c r="V534" s="445"/>
      <c r="W534" s="445"/>
      <c r="X534" s="445"/>
      <c r="Y534" s="445"/>
      <c r="Z534" s="445"/>
    </row>
    <row r="535" ht="14.25" customHeight="1">
      <c r="A535" s="447"/>
      <c r="B535" s="473">
        <v>12.0</v>
      </c>
      <c r="C535" s="455"/>
      <c r="D535" s="454"/>
      <c r="E535" s="454"/>
      <c r="F535" s="454"/>
      <c r="G535" s="454"/>
      <c r="H535" s="454"/>
      <c r="I535" s="454"/>
      <c r="J535" s="454"/>
      <c r="K535" s="454"/>
      <c r="L535" s="454"/>
      <c r="M535" s="454"/>
      <c r="N535" s="454"/>
      <c r="O535" s="445"/>
      <c r="P535" s="445"/>
      <c r="Q535" s="445"/>
      <c r="R535" s="445"/>
      <c r="S535" s="445"/>
      <c r="T535" s="445"/>
      <c r="U535" s="445"/>
      <c r="V535" s="445"/>
      <c r="W535" s="445"/>
      <c r="X535" s="445"/>
      <c r="Y535" s="445"/>
      <c r="Z535" s="445"/>
    </row>
    <row r="536" ht="14.25" customHeight="1">
      <c r="A536" s="447"/>
      <c r="B536" s="473"/>
      <c r="C536" s="461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0"/>
      <c r="O536" s="445"/>
      <c r="P536" s="445"/>
      <c r="Q536" s="445"/>
      <c r="R536" s="445"/>
      <c r="S536" s="445"/>
      <c r="T536" s="445"/>
      <c r="U536" s="445"/>
      <c r="V536" s="445"/>
      <c r="W536" s="445"/>
      <c r="X536" s="445"/>
      <c r="Y536" s="445"/>
      <c r="Z536" s="445"/>
    </row>
    <row r="537" ht="14.25" customHeight="1">
      <c r="A537" s="447" t="str">
        <f>SUBSTITUTE(SUBSTITUTE(SUBSTITUTE(M537,"-",""),"(",""),")","")</f>
        <v>4044837589</v>
      </c>
      <c r="B537" s="448">
        <v>13.0</v>
      </c>
      <c r="C537" s="449"/>
      <c r="D537" s="449"/>
      <c r="E537" s="449" t="s">
        <v>1746</v>
      </c>
      <c r="F537" s="449" t="s">
        <v>2094</v>
      </c>
      <c r="G537" s="449" t="s">
        <v>1809</v>
      </c>
      <c r="H537" s="449" t="s">
        <v>2204</v>
      </c>
      <c r="I537" s="449" t="s">
        <v>1685</v>
      </c>
      <c r="J537" s="451">
        <v>44660.0</v>
      </c>
      <c r="K537" s="449" t="s">
        <v>1976</v>
      </c>
      <c r="L537" s="449" t="s">
        <v>61</v>
      </c>
      <c r="M537" s="450" t="s">
        <v>69</v>
      </c>
      <c r="N537" s="452" t="s">
        <v>64</v>
      </c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</row>
    <row r="538" ht="14.25" customHeight="1">
      <c r="A538" s="447"/>
      <c r="B538" s="453"/>
      <c r="C538" s="454"/>
      <c r="D538" s="454"/>
      <c r="E538" s="454"/>
      <c r="F538" s="454"/>
      <c r="G538" s="454"/>
      <c r="H538" s="454"/>
      <c r="I538" s="454"/>
      <c r="J538" s="454"/>
      <c r="K538" s="456" t="s">
        <v>1674</v>
      </c>
      <c r="L538" s="456" t="s">
        <v>1686</v>
      </c>
      <c r="M538" s="455"/>
      <c r="N538" s="458"/>
      <c r="O538" s="445"/>
      <c r="P538" s="445"/>
      <c r="Q538" s="445"/>
      <c r="R538" s="445"/>
      <c r="S538" s="445"/>
      <c r="T538" s="445"/>
      <c r="U538" s="445"/>
      <c r="V538" s="445"/>
      <c r="W538" s="445"/>
      <c r="X538" s="445"/>
      <c r="Y538" s="445"/>
      <c r="Z538" s="445"/>
    </row>
    <row r="539" ht="14.25" customHeight="1">
      <c r="A539" s="447"/>
      <c r="B539" s="459"/>
      <c r="C539" s="460"/>
      <c r="D539" s="460"/>
      <c r="E539" s="460"/>
      <c r="F539" s="460"/>
      <c r="G539" s="460"/>
      <c r="H539" s="460"/>
      <c r="I539" s="460"/>
      <c r="J539" s="460"/>
      <c r="K539" s="462"/>
      <c r="L539" s="462"/>
      <c r="M539" s="461"/>
      <c r="N539" s="464"/>
      <c r="O539" s="445"/>
      <c r="P539" s="445"/>
      <c r="Q539" s="445"/>
      <c r="R539" s="445"/>
      <c r="S539" s="445"/>
      <c r="T539" s="445"/>
      <c r="U539" s="445"/>
      <c r="V539" s="445"/>
      <c r="W539" s="445"/>
      <c r="X539" s="445"/>
      <c r="Y539" s="445"/>
      <c r="Z539" s="445"/>
    </row>
    <row r="540" ht="14.25" customHeight="1">
      <c r="A540" s="447" t="str">
        <f>SUBSTITUTE(SUBSTITUTE(SUBSTITUTE(M540,"-",""),"(",""),")","")</f>
        <v>6782166374</v>
      </c>
      <c r="B540" s="473"/>
      <c r="C540" s="450" t="s">
        <v>76</v>
      </c>
      <c r="D540" s="449" t="s">
        <v>1665</v>
      </c>
      <c r="E540" s="449" t="s">
        <v>1746</v>
      </c>
      <c r="F540" s="449" t="s">
        <v>2094</v>
      </c>
      <c r="G540" s="449" t="s">
        <v>1809</v>
      </c>
      <c r="H540" s="456"/>
      <c r="I540" s="450" t="s">
        <v>924</v>
      </c>
      <c r="J540" s="457"/>
      <c r="K540" s="456"/>
      <c r="L540" s="456"/>
      <c r="M540" s="449" t="s">
        <v>929</v>
      </c>
      <c r="N540" s="465" t="s">
        <v>927</v>
      </c>
      <c r="O540" s="445"/>
      <c r="P540" s="445"/>
      <c r="Q540" s="445"/>
      <c r="R540" s="445"/>
      <c r="S540" s="445"/>
      <c r="T540" s="445"/>
      <c r="U540" s="445"/>
      <c r="V540" s="445"/>
      <c r="W540" s="445"/>
      <c r="X540" s="445"/>
      <c r="Y540" s="445"/>
      <c r="Z540" s="445"/>
    </row>
    <row r="541" ht="14.25" customHeight="1">
      <c r="A541" s="447"/>
      <c r="B541" s="473">
        <v>14.0</v>
      </c>
      <c r="C541" s="455"/>
      <c r="D541" s="454"/>
      <c r="E541" s="454"/>
      <c r="F541" s="454"/>
      <c r="G541" s="454"/>
      <c r="H541" s="456" t="s">
        <v>2205</v>
      </c>
      <c r="I541" s="455"/>
      <c r="J541" s="457">
        <v>44681.0</v>
      </c>
      <c r="K541" s="456" t="s">
        <v>2206</v>
      </c>
      <c r="L541" s="456" t="s">
        <v>2207</v>
      </c>
      <c r="M541" s="454"/>
      <c r="N541" s="454"/>
      <c r="O541" s="445" t="s">
        <v>1676</v>
      </c>
      <c r="P541" s="445"/>
      <c r="Q541" s="445"/>
      <c r="R541" s="445"/>
      <c r="S541" s="445"/>
      <c r="T541" s="445"/>
      <c r="U541" s="445"/>
      <c r="V541" s="445"/>
      <c r="W541" s="445"/>
      <c r="X541" s="445"/>
      <c r="Y541" s="445"/>
      <c r="Z541" s="445"/>
    </row>
    <row r="542" ht="14.25" customHeight="1">
      <c r="A542" s="447"/>
      <c r="B542" s="473"/>
      <c r="C542" s="461"/>
      <c r="D542" s="460"/>
      <c r="E542" s="460"/>
      <c r="F542" s="460"/>
      <c r="G542" s="460"/>
      <c r="H542" s="456"/>
      <c r="I542" s="461"/>
      <c r="J542" s="457"/>
      <c r="K542" s="456"/>
      <c r="L542" s="456"/>
      <c r="M542" s="460"/>
      <c r="N542" s="460"/>
      <c r="O542" s="445"/>
      <c r="P542" s="445"/>
      <c r="Q542" s="445"/>
      <c r="R542" s="445"/>
      <c r="S542" s="445"/>
      <c r="T542" s="445"/>
      <c r="U542" s="445"/>
      <c r="V542" s="445"/>
      <c r="W542" s="445"/>
      <c r="X542" s="445"/>
      <c r="Y542" s="445"/>
      <c r="Z542" s="445"/>
    </row>
    <row r="543" ht="14.25" customHeight="1">
      <c r="A543" s="447" t="str">
        <f>SUBSTITUTE(SUBSTITUTE(SUBSTITUTE(M543,"-",""),"(",""),")","")</f>
        <v>7703646300</v>
      </c>
      <c r="B543" s="448">
        <v>15.0</v>
      </c>
      <c r="C543" s="449"/>
      <c r="D543" s="449"/>
      <c r="E543" s="449" t="s">
        <v>1746</v>
      </c>
      <c r="F543" s="449" t="s">
        <v>2094</v>
      </c>
      <c r="G543" s="449" t="s">
        <v>1809</v>
      </c>
      <c r="H543" s="449" t="s">
        <v>465</v>
      </c>
      <c r="I543" s="449" t="s">
        <v>465</v>
      </c>
      <c r="J543" s="451">
        <v>44296.0</v>
      </c>
      <c r="K543" s="449" t="s">
        <v>1839</v>
      </c>
      <c r="L543" s="449" t="s">
        <v>2208</v>
      </c>
      <c r="M543" s="449" t="s">
        <v>1901</v>
      </c>
      <c r="N543" s="465" t="s">
        <v>467</v>
      </c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</row>
    <row r="544" ht="14.25" customHeight="1">
      <c r="A544" s="447"/>
      <c r="B544" s="453"/>
      <c r="C544" s="454"/>
      <c r="D544" s="454"/>
      <c r="E544" s="454"/>
      <c r="F544" s="454"/>
      <c r="G544" s="454"/>
      <c r="H544" s="454"/>
      <c r="I544" s="454"/>
      <c r="J544" s="454"/>
      <c r="K544" s="456" t="s">
        <v>1674</v>
      </c>
      <c r="L544" s="456" t="s">
        <v>1902</v>
      </c>
      <c r="M544" s="454"/>
      <c r="N544" s="454"/>
      <c r="O544" s="445"/>
      <c r="P544" s="445"/>
      <c r="Q544" s="445"/>
      <c r="R544" s="445"/>
      <c r="S544" s="445"/>
      <c r="T544" s="445"/>
      <c r="U544" s="445"/>
      <c r="V544" s="445"/>
      <c r="W544" s="445"/>
      <c r="X544" s="445"/>
      <c r="Y544" s="445"/>
      <c r="Z544" s="445"/>
    </row>
    <row r="545" ht="14.25" customHeight="1">
      <c r="A545" s="447"/>
      <c r="B545" s="459"/>
      <c r="C545" s="460"/>
      <c r="D545" s="460"/>
      <c r="E545" s="460"/>
      <c r="F545" s="460"/>
      <c r="G545" s="460"/>
      <c r="H545" s="460"/>
      <c r="I545" s="460"/>
      <c r="J545" s="460"/>
      <c r="K545" s="462"/>
      <c r="L545" s="462"/>
      <c r="M545" s="460"/>
      <c r="N545" s="460"/>
      <c r="O545" s="445"/>
      <c r="P545" s="445"/>
      <c r="Q545" s="445"/>
      <c r="R545" s="445"/>
      <c r="S545" s="445"/>
      <c r="T545" s="445"/>
      <c r="U545" s="445"/>
      <c r="V545" s="445"/>
      <c r="W545" s="445"/>
      <c r="X545" s="445"/>
      <c r="Y545" s="445"/>
      <c r="Z545" s="445"/>
    </row>
    <row r="546" ht="14.25" customHeight="1">
      <c r="A546" s="447" t="str">
        <f>SUBSTITUTE(SUBSTITUTE(SUBSTITUTE(M546,"-",""),"(",""),")","")</f>
        <v>6307160698</v>
      </c>
      <c r="B546" s="473"/>
      <c r="C546" s="456"/>
      <c r="D546" s="449" t="s">
        <v>1665</v>
      </c>
      <c r="E546" s="449" t="s">
        <v>1746</v>
      </c>
      <c r="F546" s="449" t="s">
        <v>2094</v>
      </c>
      <c r="G546" s="449" t="s">
        <v>1809</v>
      </c>
      <c r="H546" s="449" t="s">
        <v>2209</v>
      </c>
      <c r="I546" s="449" t="s">
        <v>968</v>
      </c>
      <c r="J546" s="451">
        <v>45395.0</v>
      </c>
      <c r="K546" s="449" t="s">
        <v>1674</v>
      </c>
      <c r="L546" s="449" t="s">
        <v>970</v>
      </c>
      <c r="M546" s="449" t="s">
        <v>971</v>
      </c>
      <c r="N546" s="465" t="s">
        <v>972</v>
      </c>
      <c r="O546" s="445"/>
      <c r="P546" s="445"/>
      <c r="Q546" s="445"/>
      <c r="R546" s="445"/>
      <c r="S546" s="445"/>
      <c r="T546" s="445"/>
      <c r="U546" s="445"/>
      <c r="V546" s="445"/>
      <c r="W546" s="445"/>
      <c r="X546" s="445"/>
      <c r="Y546" s="445"/>
      <c r="Z546" s="445"/>
    </row>
    <row r="547" ht="14.25" customHeight="1">
      <c r="A547" s="447"/>
      <c r="B547" s="473">
        <v>16.0</v>
      </c>
      <c r="C547" s="456"/>
      <c r="D547" s="454"/>
      <c r="E547" s="454"/>
      <c r="F547" s="454"/>
      <c r="G547" s="454"/>
      <c r="H547" s="454"/>
      <c r="I547" s="454"/>
      <c r="J547" s="454"/>
      <c r="K547" s="454"/>
      <c r="L547" s="454"/>
      <c r="M547" s="454"/>
      <c r="N547" s="454"/>
      <c r="O547" s="445" t="s">
        <v>2210</v>
      </c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</row>
    <row r="548" ht="14.25" customHeight="1">
      <c r="A548" s="447"/>
      <c r="B548" s="473"/>
      <c r="C548" s="456"/>
      <c r="D548" s="460"/>
      <c r="E548" s="460"/>
      <c r="F548" s="460"/>
      <c r="G548" s="460"/>
      <c r="H548" s="460"/>
      <c r="I548" s="460"/>
      <c r="J548" s="460"/>
      <c r="K548" s="460"/>
      <c r="L548" s="460"/>
      <c r="M548" s="460"/>
      <c r="N548" s="460"/>
      <c r="O548" s="445"/>
      <c r="P548" s="445"/>
      <c r="Q548" s="445"/>
      <c r="R548" s="445"/>
      <c r="S548" s="445"/>
      <c r="T548" s="445"/>
      <c r="U548" s="445"/>
      <c r="V548" s="445"/>
      <c r="W548" s="445"/>
      <c r="X548" s="445"/>
      <c r="Y548" s="445"/>
      <c r="Z548" s="445"/>
    </row>
    <row r="549" ht="14.25" customHeight="1">
      <c r="A549" s="447" t="str">
        <f>SUBSTITUTE(SUBSTITUTE(SUBSTITUTE(M549,"-",""),"(",""),")","")</f>
        <v>7704176735</v>
      </c>
      <c r="B549" s="448">
        <v>17.0</v>
      </c>
      <c r="C549" s="449" t="s">
        <v>52</v>
      </c>
      <c r="D549" s="449"/>
      <c r="E549" s="449" t="s">
        <v>1746</v>
      </c>
      <c r="F549" s="449" t="s">
        <v>2094</v>
      </c>
      <c r="G549" s="449" t="s">
        <v>1809</v>
      </c>
      <c r="H549" s="449" t="s">
        <v>2211</v>
      </c>
      <c r="I549" s="449" t="s">
        <v>1724</v>
      </c>
      <c r="J549" s="451">
        <v>45139.0</v>
      </c>
      <c r="K549" s="449" t="s">
        <v>1820</v>
      </c>
      <c r="L549" s="449" t="s">
        <v>182</v>
      </c>
      <c r="M549" s="449" t="s">
        <v>1725</v>
      </c>
      <c r="N549" s="465" t="s">
        <v>185</v>
      </c>
      <c r="O549" s="445"/>
      <c r="P549" s="445"/>
      <c r="Q549" s="445"/>
      <c r="R549" s="445"/>
      <c r="S549" s="445"/>
      <c r="T549" s="445"/>
      <c r="U549" s="445"/>
      <c r="V549" s="445"/>
      <c r="W549" s="445"/>
      <c r="X549" s="445"/>
      <c r="Y549" s="445"/>
      <c r="Z549" s="445"/>
    </row>
    <row r="550" ht="14.25" customHeight="1">
      <c r="A550" s="447"/>
      <c r="B550" s="453"/>
      <c r="C550" s="454"/>
      <c r="D550" s="454"/>
      <c r="E550" s="454"/>
      <c r="F550" s="454"/>
      <c r="G550" s="454"/>
      <c r="H550" s="454"/>
      <c r="I550" s="454"/>
      <c r="J550" s="454"/>
      <c r="K550" s="454"/>
      <c r="L550" s="454"/>
      <c r="M550" s="454"/>
      <c r="N550" s="454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</row>
    <row r="551" ht="14.25" customHeight="1">
      <c r="A551" s="447"/>
      <c r="B551" s="459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460"/>
      <c r="O551" s="445"/>
      <c r="P551" s="445"/>
      <c r="Q551" s="445"/>
      <c r="R551" s="445"/>
      <c r="S551" s="445"/>
      <c r="T551" s="445"/>
      <c r="U551" s="445"/>
      <c r="V551" s="445"/>
      <c r="W551" s="445"/>
      <c r="X551" s="445"/>
      <c r="Y551" s="445"/>
      <c r="Z551" s="445"/>
    </row>
    <row r="552" ht="14.25" customHeight="1">
      <c r="A552" s="447" t="str">
        <f>SUBSTITUTE(SUBSTITUTE(SUBSTITUTE(M552,"-",""),"(",""),")","")</f>
        <v>7706304512</v>
      </c>
      <c r="B552" s="473"/>
      <c r="C552" s="456"/>
      <c r="D552" s="449"/>
      <c r="E552" s="449" t="s">
        <v>1746</v>
      </c>
      <c r="F552" s="449" t="s">
        <v>2094</v>
      </c>
      <c r="G552" s="449" t="s">
        <v>1809</v>
      </c>
      <c r="H552" s="449" t="s">
        <v>2212</v>
      </c>
      <c r="I552" s="449" t="s">
        <v>1874</v>
      </c>
      <c r="J552" s="451">
        <v>45031.0</v>
      </c>
      <c r="K552" s="449" t="s">
        <v>1839</v>
      </c>
      <c r="L552" s="449" t="s">
        <v>1873</v>
      </c>
      <c r="M552" s="449" t="s">
        <v>1875</v>
      </c>
      <c r="N552" s="465" t="s">
        <v>487</v>
      </c>
      <c r="O552" s="445"/>
      <c r="P552" s="445"/>
      <c r="Q552" s="445"/>
      <c r="R552" s="445"/>
      <c r="S552" s="445"/>
      <c r="T552" s="445"/>
      <c r="U552" s="445"/>
      <c r="V552" s="445"/>
      <c r="W552" s="445"/>
      <c r="X552" s="445"/>
      <c r="Y552" s="445"/>
      <c r="Z552" s="445"/>
    </row>
    <row r="553" ht="14.25" customHeight="1">
      <c r="A553" s="447"/>
      <c r="B553" s="473">
        <v>18.0</v>
      </c>
      <c r="C553" s="456"/>
      <c r="D553" s="454"/>
      <c r="E553" s="454"/>
      <c r="F553" s="454"/>
      <c r="G553" s="454"/>
      <c r="H553" s="454"/>
      <c r="I553" s="454"/>
      <c r="J553" s="454"/>
      <c r="K553" s="454"/>
      <c r="L553" s="454"/>
      <c r="M553" s="454"/>
      <c r="N553" s="454"/>
      <c r="O553" s="445"/>
      <c r="P553" s="445"/>
      <c r="Q553" s="445"/>
      <c r="R553" s="445"/>
      <c r="S553" s="445"/>
      <c r="T553" s="445"/>
      <c r="U553" s="445"/>
      <c r="V553" s="445"/>
      <c r="W553" s="445"/>
      <c r="X553" s="445"/>
      <c r="Y553" s="445"/>
      <c r="Z553" s="445"/>
    </row>
    <row r="554" ht="14.25" customHeight="1">
      <c r="A554" s="447"/>
      <c r="B554" s="473"/>
      <c r="C554" s="456"/>
      <c r="D554" s="460"/>
      <c r="E554" s="460"/>
      <c r="F554" s="460"/>
      <c r="G554" s="460"/>
      <c r="H554" s="460"/>
      <c r="I554" s="460"/>
      <c r="J554" s="460"/>
      <c r="K554" s="460"/>
      <c r="L554" s="460"/>
      <c r="M554" s="460"/>
      <c r="N554" s="460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</row>
    <row r="555" ht="14.25" customHeight="1">
      <c r="A555" s="447" t="str">
        <f>SUBSTITUTE(SUBSTITUTE(SUBSTITUTE(M555,"-",""),"(",""),")","")</f>
        <v>6786821604</v>
      </c>
      <c r="B555" s="448">
        <v>19.0</v>
      </c>
      <c r="C555" s="449"/>
      <c r="D555" s="449" t="s">
        <v>1665</v>
      </c>
      <c r="E555" s="449" t="s">
        <v>1746</v>
      </c>
      <c r="F555" s="449" t="s">
        <v>2094</v>
      </c>
      <c r="G555" s="449" t="s">
        <v>1809</v>
      </c>
      <c r="H555" s="449" t="s">
        <v>2213</v>
      </c>
      <c r="I555" s="449" t="s">
        <v>2214</v>
      </c>
      <c r="J555" s="451">
        <v>44296.0</v>
      </c>
      <c r="K555" s="449"/>
      <c r="L555" s="449"/>
      <c r="M555" s="449" t="s">
        <v>2215</v>
      </c>
      <c r="N555" s="465" t="s">
        <v>946</v>
      </c>
      <c r="O555" s="445"/>
      <c r="P555" s="445"/>
      <c r="Q555" s="445"/>
      <c r="R555" s="445"/>
      <c r="S555" s="445"/>
      <c r="T555" s="445"/>
      <c r="U555" s="445"/>
      <c r="V555" s="445"/>
      <c r="W555" s="445"/>
      <c r="X555" s="445"/>
      <c r="Y555" s="445"/>
      <c r="Z555" s="445"/>
    </row>
    <row r="556" ht="14.25" customHeight="1">
      <c r="A556" s="447"/>
      <c r="B556" s="453"/>
      <c r="C556" s="454"/>
      <c r="D556" s="454"/>
      <c r="E556" s="454"/>
      <c r="F556" s="454"/>
      <c r="G556" s="454"/>
      <c r="H556" s="454"/>
      <c r="I556" s="454"/>
      <c r="J556" s="454"/>
      <c r="K556" s="454"/>
      <c r="L556" s="454"/>
      <c r="M556" s="454"/>
      <c r="N556" s="454"/>
      <c r="O556" s="445"/>
      <c r="P556" s="445"/>
      <c r="Q556" s="445"/>
      <c r="R556" s="445"/>
      <c r="S556" s="445"/>
      <c r="T556" s="445"/>
      <c r="U556" s="445"/>
      <c r="V556" s="445"/>
      <c r="W556" s="445"/>
      <c r="X556" s="445"/>
      <c r="Y556" s="445"/>
      <c r="Z556" s="445"/>
    </row>
    <row r="557" ht="14.25" customHeight="1">
      <c r="A557" s="447"/>
      <c r="B557" s="459"/>
      <c r="C557" s="460"/>
      <c r="D557" s="460"/>
      <c r="E557" s="460"/>
      <c r="F557" s="460"/>
      <c r="G557" s="460"/>
      <c r="H557" s="460"/>
      <c r="I557" s="460"/>
      <c r="J557" s="460"/>
      <c r="K557" s="460"/>
      <c r="L557" s="460"/>
      <c r="M557" s="460"/>
      <c r="N557" s="460"/>
      <c r="O557" s="445"/>
      <c r="P557" s="445"/>
      <c r="Q557" s="445"/>
      <c r="R557" s="445"/>
      <c r="S557" s="445"/>
      <c r="T557" s="445"/>
      <c r="U557" s="445"/>
      <c r="V557" s="445"/>
      <c r="W557" s="445"/>
      <c r="X557" s="445"/>
      <c r="Y557" s="445"/>
      <c r="Z557" s="445"/>
    </row>
    <row r="558" ht="14.25" customHeight="1">
      <c r="A558" s="447" t="str">
        <f>SUBSTITUTE(SUBSTITUTE(SUBSTITUTE(M558,"-",""),"(",""),")","")</f>
        <v>4019243777</v>
      </c>
      <c r="B558" s="473"/>
      <c r="C558" s="456"/>
      <c r="D558" s="449" t="s">
        <v>1665</v>
      </c>
      <c r="E558" s="449" t="s">
        <v>1746</v>
      </c>
      <c r="F558" s="449" t="s">
        <v>2094</v>
      </c>
      <c r="G558" s="449" t="s">
        <v>1809</v>
      </c>
      <c r="H558" s="449" t="s">
        <v>2216</v>
      </c>
      <c r="I558" s="449" t="s">
        <v>2217</v>
      </c>
      <c r="J558" s="451">
        <v>44296.0</v>
      </c>
      <c r="K558" s="449"/>
      <c r="L558" s="449"/>
      <c r="M558" s="449" t="s">
        <v>2218</v>
      </c>
      <c r="N558" s="465" t="s">
        <v>896</v>
      </c>
      <c r="O558" s="445"/>
      <c r="P558" s="445"/>
      <c r="Q558" s="445"/>
      <c r="R558" s="445"/>
      <c r="S558" s="445"/>
      <c r="T558" s="445"/>
      <c r="U558" s="445"/>
      <c r="V558" s="445"/>
      <c r="W558" s="445"/>
      <c r="X558" s="445"/>
      <c r="Y558" s="445"/>
      <c r="Z558" s="445"/>
    </row>
    <row r="559" ht="14.25" customHeight="1">
      <c r="A559" s="447"/>
      <c r="B559" s="473">
        <v>20.0</v>
      </c>
      <c r="C559" s="456"/>
      <c r="D559" s="454"/>
      <c r="E559" s="454"/>
      <c r="F559" s="454"/>
      <c r="G559" s="454"/>
      <c r="H559" s="454"/>
      <c r="I559" s="454"/>
      <c r="J559" s="454"/>
      <c r="K559" s="454"/>
      <c r="L559" s="454"/>
      <c r="M559" s="454"/>
      <c r="N559" s="454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</row>
    <row r="560" ht="14.25" customHeight="1">
      <c r="A560" s="447"/>
      <c r="B560" s="473"/>
      <c r="C560" s="456"/>
      <c r="D560" s="460"/>
      <c r="E560" s="460"/>
      <c r="F560" s="460"/>
      <c r="G560" s="460"/>
      <c r="H560" s="460"/>
      <c r="I560" s="460"/>
      <c r="J560" s="460"/>
      <c r="K560" s="460"/>
      <c r="L560" s="460"/>
      <c r="M560" s="460"/>
      <c r="N560" s="460"/>
      <c r="O560" s="445"/>
      <c r="P560" s="445"/>
      <c r="Q560" s="445"/>
      <c r="R560" s="445"/>
      <c r="S560" s="445"/>
      <c r="T560" s="445"/>
      <c r="U560" s="445"/>
      <c r="V560" s="445"/>
      <c r="W560" s="445"/>
      <c r="X560" s="445"/>
      <c r="Y560" s="445"/>
      <c r="Z560" s="445"/>
    </row>
    <row r="561" ht="14.25" customHeight="1">
      <c r="A561" s="447" t="str">
        <f>SUBSTITUTE(SUBSTITUTE(SUBSTITUTE(M561,"-",""),"(",""),")","")</f>
        <v>9178604899</v>
      </c>
      <c r="B561" s="448">
        <v>21.0</v>
      </c>
      <c r="C561" s="449" t="s">
        <v>136</v>
      </c>
      <c r="D561" s="449" t="s">
        <v>1665</v>
      </c>
      <c r="E561" s="449" t="s">
        <v>1746</v>
      </c>
      <c r="F561" s="449" t="s">
        <v>2094</v>
      </c>
      <c r="G561" s="449" t="s">
        <v>1809</v>
      </c>
      <c r="H561" s="449" t="s">
        <v>2219</v>
      </c>
      <c r="I561" s="449" t="s">
        <v>2220</v>
      </c>
      <c r="J561" s="451">
        <v>44296.0</v>
      </c>
      <c r="K561" s="449"/>
      <c r="L561" s="449"/>
      <c r="M561" s="449" t="s">
        <v>2221</v>
      </c>
      <c r="N561" s="465" t="s">
        <v>933</v>
      </c>
      <c r="O561" s="445"/>
      <c r="P561" s="445"/>
      <c r="Q561" s="445"/>
      <c r="R561" s="445"/>
      <c r="S561" s="445"/>
      <c r="T561" s="445"/>
      <c r="U561" s="445"/>
      <c r="V561" s="445"/>
      <c r="W561" s="445"/>
      <c r="X561" s="445"/>
      <c r="Y561" s="445"/>
      <c r="Z561" s="445"/>
    </row>
    <row r="562" ht="14.25" customHeight="1">
      <c r="A562" s="447"/>
      <c r="B562" s="453"/>
      <c r="C562" s="454"/>
      <c r="D562" s="454"/>
      <c r="E562" s="454"/>
      <c r="F562" s="454"/>
      <c r="G562" s="454"/>
      <c r="H562" s="454"/>
      <c r="I562" s="454"/>
      <c r="J562" s="454"/>
      <c r="K562" s="454"/>
      <c r="L562" s="454"/>
      <c r="M562" s="454"/>
      <c r="N562" s="454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</row>
    <row r="563" ht="14.25" customHeight="1">
      <c r="A563" s="447"/>
      <c r="B563" s="459"/>
      <c r="C563" s="460"/>
      <c r="D563" s="460"/>
      <c r="E563" s="460"/>
      <c r="F563" s="460"/>
      <c r="G563" s="460"/>
      <c r="H563" s="460"/>
      <c r="I563" s="460"/>
      <c r="J563" s="460"/>
      <c r="K563" s="460"/>
      <c r="L563" s="460"/>
      <c r="M563" s="460"/>
      <c r="N563" s="460"/>
      <c r="O563" s="445"/>
      <c r="P563" s="445"/>
      <c r="Q563" s="445"/>
      <c r="R563" s="445"/>
      <c r="S563" s="445"/>
      <c r="T563" s="445"/>
      <c r="U563" s="445"/>
      <c r="V563" s="445"/>
      <c r="W563" s="445"/>
      <c r="X563" s="445"/>
      <c r="Y563" s="445"/>
      <c r="Z563" s="445"/>
    </row>
    <row r="564" ht="14.25" customHeight="1">
      <c r="A564" s="447" t="str">
        <f>SUBSTITUTE(SUBSTITUTE(SUBSTITUTE(M564,"-",""),"(",""),")","")</f>
        <v>4783193212</v>
      </c>
      <c r="B564" s="473"/>
      <c r="C564" s="456"/>
      <c r="D564" s="449" t="s">
        <v>1665</v>
      </c>
      <c r="E564" s="449" t="s">
        <v>1746</v>
      </c>
      <c r="F564" s="449" t="s">
        <v>2094</v>
      </c>
      <c r="G564" s="449" t="s">
        <v>1809</v>
      </c>
      <c r="H564" s="449" t="s">
        <v>2222</v>
      </c>
      <c r="I564" s="449" t="s">
        <v>2223</v>
      </c>
      <c r="J564" s="451">
        <v>44660.0</v>
      </c>
      <c r="K564" s="449" t="s">
        <v>1789</v>
      </c>
      <c r="L564" s="449" t="s">
        <v>2224</v>
      </c>
      <c r="M564" s="449" t="s">
        <v>2225</v>
      </c>
      <c r="N564" s="465" t="s">
        <v>909</v>
      </c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</row>
    <row r="565" ht="14.25" customHeight="1">
      <c r="A565" s="447"/>
      <c r="B565" s="473">
        <v>22.0</v>
      </c>
      <c r="C565" s="456"/>
      <c r="D565" s="454"/>
      <c r="E565" s="454"/>
      <c r="F565" s="454"/>
      <c r="G565" s="454"/>
      <c r="H565" s="454"/>
      <c r="I565" s="454"/>
      <c r="J565" s="454"/>
      <c r="K565" s="456" t="s">
        <v>1794</v>
      </c>
      <c r="L565" s="456" t="s">
        <v>2226</v>
      </c>
      <c r="M565" s="454"/>
      <c r="N565" s="454"/>
      <c r="O565" s="445"/>
      <c r="P565" s="445"/>
      <c r="Q565" s="445"/>
      <c r="R565" s="445"/>
      <c r="S565" s="445"/>
      <c r="T565" s="445"/>
      <c r="U565" s="445"/>
      <c r="V565" s="445"/>
      <c r="W565" s="445"/>
      <c r="X565" s="445"/>
      <c r="Y565" s="445"/>
      <c r="Z565" s="445"/>
    </row>
    <row r="566" ht="14.25" customHeight="1">
      <c r="A566" s="447"/>
      <c r="B566" s="473"/>
      <c r="C566" s="456"/>
      <c r="D566" s="460"/>
      <c r="E566" s="460"/>
      <c r="F566" s="460"/>
      <c r="G566" s="460"/>
      <c r="H566" s="460"/>
      <c r="I566" s="460"/>
      <c r="J566" s="460"/>
      <c r="K566" s="462"/>
      <c r="L566" s="462"/>
      <c r="M566" s="460"/>
      <c r="N566" s="460"/>
      <c r="O566" s="445"/>
      <c r="P566" s="445"/>
      <c r="Q566" s="445"/>
      <c r="R566" s="445"/>
      <c r="S566" s="445"/>
      <c r="T566" s="445"/>
      <c r="U566" s="445"/>
      <c r="V566" s="445"/>
      <c r="W566" s="445"/>
      <c r="X566" s="445"/>
      <c r="Y566" s="445"/>
      <c r="Z566" s="445"/>
    </row>
    <row r="567" ht="14.25" customHeight="1">
      <c r="A567" s="447" t="str">
        <f>SUBSTITUTE(SUBSTITUTE(SUBSTITUTE(M567,"-",""),"(",""),")","")</f>
        <v>4709235238</v>
      </c>
      <c r="B567" s="448">
        <v>23.0</v>
      </c>
      <c r="C567" s="449" t="s">
        <v>128</v>
      </c>
      <c r="D567" s="449" t="s">
        <v>1665</v>
      </c>
      <c r="E567" s="449" t="s">
        <v>1746</v>
      </c>
      <c r="F567" s="449" t="s">
        <v>2094</v>
      </c>
      <c r="G567" s="449" t="s">
        <v>1809</v>
      </c>
      <c r="H567" s="449" t="s">
        <v>2227</v>
      </c>
      <c r="I567" s="449" t="s">
        <v>2228</v>
      </c>
      <c r="J567" s="451">
        <v>45192.0</v>
      </c>
      <c r="K567" s="449"/>
      <c r="L567" s="449"/>
      <c r="M567" s="449" t="s">
        <v>2229</v>
      </c>
      <c r="N567" s="465" t="s">
        <v>906</v>
      </c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</row>
    <row r="568" ht="14.25" customHeight="1">
      <c r="A568" s="447"/>
      <c r="B568" s="453"/>
      <c r="C568" s="454"/>
      <c r="D568" s="454"/>
      <c r="E568" s="454"/>
      <c r="F568" s="454"/>
      <c r="G568" s="454"/>
      <c r="H568" s="454"/>
      <c r="I568" s="454"/>
      <c r="J568" s="454"/>
      <c r="K568" s="454"/>
      <c r="L568" s="454"/>
      <c r="M568" s="454"/>
      <c r="N568" s="454"/>
      <c r="O568" s="445"/>
      <c r="P568" s="445"/>
      <c r="Q568" s="445"/>
      <c r="R568" s="445"/>
      <c r="S568" s="445"/>
      <c r="T568" s="445"/>
      <c r="U568" s="445"/>
      <c r="V568" s="445"/>
      <c r="W568" s="445"/>
      <c r="X568" s="445"/>
      <c r="Y568" s="445"/>
      <c r="Z568" s="445"/>
    </row>
    <row r="569" ht="14.25" customHeight="1">
      <c r="A569" s="447"/>
      <c r="B569" s="459"/>
      <c r="C569" s="460"/>
      <c r="D569" s="460"/>
      <c r="E569" s="460"/>
      <c r="F569" s="460"/>
      <c r="G569" s="460"/>
      <c r="H569" s="460"/>
      <c r="I569" s="460"/>
      <c r="J569" s="460"/>
      <c r="K569" s="460"/>
      <c r="L569" s="460"/>
      <c r="M569" s="460"/>
      <c r="N569" s="460"/>
      <c r="O569" s="445"/>
      <c r="P569" s="445"/>
      <c r="Q569" s="445"/>
      <c r="R569" s="445"/>
      <c r="S569" s="445"/>
      <c r="T569" s="445"/>
      <c r="U569" s="445"/>
      <c r="V569" s="445"/>
      <c r="W569" s="445"/>
      <c r="X569" s="445"/>
      <c r="Y569" s="445"/>
      <c r="Z569" s="445"/>
    </row>
    <row r="570" ht="14.25" customHeight="1">
      <c r="A570" s="447" t="str">
        <f>SUBSTITUTE(SUBSTITUTE(SUBSTITUTE(M570,"-",""),"(",""),")","")</f>
        <v>4044503671</v>
      </c>
      <c r="B570" s="473"/>
      <c r="C570" s="456"/>
      <c r="D570" s="449" t="s">
        <v>1665</v>
      </c>
      <c r="E570" s="449" t="s">
        <v>1746</v>
      </c>
      <c r="F570" s="449" t="s">
        <v>2094</v>
      </c>
      <c r="G570" s="449" t="s">
        <v>1809</v>
      </c>
      <c r="H570" s="449" t="s">
        <v>2230</v>
      </c>
      <c r="I570" s="449" t="s">
        <v>2231</v>
      </c>
      <c r="J570" s="451">
        <v>44409.0</v>
      </c>
      <c r="K570" s="449" t="s">
        <v>1754</v>
      </c>
      <c r="L570" s="449" t="s">
        <v>2232</v>
      </c>
      <c r="M570" s="449" t="s">
        <v>2233</v>
      </c>
      <c r="N570" s="465" t="s">
        <v>917</v>
      </c>
      <c r="O570" s="445"/>
      <c r="P570" s="445"/>
      <c r="Q570" s="445"/>
      <c r="R570" s="445"/>
      <c r="S570" s="445"/>
      <c r="T570" s="445"/>
      <c r="U570" s="445"/>
      <c r="V570" s="445"/>
      <c r="W570" s="445"/>
      <c r="X570" s="445"/>
      <c r="Y570" s="445"/>
      <c r="Z570" s="445"/>
    </row>
    <row r="571" ht="14.25" customHeight="1">
      <c r="A571" s="447"/>
      <c r="B571" s="473">
        <v>24.0</v>
      </c>
      <c r="C571" s="456"/>
      <c r="D571" s="454"/>
      <c r="E571" s="454"/>
      <c r="F571" s="454"/>
      <c r="G571" s="454"/>
      <c r="H571" s="454"/>
      <c r="I571" s="454"/>
      <c r="J571" s="454"/>
      <c r="K571" s="456" t="s">
        <v>1859</v>
      </c>
      <c r="L571" s="456" t="s">
        <v>2234</v>
      </c>
      <c r="M571" s="454"/>
      <c r="N571" s="454"/>
      <c r="O571" s="445" t="s">
        <v>1745</v>
      </c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</row>
    <row r="572" ht="14.25" customHeight="1">
      <c r="A572" s="447"/>
      <c r="B572" s="501"/>
      <c r="C572" s="462"/>
      <c r="D572" s="460"/>
      <c r="E572" s="460"/>
      <c r="F572" s="460"/>
      <c r="G572" s="460"/>
      <c r="H572" s="460"/>
      <c r="I572" s="460"/>
      <c r="J572" s="460"/>
      <c r="K572" s="462"/>
      <c r="L572" s="462"/>
      <c r="M572" s="460"/>
      <c r="N572" s="460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</row>
    <row r="573" ht="14.25" customHeight="1">
      <c r="A573" s="447" t="str">
        <f>SUBSTITUTE(SUBSTITUTE(SUBSTITUTE(M573,"-",""),"(",""),")","")</f>
        <v>4703992304</v>
      </c>
      <c r="B573" s="448">
        <v>1.0</v>
      </c>
      <c r="C573" s="449" t="s">
        <v>177</v>
      </c>
      <c r="D573" s="449"/>
      <c r="E573" s="449" t="s">
        <v>1746</v>
      </c>
      <c r="F573" s="449" t="s">
        <v>2235</v>
      </c>
      <c r="G573" s="449" t="s">
        <v>1748</v>
      </c>
      <c r="H573" s="449" t="s">
        <v>2236</v>
      </c>
      <c r="I573" s="449" t="s">
        <v>1897</v>
      </c>
      <c r="J573" s="451">
        <v>43932.0</v>
      </c>
      <c r="K573" s="449" t="s">
        <v>1839</v>
      </c>
      <c r="L573" s="449" t="s">
        <v>1896</v>
      </c>
      <c r="M573" s="450" t="s">
        <v>1898</v>
      </c>
      <c r="N573" s="452" t="s">
        <v>520</v>
      </c>
      <c r="O573" s="445"/>
      <c r="P573" s="445"/>
      <c r="Q573" s="445"/>
      <c r="R573" s="445"/>
      <c r="S573" s="445"/>
      <c r="T573" s="445"/>
      <c r="U573" s="445"/>
      <c r="V573" s="445"/>
      <c r="W573" s="445"/>
      <c r="X573" s="445"/>
      <c r="Y573" s="445"/>
      <c r="Z573" s="445"/>
    </row>
    <row r="574" ht="14.25" customHeight="1">
      <c r="A574" s="447"/>
      <c r="B574" s="453"/>
      <c r="C574" s="454"/>
      <c r="D574" s="456"/>
      <c r="E574" s="454"/>
      <c r="F574" s="454"/>
      <c r="G574" s="454"/>
      <c r="H574" s="454"/>
      <c r="I574" s="454"/>
      <c r="J574" s="454"/>
      <c r="K574" s="454"/>
      <c r="L574" s="454"/>
      <c r="M574" s="455"/>
      <c r="N574" s="458"/>
      <c r="O574" s="445"/>
      <c r="P574" s="445"/>
      <c r="Q574" s="445"/>
      <c r="R574" s="445"/>
      <c r="S574" s="445"/>
      <c r="T574" s="445"/>
      <c r="U574" s="445"/>
      <c r="V574" s="445"/>
      <c r="W574" s="445"/>
      <c r="X574" s="445"/>
      <c r="Y574" s="445"/>
      <c r="Z574" s="445"/>
    </row>
    <row r="575" ht="14.25" customHeight="1">
      <c r="A575" s="447"/>
      <c r="B575" s="459"/>
      <c r="C575" s="460"/>
      <c r="D575" s="462"/>
      <c r="E575" s="460"/>
      <c r="F575" s="460"/>
      <c r="G575" s="460"/>
      <c r="H575" s="460"/>
      <c r="I575" s="460"/>
      <c r="J575" s="460"/>
      <c r="K575" s="460"/>
      <c r="L575" s="460"/>
      <c r="M575" s="461"/>
      <c r="N575" s="464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</row>
    <row r="576" ht="14.25" customHeight="1">
      <c r="A576" s="447" t="str">
        <f>SUBSTITUTE(SUBSTITUTE(SUBSTITUTE(M576,"-",""),"(",""),")","")</f>
        <v>4702827025</v>
      </c>
      <c r="B576" s="448">
        <v>2.0</v>
      </c>
      <c r="C576" s="449"/>
      <c r="D576" s="449"/>
      <c r="E576" s="449" t="s">
        <v>1746</v>
      </c>
      <c r="F576" s="449" t="s">
        <v>2235</v>
      </c>
      <c r="G576" s="449" t="s">
        <v>1748</v>
      </c>
      <c r="H576" s="449" t="s">
        <v>2237</v>
      </c>
      <c r="I576" s="449" t="s">
        <v>2238</v>
      </c>
      <c r="J576" s="451">
        <v>45304.0</v>
      </c>
      <c r="K576" s="449" t="s">
        <v>1794</v>
      </c>
      <c r="L576" s="449" t="s">
        <v>2239</v>
      </c>
      <c r="M576" s="450" t="s">
        <v>2240</v>
      </c>
      <c r="N576" s="452" t="s">
        <v>994</v>
      </c>
      <c r="O576" s="445"/>
      <c r="P576" s="445"/>
      <c r="Q576" s="445"/>
      <c r="R576" s="445"/>
      <c r="S576" s="445"/>
      <c r="T576" s="445"/>
      <c r="U576" s="445"/>
      <c r="V576" s="445"/>
      <c r="W576" s="445"/>
      <c r="X576" s="445"/>
      <c r="Y576" s="445"/>
      <c r="Z576" s="445"/>
    </row>
    <row r="577" ht="14.25" customHeight="1">
      <c r="A577" s="447"/>
      <c r="B577" s="453"/>
      <c r="C577" s="454"/>
      <c r="D577" s="449" t="s">
        <v>1665</v>
      </c>
      <c r="E577" s="454"/>
      <c r="F577" s="454"/>
      <c r="G577" s="454"/>
      <c r="H577" s="454"/>
      <c r="I577" s="454"/>
      <c r="J577" s="454"/>
      <c r="K577" s="454"/>
      <c r="L577" s="454"/>
      <c r="M577" s="455"/>
      <c r="N577" s="458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</row>
    <row r="578" ht="14.25" customHeight="1">
      <c r="A578" s="447"/>
      <c r="B578" s="459"/>
      <c r="C578" s="460"/>
      <c r="D578" s="462"/>
      <c r="E578" s="460"/>
      <c r="F578" s="460"/>
      <c r="G578" s="460"/>
      <c r="H578" s="460"/>
      <c r="I578" s="460"/>
      <c r="J578" s="460"/>
      <c r="K578" s="460"/>
      <c r="L578" s="460"/>
      <c r="M578" s="461"/>
      <c r="N578" s="464"/>
      <c r="O578" s="445"/>
      <c r="P578" s="445"/>
      <c r="Q578" s="445"/>
      <c r="R578" s="445"/>
      <c r="S578" s="445"/>
      <c r="T578" s="445"/>
      <c r="U578" s="445"/>
      <c r="V578" s="445"/>
      <c r="W578" s="445"/>
      <c r="X578" s="445"/>
      <c r="Y578" s="445"/>
      <c r="Z578" s="445"/>
    </row>
    <row r="579" ht="14.25" customHeight="1">
      <c r="A579" s="447" t="str">
        <f>SUBSTITUTE(SUBSTITUTE(SUBSTITUTE(M579,"-",""),"(",""),")","")</f>
        <v>4706278145</v>
      </c>
      <c r="B579" s="448">
        <v>3.0</v>
      </c>
      <c r="C579" s="449"/>
      <c r="D579" s="449"/>
      <c r="E579" s="449" t="s">
        <v>1746</v>
      </c>
      <c r="F579" s="449" t="s">
        <v>2235</v>
      </c>
      <c r="G579" s="449" t="s">
        <v>1748</v>
      </c>
      <c r="H579" s="449" t="s">
        <v>2241</v>
      </c>
      <c r="I579" s="449" t="s">
        <v>2050</v>
      </c>
      <c r="J579" s="451">
        <v>44779.0</v>
      </c>
      <c r="K579" s="449" t="s">
        <v>1698</v>
      </c>
      <c r="L579" s="449" t="s">
        <v>2049</v>
      </c>
      <c r="M579" s="449" t="s">
        <v>2051</v>
      </c>
      <c r="N579" s="465" t="s">
        <v>769</v>
      </c>
      <c r="O579" s="445"/>
      <c r="P579" s="445"/>
      <c r="Q579" s="445"/>
      <c r="R579" s="445"/>
      <c r="S579" s="445"/>
      <c r="T579" s="445"/>
      <c r="U579" s="445"/>
      <c r="V579" s="445"/>
      <c r="W579" s="445"/>
      <c r="X579" s="445"/>
      <c r="Y579" s="445"/>
      <c r="Z579" s="445"/>
    </row>
    <row r="580" ht="14.25" customHeight="1">
      <c r="A580" s="447"/>
      <c r="B580" s="453"/>
      <c r="C580" s="454"/>
      <c r="D580" s="456"/>
      <c r="E580" s="454"/>
      <c r="F580" s="454"/>
      <c r="G580" s="454"/>
      <c r="H580" s="454"/>
      <c r="I580" s="454"/>
      <c r="J580" s="454"/>
      <c r="K580" s="454"/>
      <c r="L580" s="454"/>
      <c r="M580" s="454"/>
      <c r="N580" s="454"/>
      <c r="O580" s="445"/>
      <c r="P580" s="445"/>
      <c r="Q580" s="445"/>
      <c r="R580" s="445"/>
      <c r="S580" s="445"/>
      <c r="T580" s="445"/>
      <c r="U580" s="445"/>
      <c r="V580" s="445"/>
      <c r="W580" s="445"/>
      <c r="X580" s="445"/>
      <c r="Y580" s="445"/>
      <c r="Z580" s="445"/>
    </row>
    <row r="581" ht="14.25" customHeight="1">
      <c r="A581" s="447"/>
      <c r="B581" s="459"/>
      <c r="C581" s="460"/>
      <c r="D581" s="462"/>
      <c r="E581" s="460"/>
      <c r="F581" s="460"/>
      <c r="G581" s="460"/>
      <c r="H581" s="460"/>
      <c r="I581" s="460"/>
      <c r="J581" s="460"/>
      <c r="K581" s="460"/>
      <c r="L581" s="460"/>
      <c r="M581" s="460"/>
      <c r="N581" s="460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</row>
    <row r="582" ht="14.25" customHeight="1">
      <c r="A582" s="447" t="str">
        <f>SUBSTITUTE(SUBSTITUTE(SUBSTITUTE(M582,"-",""),"(",""),")","")</f>
        <v>6144997417</v>
      </c>
      <c r="B582" s="448">
        <v>4.0</v>
      </c>
      <c r="C582" s="449" t="s">
        <v>1692</v>
      </c>
      <c r="D582" s="449"/>
      <c r="E582" s="449" t="s">
        <v>1746</v>
      </c>
      <c r="F582" s="449" t="s">
        <v>2235</v>
      </c>
      <c r="G582" s="449" t="s">
        <v>1748</v>
      </c>
      <c r="H582" s="449" t="s">
        <v>2242</v>
      </c>
      <c r="I582" s="449" t="s">
        <v>2022</v>
      </c>
      <c r="J582" s="451">
        <v>44405.0</v>
      </c>
      <c r="K582" s="449" t="s">
        <v>2243</v>
      </c>
      <c r="L582" s="449" t="s">
        <v>2021</v>
      </c>
      <c r="M582" s="449" t="s">
        <v>2023</v>
      </c>
      <c r="N582" s="465" t="s">
        <v>2024</v>
      </c>
      <c r="O582" s="445"/>
      <c r="P582" s="445"/>
      <c r="Q582" s="445"/>
      <c r="R582" s="445"/>
      <c r="S582" s="445"/>
      <c r="T582" s="445"/>
      <c r="U582" s="445"/>
      <c r="V582" s="445"/>
      <c r="W582" s="445"/>
      <c r="X582" s="445"/>
      <c r="Y582" s="445"/>
      <c r="Z582" s="445"/>
    </row>
    <row r="583" ht="14.25" customHeight="1">
      <c r="A583" s="447"/>
      <c r="B583" s="453"/>
      <c r="C583" s="454"/>
      <c r="D583" s="456"/>
      <c r="E583" s="454"/>
      <c r="F583" s="454"/>
      <c r="G583" s="454"/>
      <c r="H583" s="454"/>
      <c r="I583" s="454"/>
      <c r="J583" s="454"/>
      <c r="K583" s="454"/>
      <c r="L583" s="454"/>
      <c r="M583" s="454"/>
      <c r="N583" s="454"/>
      <c r="O583" s="445"/>
      <c r="P583" s="445"/>
      <c r="Q583" s="445"/>
      <c r="R583" s="445"/>
      <c r="S583" s="445"/>
      <c r="T583" s="445"/>
      <c r="U583" s="445"/>
      <c r="V583" s="445"/>
      <c r="W583" s="445"/>
      <c r="X583" s="445"/>
      <c r="Y583" s="445"/>
      <c r="Z583" s="445"/>
    </row>
    <row r="584" ht="14.25" customHeight="1">
      <c r="A584" s="447"/>
      <c r="B584" s="459"/>
      <c r="C584" s="460"/>
      <c r="D584" s="462"/>
      <c r="E584" s="460"/>
      <c r="F584" s="460"/>
      <c r="G584" s="460"/>
      <c r="H584" s="460"/>
      <c r="I584" s="460"/>
      <c r="J584" s="460"/>
      <c r="K584" s="460"/>
      <c r="L584" s="460"/>
      <c r="M584" s="460"/>
      <c r="N584" s="460"/>
      <c r="O584" s="445"/>
      <c r="P584" s="445"/>
      <c r="Q584" s="445"/>
      <c r="R584" s="445"/>
      <c r="S584" s="445"/>
      <c r="T584" s="445"/>
      <c r="U584" s="445"/>
      <c r="V584" s="445"/>
      <c r="W584" s="445"/>
      <c r="X584" s="445"/>
      <c r="Y584" s="445"/>
      <c r="Z584" s="445"/>
    </row>
    <row r="585" ht="14.25" customHeight="1">
      <c r="A585" s="447" t="str">
        <f>SUBSTITUTE(SUBSTITUTE(SUBSTITUTE(M585,"-",""),"(",""),")","")</f>
        <v>4704760396</v>
      </c>
      <c r="B585" s="448">
        <v>5.0</v>
      </c>
      <c r="C585" s="449"/>
      <c r="D585" s="449"/>
      <c r="E585" s="449" t="s">
        <v>1746</v>
      </c>
      <c r="F585" s="449" t="s">
        <v>2235</v>
      </c>
      <c r="G585" s="449" t="s">
        <v>1748</v>
      </c>
      <c r="H585" s="449" t="s">
        <v>2244</v>
      </c>
      <c r="I585" s="449" t="s">
        <v>2245</v>
      </c>
      <c r="J585" s="451">
        <v>45304.0</v>
      </c>
      <c r="K585" s="449" t="s">
        <v>1752</v>
      </c>
      <c r="L585" s="449" t="s">
        <v>1008</v>
      </c>
      <c r="M585" s="449" t="s">
        <v>2246</v>
      </c>
      <c r="N585" s="465" t="s">
        <v>1007</v>
      </c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</row>
    <row r="586" ht="14.25" customHeight="1">
      <c r="A586" s="447"/>
      <c r="B586" s="453"/>
      <c r="C586" s="454"/>
      <c r="D586" s="449" t="s">
        <v>1665</v>
      </c>
      <c r="E586" s="454"/>
      <c r="F586" s="454"/>
      <c r="G586" s="454"/>
      <c r="H586" s="454"/>
      <c r="I586" s="454"/>
      <c r="J586" s="454"/>
      <c r="K586" s="454"/>
      <c r="L586" s="454"/>
      <c r="M586" s="454"/>
      <c r="N586" s="454"/>
      <c r="O586" s="445"/>
      <c r="P586" s="445"/>
      <c r="Q586" s="445"/>
      <c r="R586" s="445"/>
      <c r="S586" s="445"/>
      <c r="T586" s="445"/>
      <c r="U586" s="445"/>
      <c r="V586" s="445"/>
      <c r="W586" s="445"/>
      <c r="X586" s="445"/>
      <c r="Y586" s="445"/>
      <c r="Z586" s="445"/>
    </row>
    <row r="587" ht="14.25" customHeight="1">
      <c r="A587" s="447"/>
      <c r="B587" s="459"/>
      <c r="C587" s="460"/>
      <c r="D587" s="462"/>
      <c r="E587" s="460"/>
      <c r="F587" s="460"/>
      <c r="G587" s="460"/>
      <c r="H587" s="460"/>
      <c r="I587" s="460"/>
      <c r="J587" s="460"/>
      <c r="K587" s="460"/>
      <c r="L587" s="460"/>
      <c r="M587" s="460"/>
      <c r="N587" s="460"/>
      <c r="O587" s="445"/>
      <c r="P587" s="445"/>
      <c r="Q587" s="445"/>
      <c r="R587" s="445"/>
      <c r="S587" s="445"/>
      <c r="T587" s="445"/>
      <c r="U587" s="445"/>
      <c r="V587" s="445"/>
      <c r="W587" s="445"/>
      <c r="X587" s="445"/>
      <c r="Y587" s="445"/>
      <c r="Z587" s="445"/>
    </row>
    <row r="588" ht="14.25" customHeight="1">
      <c r="A588" s="447" t="str">
        <f>SUBSTITUTE(SUBSTITUTE(SUBSTITUTE(M588,"-",""),"(",""),")","")</f>
        <v>7708662376</v>
      </c>
      <c r="B588" s="448">
        <v>6.0</v>
      </c>
      <c r="C588" s="449" t="s">
        <v>1692</v>
      </c>
      <c r="D588" s="449"/>
      <c r="E588" s="449" t="s">
        <v>1746</v>
      </c>
      <c r="F588" s="449" t="s">
        <v>2235</v>
      </c>
      <c r="G588" s="449" t="s">
        <v>1748</v>
      </c>
      <c r="H588" s="449" t="s">
        <v>2247</v>
      </c>
      <c r="I588" s="449" t="s">
        <v>2248</v>
      </c>
      <c r="J588" s="451">
        <v>44793.0</v>
      </c>
      <c r="K588" s="449" t="s">
        <v>1812</v>
      </c>
      <c r="L588" s="449" t="s">
        <v>2249</v>
      </c>
      <c r="M588" s="450" t="s">
        <v>2250</v>
      </c>
      <c r="N588" s="452" t="s">
        <v>1018</v>
      </c>
      <c r="O588" s="445"/>
      <c r="P588" s="445"/>
      <c r="Q588" s="445"/>
      <c r="R588" s="445"/>
      <c r="S588" s="445"/>
      <c r="T588" s="445"/>
      <c r="U588" s="445"/>
      <c r="V588" s="445"/>
      <c r="W588" s="445"/>
      <c r="X588" s="445"/>
      <c r="Y588" s="445"/>
      <c r="Z588" s="445"/>
    </row>
    <row r="589" ht="14.25" customHeight="1">
      <c r="A589" s="447"/>
      <c r="B589" s="453"/>
      <c r="C589" s="454"/>
      <c r="D589" s="449" t="s">
        <v>1665</v>
      </c>
      <c r="E589" s="454"/>
      <c r="F589" s="454"/>
      <c r="G589" s="454"/>
      <c r="H589" s="454"/>
      <c r="I589" s="454"/>
      <c r="J589" s="454"/>
      <c r="K589" s="454"/>
      <c r="L589" s="454"/>
      <c r="M589" s="455"/>
      <c r="N589" s="458"/>
      <c r="O589" s="445"/>
      <c r="P589" s="445"/>
      <c r="Q589" s="445"/>
      <c r="R589" s="445"/>
      <c r="S589" s="445"/>
      <c r="T589" s="445"/>
      <c r="U589" s="445"/>
      <c r="V589" s="445"/>
      <c r="W589" s="445"/>
      <c r="X589" s="445"/>
      <c r="Y589" s="445"/>
      <c r="Z589" s="445"/>
    </row>
    <row r="590" ht="14.25" customHeight="1">
      <c r="A590" s="447"/>
      <c r="B590" s="459"/>
      <c r="C590" s="460"/>
      <c r="D590" s="462"/>
      <c r="E590" s="460"/>
      <c r="F590" s="460"/>
      <c r="G590" s="460"/>
      <c r="H590" s="460"/>
      <c r="I590" s="460"/>
      <c r="J590" s="460"/>
      <c r="K590" s="460"/>
      <c r="L590" s="460"/>
      <c r="M590" s="461"/>
      <c r="N590" s="464"/>
      <c r="O590" s="445"/>
      <c r="P590" s="445"/>
      <c r="Q590" s="445"/>
      <c r="R590" s="445"/>
      <c r="S590" s="445"/>
      <c r="T590" s="445"/>
      <c r="U590" s="445"/>
      <c r="V590" s="445"/>
      <c r="W590" s="445"/>
      <c r="X590" s="445"/>
      <c r="Y590" s="445"/>
      <c r="Z590" s="445"/>
    </row>
    <row r="591" ht="14.25" customHeight="1">
      <c r="A591" s="447" t="str">
        <f>SUBSTITUTE(SUBSTITUTE(SUBSTITUTE(M591,"-",""),"(",""),")","")</f>
        <v>6785764453</v>
      </c>
      <c r="B591" s="448">
        <v>7.0</v>
      </c>
      <c r="C591" s="449"/>
      <c r="D591" s="449"/>
      <c r="E591" s="449" t="s">
        <v>1746</v>
      </c>
      <c r="F591" s="449" t="s">
        <v>2235</v>
      </c>
      <c r="G591" s="449" t="s">
        <v>1748</v>
      </c>
      <c r="H591" s="449" t="s">
        <v>2251</v>
      </c>
      <c r="I591" s="449" t="s">
        <v>1972</v>
      </c>
      <c r="J591" s="451">
        <v>43932.0</v>
      </c>
      <c r="K591" s="449" t="s">
        <v>1680</v>
      </c>
      <c r="L591" s="449" t="s">
        <v>1971</v>
      </c>
      <c r="M591" s="449" t="s">
        <v>1973</v>
      </c>
      <c r="N591" s="465" t="s">
        <v>581</v>
      </c>
      <c r="O591" s="445"/>
      <c r="P591" s="445"/>
      <c r="Q591" s="445"/>
      <c r="R591" s="445"/>
      <c r="S591" s="445"/>
      <c r="T591" s="445"/>
      <c r="U591" s="445"/>
      <c r="V591" s="445"/>
      <c r="W591" s="445"/>
      <c r="X591" s="445"/>
      <c r="Y591" s="445"/>
      <c r="Z591" s="445"/>
    </row>
    <row r="592" ht="14.25" customHeight="1">
      <c r="A592" s="447"/>
      <c r="B592" s="453"/>
      <c r="C592" s="454"/>
      <c r="D592" s="456"/>
      <c r="E592" s="454"/>
      <c r="F592" s="454"/>
      <c r="G592" s="454"/>
      <c r="H592" s="454"/>
      <c r="I592" s="454"/>
      <c r="J592" s="454"/>
      <c r="K592" s="454"/>
      <c r="L592" s="454"/>
      <c r="M592" s="454"/>
      <c r="N592" s="454"/>
      <c r="O592" s="445"/>
      <c r="P592" s="445"/>
      <c r="Q592" s="445"/>
      <c r="R592" s="445"/>
      <c r="S592" s="445"/>
      <c r="T592" s="445"/>
      <c r="U592" s="445"/>
      <c r="V592" s="445"/>
      <c r="W592" s="445"/>
      <c r="X592" s="445"/>
      <c r="Y592" s="445"/>
      <c r="Z592" s="445"/>
    </row>
    <row r="593" ht="14.25" customHeight="1">
      <c r="A593" s="447"/>
      <c r="B593" s="459"/>
      <c r="C593" s="460"/>
      <c r="D593" s="462"/>
      <c r="E593" s="460"/>
      <c r="F593" s="460"/>
      <c r="G593" s="460"/>
      <c r="H593" s="460"/>
      <c r="I593" s="460"/>
      <c r="J593" s="460"/>
      <c r="K593" s="460"/>
      <c r="L593" s="460"/>
      <c r="M593" s="460"/>
      <c r="N593" s="460"/>
      <c r="O593" s="445"/>
      <c r="P593" s="445"/>
      <c r="Q593" s="445"/>
      <c r="R593" s="445"/>
      <c r="S593" s="445"/>
      <c r="T593" s="445"/>
      <c r="U593" s="445"/>
      <c r="V593" s="445"/>
      <c r="W593" s="445"/>
      <c r="X593" s="445"/>
      <c r="Y593" s="445"/>
      <c r="Z593" s="445"/>
    </row>
    <row r="594" ht="14.25" customHeight="1">
      <c r="A594" s="447" t="str">
        <f>SUBSTITUTE(SUBSTITUTE(SUBSTITUTE(M594,"-",""),"(",""),")","")</f>
        <v>7707768390</v>
      </c>
      <c r="B594" s="448">
        <v>8.0</v>
      </c>
      <c r="C594" s="449" t="s">
        <v>76</v>
      </c>
      <c r="D594" s="449"/>
      <c r="E594" s="449" t="s">
        <v>1746</v>
      </c>
      <c r="F594" s="449" t="s">
        <v>2235</v>
      </c>
      <c r="G594" s="449" t="s">
        <v>1748</v>
      </c>
      <c r="H594" s="449" t="s">
        <v>2252</v>
      </c>
      <c r="I594" s="449" t="s">
        <v>1887</v>
      </c>
      <c r="J594" s="451">
        <v>43932.0</v>
      </c>
      <c r="K594" s="449" t="s">
        <v>1839</v>
      </c>
      <c r="L594" s="449" t="s">
        <v>542</v>
      </c>
      <c r="M594" s="449" t="s">
        <v>1888</v>
      </c>
      <c r="N594" s="465" t="s">
        <v>548</v>
      </c>
      <c r="O594" s="445"/>
      <c r="P594" s="445"/>
      <c r="Q594" s="445"/>
      <c r="R594" s="445"/>
      <c r="S594" s="445"/>
      <c r="T594" s="445"/>
      <c r="U594" s="445"/>
      <c r="V594" s="445"/>
      <c r="W594" s="445"/>
      <c r="X594" s="445"/>
      <c r="Y594" s="445"/>
      <c r="Z594" s="445"/>
    </row>
    <row r="595" ht="14.25" customHeight="1">
      <c r="A595" s="447"/>
      <c r="B595" s="453"/>
      <c r="C595" s="454"/>
      <c r="D595" s="456"/>
      <c r="E595" s="454"/>
      <c r="F595" s="454"/>
      <c r="G595" s="454"/>
      <c r="H595" s="454"/>
      <c r="I595" s="454"/>
      <c r="J595" s="454"/>
      <c r="K595" s="456" t="s">
        <v>1749</v>
      </c>
      <c r="L595" s="456" t="s">
        <v>1889</v>
      </c>
      <c r="M595" s="454"/>
      <c r="N595" s="454"/>
      <c r="O595" s="445"/>
      <c r="P595" s="445"/>
      <c r="Q595" s="445"/>
      <c r="R595" s="445"/>
      <c r="S595" s="445"/>
      <c r="T595" s="445"/>
      <c r="U595" s="445"/>
      <c r="V595" s="445"/>
      <c r="W595" s="445"/>
      <c r="X595" s="445"/>
      <c r="Y595" s="445"/>
      <c r="Z595" s="445"/>
    </row>
    <row r="596" ht="14.25" customHeight="1">
      <c r="A596" s="447"/>
      <c r="B596" s="459"/>
      <c r="C596" s="460"/>
      <c r="D596" s="462"/>
      <c r="E596" s="460"/>
      <c r="F596" s="460"/>
      <c r="G596" s="460"/>
      <c r="H596" s="460"/>
      <c r="I596" s="460"/>
      <c r="J596" s="460"/>
      <c r="K596" s="462"/>
      <c r="L596" s="462"/>
      <c r="M596" s="460"/>
      <c r="N596" s="460"/>
      <c r="O596" s="445"/>
      <c r="P596" s="445"/>
      <c r="Q596" s="445"/>
      <c r="R596" s="445"/>
      <c r="S596" s="445"/>
      <c r="T596" s="445"/>
      <c r="U596" s="445"/>
      <c r="V596" s="445"/>
      <c r="W596" s="445"/>
      <c r="X596" s="445"/>
      <c r="Y596" s="445"/>
      <c r="Z596" s="445"/>
    </row>
    <row r="597" ht="14.25" customHeight="1">
      <c r="A597" s="447" t="str">
        <f>SUBSTITUTE(SUBSTITUTE(SUBSTITUTE(M597,"-",""),"(",""),")","")</f>
        <v>4048018474</v>
      </c>
      <c r="B597" s="448">
        <v>9.0</v>
      </c>
      <c r="C597" s="449"/>
      <c r="D597" s="449"/>
      <c r="E597" s="449" t="s">
        <v>1746</v>
      </c>
      <c r="F597" s="449" t="s">
        <v>2235</v>
      </c>
      <c r="G597" s="449" t="s">
        <v>1748</v>
      </c>
      <c r="H597" s="449" t="s">
        <v>2253</v>
      </c>
      <c r="I597" s="449" t="s">
        <v>2014</v>
      </c>
      <c r="J597" s="451">
        <v>44470.0</v>
      </c>
      <c r="K597" s="449" t="s">
        <v>2254</v>
      </c>
      <c r="L597" s="449" t="s">
        <v>2012</v>
      </c>
      <c r="M597" s="449" t="s">
        <v>681</v>
      </c>
      <c r="N597" s="465" t="s">
        <v>678</v>
      </c>
      <c r="O597" s="445"/>
      <c r="P597" s="445"/>
      <c r="Q597" s="445"/>
      <c r="R597" s="445"/>
      <c r="S597" s="445"/>
      <c r="T597" s="445"/>
      <c r="U597" s="445"/>
      <c r="V597" s="445"/>
      <c r="W597" s="445"/>
      <c r="X597" s="445"/>
      <c r="Y597" s="445"/>
      <c r="Z597" s="445"/>
    </row>
    <row r="598" ht="14.25" customHeight="1">
      <c r="A598" s="447"/>
      <c r="B598" s="453"/>
      <c r="C598" s="454"/>
      <c r="D598" s="456"/>
      <c r="E598" s="454"/>
      <c r="F598" s="454"/>
      <c r="G598" s="454"/>
      <c r="H598" s="454"/>
      <c r="I598" s="454"/>
      <c r="J598" s="454"/>
      <c r="K598" s="456" t="s">
        <v>1749</v>
      </c>
      <c r="L598" s="456" t="s">
        <v>2013</v>
      </c>
      <c r="M598" s="454"/>
      <c r="N598" s="454"/>
      <c r="O598" s="445"/>
      <c r="P598" s="445"/>
      <c r="Q598" s="445"/>
      <c r="R598" s="445"/>
      <c r="S598" s="445"/>
      <c r="T598" s="445"/>
      <c r="U598" s="445"/>
      <c r="V598" s="445"/>
      <c r="W598" s="445"/>
      <c r="X598" s="445"/>
      <c r="Y598" s="445"/>
      <c r="Z598" s="445"/>
    </row>
    <row r="599" ht="14.25" customHeight="1">
      <c r="A599" s="447"/>
      <c r="B599" s="459"/>
      <c r="C599" s="460"/>
      <c r="D599" s="462"/>
      <c r="E599" s="460"/>
      <c r="F599" s="460"/>
      <c r="G599" s="460"/>
      <c r="H599" s="460"/>
      <c r="I599" s="460"/>
      <c r="J599" s="460"/>
      <c r="K599" s="462"/>
      <c r="L599" s="462"/>
      <c r="M599" s="460"/>
      <c r="N599" s="460"/>
      <c r="O599" s="445"/>
      <c r="P599" s="445"/>
      <c r="Q599" s="445"/>
      <c r="R599" s="445"/>
      <c r="S599" s="445"/>
      <c r="T599" s="445"/>
      <c r="U599" s="445"/>
      <c r="V599" s="445"/>
      <c r="W599" s="445"/>
      <c r="X599" s="445"/>
      <c r="Y599" s="445"/>
      <c r="Z599" s="445"/>
    </row>
    <row r="600" ht="14.25" customHeight="1">
      <c r="A600" s="447" t="str">
        <f>SUBSTITUTE(SUBSTITUTE(SUBSTITUTE(M600,"-",""),"(",""),")","")</f>
        <v>7708622243</v>
      </c>
      <c r="B600" s="448">
        <v>10.0</v>
      </c>
      <c r="C600" s="449"/>
      <c r="D600" s="449"/>
      <c r="E600" s="449" t="s">
        <v>1746</v>
      </c>
      <c r="F600" s="449" t="s">
        <v>2235</v>
      </c>
      <c r="G600" s="449" t="s">
        <v>1748</v>
      </c>
      <c r="H600" s="449" t="s">
        <v>2255</v>
      </c>
      <c r="I600" s="449" t="s">
        <v>214</v>
      </c>
      <c r="J600" s="451">
        <v>45395.0</v>
      </c>
      <c r="K600" s="449" t="s">
        <v>1820</v>
      </c>
      <c r="L600" s="449" t="s">
        <v>212</v>
      </c>
      <c r="M600" s="450" t="s">
        <v>215</v>
      </c>
      <c r="N600" s="452" t="s">
        <v>216</v>
      </c>
      <c r="O600" s="445"/>
      <c r="P600" s="445"/>
      <c r="Q600" s="445"/>
      <c r="R600" s="445"/>
      <c r="S600" s="445"/>
      <c r="T600" s="445"/>
      <c r="U600" s="445"/>
      <c r="V600" s="445"/>
      <c r="W600" s="445"/>
      <c r="X600" s="445"/>
      <c r="Y600" s="445"/>
      <c r="Z600" s="445"/>
    </row>
    <row r="601" ht="14.25" customHeight="1">
      <c r="A601" s="447"/>
      <c r="B601" s="453"/>
      <c r="C601" s="454"/>
      <c r="D601" s="456"/>
      <c r="E601" s="454"/>
      <c r="F601" s="454"/>
      <c r="G601" s="454"/>
      <c r="H601" s="454"/>
      <c r="I601" s="454"/>
      <c r="J601" s="454"/>
      <c r="K601" s="454"/>
      <c r="L601" s="454"/>
      <c r="M601" s="455"/>
      <c r="N601" s="458"/>
      <c r="O601" s="445"/>
      <c r="P601" s="445"/>
      <c r="Q601" s="445"/>
      <c r="R601" s="445"/>
      <c r="S601" s="445"/>
      <c r="T601" s="445"/>
      <c r="U601" s="445"/>
      <c r="V601" s="445"/>
      <c r="W601" s="445"/>
      <c r="X601" s="445"/>
      <c r="Y601" s="445"/>
      <c r="Z601" s="445"/>
    </row>
    <row r="602" ht="14.25" customHeight="1">
      <c r="A602" s="447"/>
      <c r="B602" s="459"/>
      <c r="C602" s="460"/>
      <c r="D602" s="462"/>
      <c r="E602" s="460"/>
      <c r="F602" s="460"/>
      <c r="G602" s="460"/>
      <c r="H602" s="460"/>
      <c r="I602" s="460"/>
      <c r="J602" s="460"/>
      <c r="K602" s="460"/>
      <c r="L602" s="460"/>
      <c r="M602" s="461"/>
      <c r="N602" s="464"/>
      <c r="O602" s="445"/>
      <c r="P602" s="445"/>
      <c r="Q602" s="445"/>
      <c r="R602" s="445"/>
      <c r="S602" s="445"/>
      <c r="T602" s="445"/>
      <c r="U602" s="445"/>
      <c r="V602" s="445"/>
      <c r="W602" s="445"/>
      <c r="X602" s="445"/>
      <c r="Y602" s="445"/>
      <c r="Z602" s="445"/>
    </row>
    <row r="603" ht="14.25" customHeight="1">
      <c r="A603" s="447" t="str">
        <f>SUBSTITUTE(SUBSTITUTE(SUBSTITUTE(M603,"-",""),"(",""),")","")</f>
        <v>4043263945</v>
      </c>
      <c r="B603" s="448">
        <v>11.0</v>
      </c>
      <c r="C603" s="449"/>
      <c r="D603" s="449"/>
      <c r="E603" s="449" t="s">
        <v>1746</v>
      </c>
      <c r="F603" s="449" t="s">
        <v>2235</v>
      </c>
      <c r="G603" s="449" t="s">
        <v>1748</v>
      </c>
      <c r="H603" s="449" t="s">
        <v>2256</v>
      </c>
      <c r="I603" s="449" t="s">
        <v>2257</v>
      </c>
      <c r="J603" s="451">
        <v>45150.0</v>
      </c>
      <c r="K603" s="449" t="s">
        <v>1794</v>
      </c>
      <c r="L603" s="449" t="s">
        <v>2258</v>
      </c>
      <c r="M603" s="449" t="s">
        <v>2259</v>
      </c>
      <c r="N603" s="465" t="s">
        <v>1023</v>
      </c>
      <c r="O603" s="445"/>
      <c r="P603" s="445"/>
      <c r="Q603" s="445"/>
      <c r="R603" s="445"/>
      <c r="S603" s="445"/>
      <c r="T603" s="445"/>
      <c r="U603" s="445"/>
      <c r="V603" s="445"/>
      <c r="W603" s="445"/>
      <c r="X603" s="445"/>
      <c r="Y603" s="445"/>
      <c r="Z603" s="445"/>
    </row>
    <row r="604" ht="14.25" customHeight="1">
      <c r="A604" s="447"/>
      <c r="B604" s="453"/>
      <c r="C604" s="454"/>
      <c r="D604" s="449" t="s">
        <v>1665</v>
      </c>
      <c r="E604" s="454"/>
      <c r="F604" s="454"/>
      <c r="G604" s="454"/>
      <c r="H604" s="454"/>
      <c r="I604" s="454"/>
      <c r="J604" s="454"/>
      <c r="K604" s="454"/>
      <c r="L604" s="454"/>
      <c r="M604" s="454"/>
      <c r="N604" s="454"/>
      <c r="O604" s="445"/>
      <c r="P604" s="445"/>
      <c r="Q604" s="445"/>
      <c r="R604" s="445"/>
      <c r="S604" s="445"/>
      <c r="T604" s="445"/>
      <c r="U604" s="445"/>
      <c r="V604" s="445"/>
      <c r="W604" s="445"/>
      <c r="X604" s="445"/>
      <c r="Y604" s="445"/>
      <c r="Z604" s="445"/>
    </row>
    <row r="605" ht="14.25" customHeight="1">
      <c r="A605" s="447"/>
      <c r="B605" s="459"/>
      <c r="C605" s="460"/>
      <c r="D605" s="462"/>
      <c r="E605" s="460"/>
      <c r="F605" s="460"/>
      <c r="G605" s="460"/>
      <c r="H605" s="460"/>
      <c r="I605" s="460"/>
      <c r="J605" s="460"/>
      <c r="K605" s="460"/>
      <c r="L605" s="460"/>
      <c r="M605" s="460"/>
      <c r="N605" s="460"/>
      <c r="O605" s="445"/>
      <c r="P605" s="445"/>
      <c r="Q605" s="445"/>
      <c r="R605" s="445"/>
      <c r="S605" s="445"/>
      <c r="T605" s="445"/>
      <c r="U605" s="445"/>
      <c r="V605" s="445"/>
      <c r="W605" s="445"/>
      <c r="X605" s="445"/>
      <c r="Y605" s="445"/>
      <c r="Z605" s="445"/>
    </row>
    <row r="606" ht="14.25" customHeight="1">
      <c r="A606" s="447" t="str">
        <f>SUBSTITUTE(SUBSTITUTE(SUBSTITUTE(M606,"-",""),"(",""),")","")</f>
        <v>4704837231</v>
      </c>
      <c r="B606" s="448">
        <v>12.0</v>
      </c>
      <c r="C606" s="449" t="s">
        <v>136</v>
      </c>
      <c r="D606" s="449"/>
      <c r="E606" s="449" t="s">
        <v>1746</v>
      </c>
      <c r="F606" s="449" t="s">
        <v>2235</v>
      </c>
      <c r="G606" s="449" t="s">
        <v>1748</v>
      </c>
      <c r="H606" s="449" t="s">
        <v>2260</v>
      </c>
      <c r="I606" s="449" t="s">
        <v>2261</v>
      </c>
      <c r="J606" s="451">
        <v>44674.0</v>
      </c>
      <c r="K606" s="449" t="s">
        <v>1812</v>
      </c>
      <c r="L606" s="449" t="s">
        <v>2262</v>
      </c>
      <c r="M606" s="449" t="s">
        <v>981</v>
      </c>
      <c r="N606" s="465" t="s">
        <v>982</v>
      </c>
      <c r="O606" s="445"/>
      <c r="P606" s="445"/>
      <c r="Q606" s="445"/>
      <c r="R606" s="445"/>
      <c r="S606" s="445"/>
      <c r="T606" s="445"/>
      <c r="U606" s="445"/>
      <c r="V606" s="445"/>
      <c r="W606" s="445"/>
      <c r="X606" s="445"/>
      <c r="Y606" s="445"/>
      <c r="Z606" s="445"/>
    </row>
    <row r="607" ht="14.25" customHeight="1">
      <c r="A607" s="447"/>
      <c r="B607" s="453"/>
      <c r="C607" s="454"/>
      <c r="D607" s="449" t="s">
        <v>1665</v>
      </c>
      <c r="E607" s="454"/>
      <c r="F607" s="454"/>
      <c r="G607" s="454"/>
      <c r="H607" s="454"/>
      <c r="I607" s="454"/>
      <c r="J607" s="454"/>
      <c r="K607" s="454"/>
      <c r="L607" s="454"/>
      <c r="M607" s="454"/>
      <c r="N607" s="454"/>
      <c r="O607" s="445" t="s">
        <v>1676</v>
      </c>
      <c r="P607" s="445"/>
      <c r="Q607" s="445"/>
      <c r="R607" s="445"/>
      <c r="S607" s="445"/>
      <c r="T607" s="445"/>
      <c r="U607" s="445"/>
      <c r="V607" s="445"/>
      <c r="W607" s="445"/>
      <c r="X607" s="445"/>
      <c r="Y607" s="445"/>
      <c r="Z607" s="445"/>
    </row>
    <row r="608" ht="14.25" customHeight="1">
      <c r="A608" s="447"/>
      <c r="B608" s="459"/>
      <c r="C608" s="460"/>
      <c r="D608" s="462"/>
      <c r="E608" s="460"/>
      <c r="F608" s="460"/>
      <c r="G608" s="460"/>
      <c r="H608" s="460"/>
      <c r="I608" s="460"/>
      <c r="J608" s="460"/>
      <c r="K608" s="460"/>
      <c r="L608" s="460"/>
      <c r="M608" s="460"/>
      <c r="N608" s="460"/>
      <c r="O608" s="445"/>
      <c r="P608" s="445"/>
      <c r="Q608" s="445"/>
      <c r="R608" s="445"/>
      <c r="S608" s="445"/>
      <c r="T608" s="445"/>
      <c r="U608" s="445"/>
      <c r="V608" s="445"/>
      <c r="W608" s="445"/>
      <c r="X608" s="445"/>
      <c r="Y608" s="445"/>
      <c r="Z608" s="445"/>
    </row>
    <row r="609" ht="14.25" customHeight="1">
      <c r="A609" s="447" t="str">
        <f>SUBSTITUTE(SUBSTITUTE(SUBSTITUTE(M609,"-",""),"(",""),")","")</f>
        <v>7703132094</v>
      </c>
      <c r="B609" s="448">
        <v>13.0</v>
      </c>
      <c r="C609" s="449" t="s">
        <v>128</v>
      </c>
      <c r="D609" s="449"/>
      <c r="E609" s="449" t="s">
        <v>1746</v>
      </c>
      <c r="F609" s="449" t="s">
        <v>2235</v>
      </c>
      <c r="G609" s="449" t="s">
        <v>1748</v>
      </c>
      <c r="H609" s="449" t="s">
        <v>2263</v>
      </c>
      <c r="I609" s="449" t="s">
        <v>2264</v>
      </c>
      <c r="J609" s="451">
        <v>43932.0</v>
      </c>
      <c r="K609" s="449"/>
      <c r="L609" s="449"/>
      <c r="M609" s="450" t="s">
        <v>2265</v>
      </c>
      <c r="N609" s="452" t="s">
        <v>1000</v>
      </c>
      <c r="O609" s="445"/>
      <c r="P609" s="445"/>
      <c r="Q609" s="445"/>
      <c r="R609" s="445"/>
      <c r="S609" s="445"/>
      <c r="T609" s="445"/>
      <c r="U609" s="445"/>
      <c r="V609" s="445"/>
      <c r="W609" s="445"/>
      <c r="X609" s="445"/>
      <c r="Y609" s="445"/>
      <c r="Z609" s="445"/>
    </row>
    <row r="610" ht="14.25" customHeight="1">
      <c r="A610" s="447"/>
      <c r="B610" s="453"/>
      <c r="C610" s="454"/>
      <c r="D610" s="449" t="s">
        <v>1665</v>
      </c>
      <c r="E610" s="454"/>
      <c r="F610" s="454"/>
      <c r="G610" s="454"/>
      <c r="H610" s="454"/>
      <c r="I610" s="454"/>
      <c r="J610" s="454"/>
      <c r="K610" s="454"/>
      <c r="L610" s="454"/>
      <c r="M610" s="455"/>
      <c r="N610" s="458"/>
      <c r="O610" s="445" t="s">
        <v>1745</v>
      </c>
      <c r="P610" s="445"/>
      <c r="Q610" s="445"/>
      <c r="R610" s="445"/>
      <c r="S610" s="445"/>
      <c r="T610" s="445"/>
      <c r="U610" s="445"/>
      <c r="V610" s="445"/>
      <c r="W610" s="445"/>
      <c r="X610" s="445"/>
      <c r="Y610" s="445"/>
      <c r="Z610" s="445"/>
    </row>
    <row r="611" ht="14.25" customHeight="1">
      <c r="A611" s="447"/>
      <c r="B611" s="459"/>
      <c r="C611" s="460"/>
      <c r="D611" s="462"/>
      <c r="E611" s="460"/>
      <c r="F611" s="460"/>
      <c r="G611" s="460"/>
      <c r="H611" s="460"/>
      <c r="I611" s="460"/>
      <c r="J611" s="460"/>
      <c r="K611" s="460"/>
      <c r="L611" s="460"/>
      <c r="M611" s="461"/>
      <c r="N611" s="464"/>
      <c r="O611" s="445"/>
      <c r="P611" s="445"/>
      <c r="Q611" s="445"/>
      <c r="R611" s="445"/>
      <c r="S611" s="445"/>
      <c r="T611" s="445"/>
      <c r="U611" s="445"/>
      <c r="V611" s="445"/>
      <c r="W611" s="445"/>
      <c r="X611" s="445"/>
      <c r="Y611" s="445"/>
      <c r="Z611" s="445"/>
    </row>
    <row r="612" ht="14.25" customHeight="1">
      <c r="A612" s="447" t="str">
        <f>SUBSTITUTE(SUBSTITUTE(SUBSTITUTE(M612,"-",""),"(",""),")","")</f>
        <v>4709613176</v>
      </c>
      <c r="B612" s="448">
        <v>14.0</v>
      </c>
      <c r="C612" s="449"/>
      <c r="D612" s="449"/>
      <c r="E612" s="449" t="s">
        <v>1746</v>
      </c>
      <c r="F612" s="449" t="s">
        <v>2235</v>
      </c>
      <c r="G612" s="449" t="s">
        <v>1748</v>
      </c>
      <c r="H612" s="449" t="s">
        <v>2266</v>
      </c>
      <c r="I612" s="449" t="s">
        <v>1912</v>
      </c>
      <c r="J612" s="451">
        <v>45038.0</v>
      </c>
      <c r="K612" s="449" t="s">
        <v>1839</v>
      </c>
      <c r="L612" s="449" t="s">
        <v>1911</v>
      </c>
      <c r="M612" s="449" t="s">
        <v>1913</v>
      </c>
      <c r="N612" s="465" t="s">
        <v>525</v>
      </c>
      <c r="O612" s="445"/>
      <c r="P612" s="445"/>
      <c r="Q612" s="445"/>
      <c r="R612" s="445"/>
      <c r="S612" s="445"/>
      <c r="T612" s="445"/>
      <c r="U612" s="445"/>
      <c r="V612" s="445"/>
      <c r="W612" s="445"/>
      <c r="X612" s="445"/>
      <c r="Y612" s="445"/>
      <c r="Z612" s="445"/>
    </row>
    <row r="613" ht="14.25" customHeight="1">
      <c r="A613" s="447"/>
      <c r="B613" s="453"/>
      <c r="C613" s="454"/>
      <c r="D613" s="456"/>
      <c r="E613" s="454"/>
      <c r="F613" s="454"/>
      <c r="G613" s="454"/>
      <c r="H613" s="454"/>
      <c r="I613" s="454"/>
      <c r="J613" s="454"/>
      <c r="K613" s="454"/>
      <c r="L613" s="454"/>
      <c r="M613" s="454"/>
      <c r="N613" s="454"/>
      <c r="O613" s="445"/>
      <c r="P613" s="445"/>
      <c r="Q613" s="445"/>
      <c r="R613" s="445"/>
      <c r="S613" s="445"/>
      <c r="T613" s="445"/>
      <c r="U613" s="445"/>
      <c r="V613" s="445"/>
      <c r="W613" s="445"/>
      <c r="X613" s="445"/>
      <c r="Y613" s="445"/>
      <c r="Z613" s="445"/>
    </row>
    <row r="614" ht="14.25" customHeight="1">
      <c r="A614" s="447"/>
      <c r="B614" s="459"/>
      <c r="C614" s="460"/>
      <c r="D614" s="462"/>
      <c r="E614" s="460"/>
      <c r="F614" s="460"/>
      <c r="G614" s="460"/>
      <c r="H614" s="460"/>
      <c r="I614" s="460"/>
      <c r="J614" s="460"/>
      <c r="K614" s="460"/>
      <c r="L614" s="460"/>
      <c r="M614" s="460"/>
      <c r="N614" s="460"/>
      <c r="O614" s="445"/>
      <c r="P614" s="445"/>
      <c r="Q614" s="445"/>
      <c r="R614" s="445"/>
      <c r="S614" s="445"/>
      <c r="T614" s="445"/>
      <c r="U614" s="445"/>
      <c r="V614" s="445"/>
      <c r="W614" s="445"/>
      <c r="X614" s="445"/>
      <c r="Y614" s="445"/>
      <c r="Z614" s="445"/>
    </row>
    <row r="615" ht="14.25" customHeight="1">
      <c r="A615" s="447" t="str">
        <f>SUBSTITUTE(SUBSTITUTE(SUBSTITUTE(M615,"-",""),"(",""),")","")</f>
        <v>4785388206</v>
      </c>
      <c r="B615" s="448">
        <v>15.0</v>
      </c>
      <c r="C615" s="449" t="s">
        <v>52</v>
      </c>
      <c r="D615" s="449"/>
      <c r="E615" s="449" t="s">
        <v>1746</v>
      </c>
      <c r="F615" s="449" t="s">
        <v>2235</v>
      </c>
      <c r="G615" s="449" t="s">
        <v>1748</v>
      </c>
      <c r="H615" s="449" t="s">
        <v>2267</v>
      </c>
      <c r="I615" s="449" t="s">
        <v>1881</v>
      </c>
      <c r="J615" s="451">
        <v>44501.0</v>
      </c>
      <c r="K615" s="449" t="s">
        <v>1839</v>
      </c>
      <c r="L615" s="449" t="s">
        <v>1880</v>
      </c>
      <c r="M615" s="449" t="s">
        <v>1882</v>
      </c>
      <c r="N615" s="465" t="s">
        <v>514</v>
      </c>
      <c r="O615" s="445"/>
      <c r="P615" s="445"/>
      <c r="Q615" s="445"/>
      <c r="R615" s="445"/>
      <c r="S615" s="445"/>
      <c r="T615" s="445"/>
      <c r="U615" s="445"/>
      <c r="V615" s="445"/>
      <c r="W615" s="445"/>
      <c r="X615" s="445"/>
      <c r="Y615" s="445"/>
      <c r="Z615" s="445"/>
    </row>
    <row r="616" ht="14.25" customHeight="1">
      <c r="A616" s="447"/>
      <c r="B616" s="453"/>
      <c r="C616" s="454"/>
      <c r="D616" s="456"/>
      <c r="E616" s="454"/>
      <c r="F616" s="454"/>
      <c r="G616" s="454"/>
      <c r="H616" s="454"/>
      <c r="I616" s="454"/>
      <c r="J616" s="454"/>
      <c r="K616" s="454"/>
      <c r="L616" s="454"/>
      <c r="M616" s="454"/>
      <c r="N616" s="454"/>
      <c r="O616" s="445"/>
      <c r="P616" s="445"/>
      <c r="Q616" s="445"/>
      <c r="R616" s="445"/>
      <c r="S616" s="445"/>
      <c r="T616" s="445"/>
      <c r="U616" s="445"/>
      <c r="V616" s="445"/>
      <c r="W616" s="445"/>
      <c r="X616" s="445"/>
      <c r="Y616" s="445"/>
      <c r="Z616" s="445"/>
    </row>
    <row r="617" ht="14.25" customHeight="1">
      <c r="A617" s="447"/>
      <c r="B617" s="459"/>
      <c r="C617" s="460"/>
      <c r="D617" s="462"/>
      <c r="E617" s="460"/>
      <c r="F617" s="460"/>
      <c r="G617" s="460"/>
      <c r="H617" s="460"/>
      <c r="I617" s="460"/>
      <c r="J617" s="460"/>
      <c r="K617" s="460"/>
      <c r="L617" s="460"/>
      <c r="M617" s="460"/>
      <c r="N617" s="460"/>
      <c r="O617" s="445"/>
      <c r="P617" s="445"/>
      <c r="Q617" s="445"/>
      <c r="R617" s="445"/>
      <c r="S617" s="445"/>
      <c r="T617" s="445"/>
      <c r="U617" s="445"/>
      <c r="V617" s="445"/>
      <c r="W617" s="445"/>
      <c r="X617" s="445"/>
      <c r="Y617" s="445"/>
      <c r="Z617" s="445"/>
    </row>
    <row r="618" ht="14.25" customHeight="1">
      <c r="A618" s="447" t="str">
        <f>SUBSTITUTE(SUBSTITUTE(SUBSTITUTE(M618,"-",""),"(",""),")","")</f>
        <v>4044579320</v>
      </c>
      <c r="B618" s="448">
        <v>16.0</v>
      </c>
      <c r="C618" s="449"/>
      <c r="D618" s="449"/>
      <c r="E618" s="449" t="s">
        <v>1746</v>
      </c>
      <c r="F618" s="449" t="s">
        <v>2235</v>
      </c>
      <c r="G618" s="449" t="s">
        <v>1748</v>
      </c>
      <c r="H618" s="449" t="s">
        <v>2268</v>
      </c>
      <c r="I618" s="449" t="s">
        <v>2269</v>
      </c>
      <c r="J618" s="451">
        <v>45150.0</v>
      </c>
      <c r="K618" s="449"/>
      <c r="L618" s="449"/>
      <c r="M618" s="449" t="s">
        <v>2270</v>
      </c>
      <c r="N618" s="465" t="s">
        <v>1003</v>
      </c>
      <c r="O618" s="445"/>
      <c r="P618" s="445"/>
      <c r="Q618" s="445"/>
      <c r="R618" s="445"/>
      <c r="S618" s="445"/>
      <c r="T618" s="445"/>
      <c r="U618" s="445"/>
      <c r="V618" s="445"/>
      <c r="W618" s="445"/>
      <c r="X618" s="445"/>
      <c r="Y618" s="445"/>
      <c r="Z618" s="445"/>
    </row>
    <row r="619" ht="14.25" customHeight="1">
      <c r="A619" s="447"/>
      <c r="B619" s="453"/>
      <c r="C619" s="454"/>
      <c r="D619" s="449" t="s">
        <v>1665</v>
      </c>
      <c r="E619" s="454"/>
      <c r="F619" s="454"/>
      <c r="G619" s="454"/>
      <c r="H619" s="454"/>
      <c r="I619" s="454"/>
      <c r="J619" s="454"/>
      <c r="K619" s="454"/>
      <c r="L619" s="454"/>
      <c r="M619" s="454"/>
      <c r="N619" s="454"/>
      <c r="O619" s="445"/>
      <c r="P619" s="445"/>
      <c r="Q619" s="445"/>
      <c r="R619" s="445"/>
      <c r="S619" s="445"/>
      <c r="T619" s="445"/>
      <c r="U619" s="445"/>
      <c r="V619" s="445"/>
      <c r="W619" s="445"/>
      <c r="X619" s="445"/>
      <c r="Y619" s="445"/>
      <c r="Z619" s="445"/>
    </row>
    <row r="620" ht="14.25" customHeight="1">
      <c r="A620" s="447"/>
      <c r="B620" s="459"/>
      <c r="C620" s="460"/>
      <c r="D620" s="462"/>
      <c r="E620" s="460"/>
      <c r="F620" s="460"/>
      <c r="G620" s="460"/>
      <c r="H620" s="460"/>
      <c r="I620" s="460"/>
      <c r="J620" s="460"/>
      <c r="K620" s="460"/>
      <c r="L620" s="460"/>
      <c r="M620" s="460"/>
      <c r="N620" s="460"/>
      <c r="O620" s="445"/>
      <c r="P620" s="445"/>
      <c r="Q620" s="445"/>
      <c r="R620" s="445"/>
      <c r="S620" s="445"/>
      <c r="T620" s="445"/>
      <c r="U620" s="445"/>
      <c r="V620" s="445"/>
      <c r="W620" s="445"/>
      <c r="X620" s="445"/>
      <c r="Y620" s="445"/>
      <c r="Z620" s="445"/>
    </row>
    <row r="621" ht="14.25" customHeight="1">
      <c r="A621" s="447" t="str">
        <f>SUBSTITUTE(SUBSTITUTE(SUBSTITUTE(M621,"-",""),"(",""),")","")</f>
        <v>7703145541</v>
      </c>
      <c r="B621" s="448">
        <v>17.0</v>
      </c>
      <c r="C621" s="449" t="s">
        <v>199</v>
      </c>
      <c r="D621" s="449"/>
      <c r="E621" s="449" t="s">
        <v>1746</v>
      </c>
      <c r="F621" s="449" t="s">
        <v>2235</v>
      </c>
      <c r="G621" s="449" t="s">
        <v>1748</v>
      </c>
      <c r="H621" s="449" t="s">
        <v>2271</v>
      </c>
      <c r="I621" s="449" t="s">
        <v>2272</v>
      </c>
      <c r="J621" s="451">
        <v>45157.0</v>
      </c>
      <c r="K621" s="449" t="s">
        <v>1859</v>
      </c>
      <c r="L621" s="449" t="s">
        <v>2273</v>
      </c>
      <c r="M621" s="449" t="s">
        <v>989</v>
      </c>
      <c r="N621" s="465" t="s">
        <v>987</v>
      </c>
      <c r="O621" s="445"/>
      <c r="P621" s="445"/>
      <c r="Q621" s="445"/>
      <c r="R621" s="445"/>
      <c r="S621" s="445"/>
      <c r="T621" s="445"/>
      <c r="U621" s="445"/>
      <c r="V621" s="445"/>
      <c r="W621" s="445"/>
      <c r="X621" s="445"/>
      <c r="Y621" s="445"/>
      <c r="Z621" s="445"/>
    </row>
    <row r="622" ht="14.25" customHeight="1">
      <c r="A622" s="447"/>
      <c r="B622" s="453"/>
      <c r="C622" s="454"/>
      <c r="D622" s="449" t="s">
        <v>1665</v>
      </c>
      <c r="E622" s="454"/>
      <c r="F622" s="454"/>
      <c r="G622" s="454"/>
      <c r="H622" s="454"/>
      <c r="I622" s="454"/>
      <c r="J622" s="454"/>
      <c r="K622" s="454"/>
      <c r="L622" s="454"/>
      <c r="M622" s="454"/>
      <c r="N622" s="454"/>
      <c r="O622" s="445" t="s">
        <v>1676</v>
      </c>
      <c r="P622" s="445"/>
      <c r="Q622" s="445"/>
      <c r="R622" s="445"/>
      <c r="S622" s="445"/>
      <c r="T622" s="445"/>
      <c r="U622" s="445"/>
      <c r="V622" s="445"/>
      <c r="W622" s="445"/>
      <c r="X622" s="445"/>
      <c r="Y622" s="445"/>
      <c r="Z622" s="445"/>
    </row>
    <row r="623" ht="14.25" customHeight="1">
      <c r="A623" s="447"/>
      <c r="B623" s="459"/>
      <c r="C623" s="460"/>
      <c r="D623" s="462"/>
      <c r="E623" s="460"/>
      <c r="F623" s="460"/>
      <c r="G623" s="460"/>
      <c r="H623" s="460"/>
      <c r="I623" s="460"/>
      <c r="J623" s="460"/>
      <c r="K623" s="460"/>
      <c r="L623" s="460"/>
      <c r="M623" s="460"/>
      <c r="N623" s="460"/>
      <c r="O623" s="445"/>
      <c r="P623" s="445"/>
      <c r="Q623" s="445"/>
      <c r="R623" s="445"/>
      <c r="S623" s="445"/>
      <c r="T623" s="445"/>
      <c r="U623" s="445"/>
      <c r="V623" s="445"/>
      <c r="W623" s="445"/>
      <c r="X623" s="445"/>
      <c r="Y623" s="445"/>
      <c r="Z623" s="445"/>
    </row>
    <row r="624" ht="14.25" customHeight="1">
      <c r="A624" s="447" t="str">
        <f>SUBSTITUTE(SUBSTITUTE(SUBSTITUTE(M624,"-",""),"(",""),")","")</f>
        <v>4045365732</v>
      </c>
      <c r="B624" s="448">
        <v>18.0</v>
      </c>
      <c r="C624" s="449" t="s">
        <v>1692</v>
      </c>
      <c r="D624" s="449"/>
      <c r="E624" s="449" t="s">
        <v>1746</v>
      </c>
      <c r="F624" s="449" t="s">
        <v>2235</v>
      </c>
      <c r="G624" s="449" t="s">
        <v>1748</v>
      </c>
      <c r="H624" s="449" t="s">
        <v>2274</v>
      </c>
      <c r="I624" s="449" t="s">
        <v>1780</v>
      </c>
      <c r="J624" s="451">
        <v>45066.0</v>
      </c>
      <c r="K624" s="449" t="s">
        <v>1978</v>
      </c>
      <c r="L624" s="449" t="s">
        <v>1779</v>
      </c>
      <c r="M624" s="449" t="s">
        <v>313</v>
      </c>
      <c r="N624" s="465" t="s">
        <v>311</v>
      </c>
      <c r="O624" s="445"/>
      <c r="P624" s="445"/>
      <c r="Q624" s="445"/>
      <c r="R624" s="445"/>
      <c r="S624" s="445"/>
      <c r="T624" s="445"/>
      <c r="U624" s="445"/>
      <c r="V624" s="445"/>
      <c r="W624" s="445"/>
      <c r="X624" s="445"/>
      <c r="Y624" s="445"/>
      <c r="Z624" s="445"/>
    </row>
    <row r="625" ht="14.25" customHeight="1">
      <c r="A625" s="447"/>
      <c r="B625" s="453"/>
      <c r="C625" s="454"/>
      <c r="D625" s="456"/>
      <c r="E625" s="454"/>
      <c r="F625" s="454"/>
      <c r="G625" s="454"/>
      <c r="H625" s="454"/>
      <c r="I625" s="454"/>
      <c r="J625" s="454"/>
      <c r="K625" s="454"/>
      <c r="L625" s="454"/>
      <c r="M625" s="454"/>
      <c r="N625" s="454"/>
      <c r="O625" s="445"/>
      <c r="P625" s="445"/>
      <c r="Q625" s="445"/>
      <c r="R625" s="445"/>
      <c r="S625" s="445"/>
      <c r="T625" s="445"/>
      <c r="U625" s="445"/>
      <c r="V625" s="445"/>
      <c r="W625" s="445"/>
      <c r="X625" s="445"/>
      <c r="Y625" s="445"/>
      <c r="Z625" s="445"/>
    </row>
    <row r="626" ht="14.25" customHeight="1">
      <c r="A626" s="447"/>
      <c r="B626" s="459"/>
      <c r="C626" s="460"/>
      <c r="D626" s="462"/>
      <c r="E626" s="460"/>
      <c r="F626" s="460"/>
      <c r="G626" s="460"/>
      <c r="H626" s="460"/>
      <c r="I626" s="460"/>
      <c r="J626" s="460"/>
      <c r="K626" s="460"/>
      <c r="L626" s="460"/>
      <c r="M626" s="460"/>
      <c r="N626" s="460"/>
      <c r="O626" s="445"/>
      <c r="P626" s="445"/>
      <c r="Q626" s="445"/>
      <c r="R626" s="445"/>
      <c r="S626" s="445"/>
      <c r="T626" s="445"/>
      <c r="U626" s="445"/>
      <c r="V626" s="445"/>
      <c r="W626" s="445"/>
      <c r="X626" s="445"/>
      <c r="Y626" s="445"/>
      <c r="Z626" s="445"/>
    </row>
    <row r="627" ht="14.25" customHeight="1">
      <c r="A627" s="447" t="str">
        <f>SUBSTITUTE(SUBSTITUTE(SUBSTITUTE(M627,"-",""),"(",""),")","")</f>
        <v>6783137184</v>
      </c>
      <c r="B627" s="448">
        <v>19.0</v>
      </c>
      <c r="C627" s="449"/>
      <c r="D627" s="449" t="s">
        <v>1665</v>
      </c>
      <c r="E627" s="449" t="s">
        <v>1746</v>
      </c>
      <c r="F627" s="449" t="s">
        <v>2235</v>
      </c>
      <c r="G627" s="449" t="s">
        <v>1748</v>
      </c>
      <c r="H627" s="449" t="s">
        <v>2275</v>
      </c>
      <c r="I627" s="449" t="s">
        <v>2276</v>
      </c>
      <c r="J627" s="451">
        <v>43932.0</v>
      </c>
      <c r="K627" s="449"/>
      <c r="L627" s="449"/>
      <c r="M627" s="449" t="s">
        <v>2277</v>
      </c>
      <c r="N627" s="465" t="s">
        <v>1012</v>
      </c>
      <c r="O627" s="445"/>
      <c r="P627" s="445"/>
      <c r="Q627" s="445"/>
      <c r="R627" s="445"/>
      <c r="S627" s="445"/>
      <c r="T627" s="445"/>
      <c r="U627" s="445"/>
      <c r="V627" s="445"/>
      <c r="W627" s="445"/>
      <c r="X627" s="445"/>
      <c r="Y627" s="445"/>
      <c r="Z627" s="445"/>
    </row>
    <row r="628" ht="14.25" customHeight="1">
      <c r="A628" s="447"/>
      <c r="B628" s="453"/>
      <c r="C628" s="454"/>
      <c r="D628" s="449"/>
      <c r="E628" s="454"/>
      <c r="F628" s="454"/>
      <c r="G628" s="454"/>
      <c r="H628" s="454"/>
      <c r="I628" s="454"/>
      <c r="J628" s="454"/>
      <c r="K628" s="454"/>
      <c r="L628" s="454"/>
      <c r="M628" s="454"/>
      <c r="N628" s="454"/>
      <c r="O628" s="445"/>
      <c r="P628" s="445"/>
      <c r="Q628" s="445"/>
      <c r="R628" s="445"/>
      <c r="S628" s="445"/>
      <c r="T628" s="445"/>
      <c r="U628" s="445"/>
      <c r="V628" s="445"/>
      <c r="W628" s="445"/>
      <c r="X628" s="445"/>
      <c r="Y628" s="445"/>
      <c r="Z628" s="445"/>
    </row>
    <row r="629" ht="14.25" customHeight="1">
      <c r="A629" s="447"/>
      <c r="B629" s="459"/>
      <c r="C629" s="460"/>
      <c r="D629" s="462"/>
      <c r="E629" s="460"/>
      <c r="F629" s="460"/>
      <c r="G629" s="460"/>
      <c r="H629" s="460"/>
      <c r="I629" s="460"/>
      <c r="J629" s="460"/>
      <c r="K629" s="460"/>
      <c r="L629" s="460"/>
      <c r="M629" s="460"/>
      <c r="N629" s="460"/>
      <c r="O629" s="445"/>
      <c r="P629" s="445"/>
      <c r="Q629" s="445"/>
      <c r="R629" s="445"/>
      <c r="S629" s="445"/>
      <c r="T629" s="445"/>
      <c r="U629" s="445"/>
      <c r="V629" s="445"/>
      <c r="W629" s="445"/>
      <c r="X629" s="445"/>
      <c r="Y629" s="445"/>
      <c r="Z629" s="445"/>
    </row>
    <row r="630" ht="14.25" customHeight="1">
      <c r="A630" s="447" t="str">
        <f>SUBSTITUTE(SUBSTITUTE(SUBSTITUTE(M630,"-",""),"(",""),")","")</f>
        <v>6782165857</v>
      </c>
      <c r="B630" s="448">
        <v>1.0</v>
      </c>
      <c r="C630" s="449"/>
      <c r="D630" s="449" t="s">
        <v>1665</v>
      </c>
      <c r="E630" s="449" t="s">
        <v>1746</v>
      </c>
      <c r="F630" s="449" t="s">
        <v>2235</v>
      </c>
      <c r="G630" s="449" t="s">
        <v>1809</v>
      </c>
      <c r="H630" s="449" t="s">
        <v>2278</v>
      </c>
      <c r="I630" s="492" t="s">
        <v>2279</v>
      </c>
      <c r="J630" s="451">
        <v>45150.0</v>
      </c>
      <c r="K630" s="449"/>
      <c r="L630" s="449"/>
      <c r="M630" s="450" t="s">
        <v>2280</v>
      </c>
      <c r="N630" s="452" t="s">
        <v>1031</v>
      </c>
      <c r="O630" s="445"/>
      <c r="P630" s="445"/>
      <c r="Q630" s="445"/>
      <c r="R630" s="445"/>
      <c r="S630" s="445"/>
      <c r="T630" s="445"/>
      <c r="U630" s="445"/>
      <c r="V630" s="445"/>
      <c r="W630" s="445"/>
      <c r="X630" s="445"/>
      <c r="Y630" s="445"/>
      <c r="Z630" s="445"/>
    </row>
    <row r="631" ht="14.25" customHeight="1">
      <c r="A631" s="447"/>
      <c r="B631" s="453"/>
      <c r="C631" s="454"/>
      <c r="D631" s="454"/>
      <c r="E631" s="454"/>
      <c r="F631" s="454"/>
      <c r="G631" s="454"/>
      <c r="H631" s="454"/>
      <c r="I631" s="454"/>
      <c r="J631" s="454"/>
      <c r="K631" s="454"/>
      <c r="L631" s="454"/>
      <c r="M631" s="455"/>
      <c r="N631" s="458"/>
      <c r="O631" s="445"/>
      <c r="P631" s="445"/>
      <c r="Q631" s="445"/>
      <c r="R631" s="445"/>
      <c r="S631" s="445"/>
      <c r="T631" s="445"/>
      <c r="U631" s="445"/>
      <c r="V631" s="445"/>
      <c r="W631" s="445"/>
      <c r="X631" s="445"/>
      <c r="Y631" s="445"/>
      <c r="Z631" s="445"/>
    </row>
    <row r="632" ht="14.25" customHeight="1">
      <c r="A632" s="447"/>
      <c r="B632" s="459"/>
      <c r="C632" s="460"/>
      <c r="D632" s="460"/>
      <c r="E632" s="460"/>
      <c r="F632" s="460"/>
      <c r="G632" s="460"/>
      <c r="H632" s="460"/>
      <c r="I632" s="460"/>
      <c r="J632" s="460"/>
      <c r="K632" s="460"/>
      <c r="L632" s="460"/>
      <c r="M632" s="461"/>
      <c r="N632" s="464"/>
      <c r="O632" s="445"/>
      <c r="P632" s="445"/>
      <c r="Q632" s="445"/>
      <c r="R632" s="445"/>
      <c r="S632" s="445"/>
      <c r="T632" s="445"/>
      <c r="U632" s="445"/>
      <c r="V632" s="445"/>
      <c r="W632" s="445"/>
      <c r="X632" s="445"/>
      <c r="Y632" s="445"/>
      <c r="Z632" s="445"/>
    </row>
    <row r="633" ht="14.25" customHeight="1">
      <c r="A633" s="447" t="str">
        <f>SUBSTITUTE(SUBSTITUTE(SUBSTITUTE(M633,"-",""),"(",""),")","")</f>
        <v>7707126068</v>
      </c>
      <c r="B633" s="448">
        <v>2.0</v>
      </c>
      <c r="C633" s="449"/>
      <c r="D633" s="449" t="s">
        <v>1665</v>
      </c>
      <c r="E633" s="449" t="s">
        <v>1746</v>
      </c>
      <c r="F633" s="449" t="s">
        <v>2235</v>
      </c>
      <c r="G633" s="449" t="s">
        <v>1809</v>
      </c>
      <c r="H633" s="449" t="s">
        <v>2281</v>
      </c>
      <c r="I633" s="492" t="s">
        <v>2282</v>
      </c>
      <c r="J633" s="451">
        <v>43932.0</v>
      </c>
      <c r="K633" s="449" t="s">
        <v>2283</v>
      </c>
      <c r="L633" s="449" t="s">
        <v>2284</v>
      </c>
      <c r="M633" s="450" t="s">
        <v>1041</v>
      </c>
      <c r="N633" s="452" t="s">
        <v>1042</v>
      </c>
      <c r="O633" s="445"/>
      <c r="P633" s="445"/>
      <c r="Q633" s="445"/>
      <c r="R633" s="445"/>
      <c r="S633" s="445"/>
      <c r="T633" s="445"/>
      <c r="U633" s="445"/>
      <c r="V633" s="445"/>
      <c r="W633" s="445"/>
      <c r="X633" s="445"/>
      <c r="Y633" s="445"/>
      <c r="Z633" s="445"/>
    </row>
    <row r="634" ht="14.25" customHeight="1">
      <c r="A634" s="447"/>
      <c r="B634" s="453"/>
      <c r="C634" s="454"/>
      <c r="D634" s="454"/>
      <c r="E634" s="454"/>
      <c r="F634" s="454"/>
      <c r="G634" s="454"/>
      <c r="H634" s="454"/>
      <c r="I634" s="454"/>
      <c r="J634" s="454"/>
      <c r="K634" s="456" t="s">
        <v>1814</v>
      </c>
      <c r="L634" s="456" t="s">
        <v>2285</v>
      </c>
      <c r="M634" s="455"/>
      <c r="N634" s="458"/>
      <c r="O634" s="507" t="s">
        <v>1992</v>
      </c>
      <c r="P634" s="445"/>
      <c r="Q634" s="445"/>
      <c r="R634" s="445"/>
      <c r="S634" s="445"/>
      <c r="T634" s="445"/>
      <c r="U634" s="445"/>
      <c r="V634" s="445"/>
      <c r="W634" s="445"/>
      <c r="X634" s="445"/>
      <c r="Y634" s="445"/>
      <c r="Z634" s="445"/>
    </row>
    <row r="635" ht="14.25" customHeight="1">
      <c r="A635" s="447"/>
      <c r="B635" s="459"/>
      <c r="C635" s="460"/>
      <c r="D635" s="460"/>
      <c r="E635" s="460"/>
      <c r="F635" s="460"/>
      <c r="G635" s="460"/>
      <c r="H635" s="460"/>
      <c r="I635" s="460"/>
      <c r="J635" s="460"/>
      <c r="K635" s="462"/>
      <c r="L635" s="462"/>
      <c r="M635" s="461"/>
      <c r="N635" s="464"/>
      <c r="O635" s="445"/>
      <c r="P635" s="445"/>
      <c r="Q635" s="445"/>
      <c r="R635" s="445"/>
      <c r="S635" s="445"/>
      <c r="T635" s="445"/>
      <c r="U635" s="445"/>
      <c r="V635" s="445"/>
      <c r="W635" s="445"/>
      <c r="X635" s="445"/>
      <c r="Y635" s="445"/>
      <c r="Z635" s="445"/>
    </row>
    <row r="636" ht="14.25" customHeight="1">
      <c r="A636" s="447" t="str">
        <f>SUBSTITUTE(SUBSTITUTE(SUBSTITUTE(M636,"-",""),"(",""),")","")</f>
        <v>6784647084</v>
      </c>
      <c r="B636" s="448">
        <v>3.0</v>
      </c>
      <c r="C636" s="449"/>
      <c r="D636" s="449"/>
      <c r="E636" s="449" t="s">
        <v>1746</v>
      </c>
      <c r="F636" s="449" t="s">
        <v>2235</v>
      </c>
      <c r="G636" s="449" t="s">
        <v>1809</v>
      </c>
      <c r="H636" s="449" t="s">
        <v>2286</v>
      </c>
      <c r="I636" s="492" t="s">
        <v>1955</v>
      </c>
      <c r="J636" s="451">
        <v>44660.0</v>
      </c>
      <c r="K636" s="449" t="s">
        <v>2287</v>
      </c>
      <c r="L636" s="449" t="s">
        <v>1954</v>
      </c>
      <c r="M636" s="449" t="s">
        <v>1956</v>
      </c>
      <c r="N636" s="465" t="s">
        <v>599</v>
      </c>
      <c r="O636" s="445"/>
      <c r="P636" s="445"/>
      <c r="Q636" s="445"/>
      <c r="R636" s="445"/>
      <c r="S636" s="445"/>
      <c r="T636" s="445"/>
      <c r="U636" s="445"/>
      <c r="V636" s="445"/>
      <c r="W636" s="445"/>
      <c r="X636" s="445"/>
      <c r="Y636" s="445"/>
      <c r="Z636" s="445"/>
    </row>
    <row r="637" ht="14.25" customHeight="1">
      <c r="A637" s="447"/>
      <c r="B637" s="453"/>
      <c r="C637" s="454"/>
      <c r="D637" s="454"/>
      <c r="E637" s="454"/>
      <c r="F637" s="454"/>
      <c r="G637" s="454"/>
      <c r="H637" s="454"/>
      <c r="I637" s="454"/>
      <c r="J637" s="454"/>
      <c r="K637" s="454"/>
      <c r="L637" s="454"/>
      <c r="M637" s="454"/>
      <c r="N637" s="454"/>
      <c r="O637" s="445"/>
      <c r="P637" s="445"/>
      <c r="Q637" s="445"/>
      <c r="R637" s="445"/>
      <c r="S637" s="445"/>
      <c r="T637" s="445"/>
      <c r="U637" s="445"/>
      <c r="V637" s="445"/>
      <c r="W637" s="445"/>
      <c r="X637" s="445"/>
      <c r="Y637" s="445"/>
      <c r="Z637" s="445"/>
    </row>
    <row r="638" ht="14.25" customHeight="1">
      <c r="A638" s="447"/>
      <c r="B638" s="459"/>
      <c r="C638" s="460"/>
      <c r="D638" s="460"/>
      <c r="E638" s="460"/>
      <c r="F638" s="460"/>
      <c r="G638" s="460"/>
      <c r="H638" s="460"/>
      <c r="I638" s="460"/>
      <c r="J638" s="460"/>
      <c r="K638" s="460"/>
      <c r="L638" s="460"/>
      <c r="M638" s="460"/>
      <c r="N638" s="460"/>
      <c r="O638" s="445"/>
      <c r="P638" s="445"/>
      <c r="Q638" s="445"/>
      <c r="R638" s="445"/>
      <c r="S638" s="445"/>
      <c r="T638" s="445"/>
      <c r="U638" s="445"/>
      <c r="V638" s="445"/>
      <c r="W638" s="445"/>
      <c r="X638" s="445"/>
      <c r="Y638" s="445"/>
      <c r="Z638" s="445"/>
    </row>
    <row r="639" ht="14.25" customHeight="1">
      <c r="A639" s="447" t="str">
        <f>SUBSTITUTE(SUBSTITUTE(SUBSTITUTE(M639,"-",""),"(",""),")","")</f>
        <v>7703249640</v>
      </c>
      <c r="B639" s="448">
        <v>4.0</v>
      </c>
      <c r="C639" s="449" t="s">
        <v>76</v>
      </c>
      <c r="D639" s="449" t="s">
        <v>1665</v>
      </c>
      <c r="E639" s="449" t="s">
        <v>1746</v>
      </c>
      <c r="F639" s="449" t="s">
        <v>2235</v>
      </c>
      <c r="G639" s="449" t="s">
        <v>1809</v>
      </c>
      <c r="H639" s="449" t="s">
        <v>2288</v>
      </c>
      <c r="I639" s="449" t="s">
        <v>2289</v>
      </c>
      <c r="J639" s="451">
        <v>45150.0</v>
      </c>
      <c r="K639" s="449"/>
      <c r="L639" s="449"/>
      <c r="M639" s="449" t="s">
        <v>1053</v>
      </c>
      <c r="N639" s="465" t="s">
        <v>1052</v>
      </c>
      <c r="O639" s="445"/>
      <c r="P639" s="445"/>
      <c r="Q639" s="445"/>
      <c r="R639" s="445"/>
      <c r="S639" s="445"/>
      <c r="T639" s="445"/>
      <c r="U639" s="445"/>
      <c r="V639" s="445"/>
      <c r="W639" s="445"/>
      <c r="X639" s="445"/>
      <c r="Y639" s="445"/>
      <c r="Z639" s="445"/>
    </row>
    <row r="640" ht="14.25" customHeight="1">
      <c r="A640" s="447"/>
      <c r="B640" s="453"/>
      <c r="C640" s="454"/>
      <c r="D640" s="454"/>
      <c r="E640" s="454"/>
      <c r="F640" s="454"/>
      <c r="G640" s="454"/>
      <c r="H640" s="454"/>
      <c r="I640" s="454"/>
      <c r="J640" s="454"/>
      <c r="K640" s="454"/>
      <c r="L640" s="454"/>
      <c r="M640" s="454"/>
      <c r="N640" s="454"/>
      <c r="O640" s="445" t="s">
        <v>1676</v>
      </c>
      <c r="P640" s="445"/>
      <c r="Q640" s="445"/>
      <c r="R640" s="445"/>
      <c r="S640" s="445"/>
      <c r="T640" s="445"/>
      <c r="U640" s="445"/>
      <c r="V640" s="445"/>
      <c r="W640" s="445"/>
      <c r="X640" s="445"/>
      <c r="Y640" s="445"/>
      <c r="Z640" s="445"/>
    </row>
    <row r="641" ht="14.25" customHeight="1">
      <c r="A641" s="447"/>
      <c r="B641" s="459"/>
      <c r="C641" s="460"/>
      <c r="D641" s="460"/>
      <c r="E641" s="460"/>
      <c r="F641" s="460"/>
      <c r="G641" s="460"/>
      <c r="H641" s="460"/>
      <c r="I641" s="460"/>
      <c r="J641" s="460"/>
      <c r="K641" s="460"/>
      <c r="L641" s="460"/>
      <c r="M641" s="460"/>
      <c r="N641" s="460"/>
      <c r="O641" s="445"/>
      <c r="P641" s="445"/>
      <c r="Q641" s="445"/>
      <c r="R641" s="445"/>
      <c r="S641" s="445"/>
      <c r="T641" s="445"/>
      <c r="U641" s="445"/>
      <c r="V641" s="445"/>
      <c r="W641" s="445"/>
      <c r="X641" s="445"/>
      <c r="Y641" s="445"/>
      <c r="Z641" s="445"/>
    </row>
    <row r="642" ht="14.25" customHeight="1">
      <c r="A642" s="447" t="str">
        <f>SUBSTITUTE(SUBSTITUTE(SUBSTITUTE(M642,"-",""),"(",""),")","")</f>
        <v>7342338911</v>
      </c>
      <c r="B642" s="448">
        <v>5.0</v>
      </c>
      <c r="C642" s="449" t="s">
        <v>1867</v>
      </c>
      <c r="D642" s="449"/>
      <c r="E642" s="449" t="s">
        <v>1746</v>
      </c>
      <c r="F642" s="449" t="s">
        <v>2235</v>
      </c>
      <c r="G642" s="449" t="s">
        <v>1809</v>
      </c>
      <c r="H642" s="449" t="s">
        <v>2290</v>
      </c>
      <c r="I642" s="449" t="s">
        <v>1869</v>
      </c>
      <c r="J642" s="451">
        <v>44411.0</v>
      </c>
      <c r="K642" s="449" t="s">
        <v>1839</v>
      </c>
      <c r="L642" s="449" t="s">
        <v>2291</v>
      </c>
      <c r="M642" s="449" t="s">
        <v>1870</v>
      </c>
      <c r="N642" s="465" t="s">
        <v>506</v>
      </c>
      <c r="O642" s="445"/>
      <c r="P642" s="445"/>
      <c r="Q642" s="445"/>
      <c r="R642" s="445"/>
      <c r="S642" s="445"/>
      <c r="T642" s="445"/>
      <c r="U642" s="445"/>
      <c r="V642" s="445"/>
      <c r="W642" s="445"/>
      <c r="X642" s="445"/>
      <c r="Y642" s="445"/>
      <c r="Z642" s="445"/>
    </row>
    <row r="643" ht="14.25" customHeight="1">
      <c r="A643" s="447"/>
      <c r="B643" s="453"/>
      <c r="C643" s="454"/>
      <c r="D643" s="454"/>
      <c r="E643" s="454"/>
      <c r="F643" s="454"/>
      <c r="G643" s="454"/>
      <c r="H643" s="454"/>
      <c r="I643" s="454"/>
      <c r="J643" s="454"/>
      <c r="K643" s="456" t="s">
        <v>1754</v>
      </c>
      <c r="L643" s="456" t="s">
        <v>1871</v>
      </c>
      <c r="M643" s="454"/>
      <c r="N643" s="454"/>
      <c r="O643" s="445"/>
      <c r="P643" s="445"/>
      <c r="Q643" s="445"/>
      <c r="R643" s="445"/>
      <c r="S643" s="445"/>
      <c r="T643" s="445"/>
      <c r="U643" s="445"/>
      <c r="V643" s="445"/>
      <c r="W643" s="445"/>
      <c r="X643" s="445"/>
      <c r="Y643" s="445"/>
      <c r="Z643" s="445"/>
    </row>
    <row r="644" ht="14.25" customHeight="1">
      <c r="A644" s="447"/>
      <c r="B644" s="459"/>
      <c r="C644" s="460"/>
      <c r="D644" s="460"/>
      <c r="E644" s="460"/>
      <c r="F644" s="460"/>
      <c r="G644" s="460"/>
      <c r="H644" s="460"/>
      <c r="I644" s="460"/>
      <c r="J644" s="460"/>
      <c r="K644" s="462"/>
      <c r="L644" s="462"/>
      <c r="M644" s="460"/>
      <c r="N644" s="460"/>
      <c r="O644" s="445"/>
      <c r="P644" s="445"/>
      <c r="Q644" s="445"/>
      <c r="R644" s="445"/>
      <c r="S644" s="445"/>
      <c r="T644" s="445"/>
      <c r="U644" s="445"/>
      <c r="V644" s="445"/>
      <c r="W644" s="445"/>
      <c r="X644" s="445"/>
      <c r="Y644" s="445"/>
      <c r="Z644" s="445"/>
    </row>
    <row r="645" ht="14.25" customHeight="1">
      <c r="A645" s="447" t="str">
        <f>SUBSTITUTE(SUBSTITUTE(SUBSTITUTE(M645,"-",""),"(",""),")","")</f>
        <v>9196360874</v>
      </c>
      <c r="B645" s="448">
        <v>6.0</v>
      </c>
      <c r="C645" s="449" t="s">
        <v>2292</v>
      </c>
      <c r="D645" s="449"/>
      <c r="E645" s="449" t="s">
        <v>1746</v>
      </c>
      <c r="F645" s="449" t="s">
        <v>2235</v>
      </c>
      <c r="G645" s="449" t="s">
        <v>1809</v>
      </c>
      <c r="H645" s="449" t="s">
        <v>2293</v>
      </c>
      <c r="I645" s="449" t="s">
        <v>1075</v>
      </c>
      <c r="J645" s="451">
        <v>44406.0</v>
      </c>
      <c r="K645" s="449" t="s">
        <v>1761</v>
      </c>
      <c r="L645" s="449" t="s">
        <v>2294</v>
      </c>
      <c r="M645" s="450" t="s">
        <v>2295</v>
      </c>
      <c r="N645" s="452" t="s">
        <v>1074</v>
      </c>
      <c r="O645" s="445"/>
      <c r="P645" s="445"/>
      <c r="Q645" s="445"/>
      <c r="R645" s="445"/>
      <c r="S645" s="445"/>
      <c r="T645" s="445"/>
      <c r="U645" s="445"/>
      <c r="V645" s="445"/>
      <c r="W645" s="445"/>
      <c r="X645" s="445"/>
      <c r="Y645" s="445"/>
      <c r="Z645" s="445"/>
    </row>
    <row r="646" ht="14.25" customHeight="1">
      <c r="A646" s="447"/>
      <c r="B646" s="453"/>
      <c r="C646" s="454"/>
      <c r="D646" s="454"/>
      <c r="E646" s="454"/>
      <c r="F646" s="454"/>
      <c r="G646" s="454"/>
      <c r="H646" s="454"/>
      <c r="I646" s="454"/>
      <c r="J646" s="454"/>
      <c r="K646" s="456" t="s">
        <v>1859</v>
      </c>
      <c r="L646" s="456" t="s">
        <v>2296</v>
      </c>
      <c r="M646" s="455"/>
      <c r="N646" s="458"/>
      <c r="O646" s="445"/>
      <c r="P646" s="445"/>
      <c r="Q646" s="445"/>
      <c r="R646" s="445"/>
      <c r="S646" s="445"/>
      <c r="T646" s="445"/>
      <c r="U646" s="445"/>
      <c r="V646" s="445"/>
      <c r="W646" s="445"/>
      <c r="X646" s="445"/>
      <c r="Y646" s="445"/>
      <c r="Z646" s="445"/>
    </row>
    <row r="647" ht="14.25" customHeight="1">
      <c r="A647" s="447"/>
      <c r="B647" s="459"/>
      <c r="C647" s="460"/>
      <c r="D647" s="460"/>
      <c r="E647" s="460"/>
      <c r="F647" s="460"/>
      <c r="G647" s="460"/>
      <c r="H647" s="460"/>
      <c r="I647" s="460"/>
      <c r="J647" s="460"/>
      <c r="K647" s="462"/>
      <c r="L647" s="462"/>
      <c r="M647" s="461"/>
      <c r="N647" s="464"/>
      <c r="O647" s="445"/>
      <c r="P647" s="445"/>
      <c r="Q647" s="445"/>
      <c r="R647" s="445"/>
      <c r="S647" s="445"/>
      <c r="T647" s="445"/>
      <c r="U647" s="445"/>
      <c r="V647" s="445"/>
      <c r="W647" s="445"/>
      <c r="X647" s="445"/>
      <c r="Y647" s="445"/>
      <c r="Z647" s="445"/>
    </row>
    <row r="648" ht="14.25" customHeight="1">
      <c r="A648" s="447" t="str">
        <f>SUBSTITUTE(SUBSTITUTE(SUBSTITUTE(M648,"-",""),"(",""),")","")</f>
        <v>6786753950</v>
      </c>
      <c r="B648" s="448">
        <v>7.0</v>
      </c>
      <c r="C648" s="449"/>
      <c r="D648" s="449"/>
      <c r="E648" s="449" t="s">
        <v>1746</v>
      </c>
      <c r="F648" s="449" t="s">
        <v>2235</v>
      </c>
      <c r="G648" s="449" t="s">
        <v>1809</v>
      </c>
      <c r="H648" s="449" t="s">
        <v>2297</v>
      </c>
      <c r="I648" s="449" t="s">
        <v>1776</v>
      </c>
      <c r="J648" s="451">
        <v>44961.0</v>
      </c>
      <c r="K648" s="449" t="s">
        <v>2298</v>
      </c>
      <c r="L648" s="449" t="s">
        <v>1775</v>
      </c>
      <c r="M648" s="449" t="s">
        <v>1777</v>
      </c>
      <c r="N648" s="465" t="s">
        <v>272</v>
      </c>
      <c r="O648" s="445"/>
      <c r="P648" s="445"/>
      <c r="Q648" s="445"/>
      <c r="R648" s="445"/>
      <c r="S648" s="445"/>
      <c r="T648" s="445"/>
      <c r="U648" s="445"/>
      <c r="V648" s="445"/>
      <c r="W648" s="445"/>
      <c r="X648" s="445"/>
      <c r="Y648" s="445"/>
      <c r="Z648" s="445"/>
    </row>
    <row r="649" ht="14.25" customHeight="1">
      <c r="A649" s="447"/>
      <c r="B649" s="453"/>
      <c r="C649" s="454"/>
      <c r="D649" s="454"/>
      <c r="E649" s="454"/>
      <c r="F649" s="454"/>
      <c r="G649" s="454"/>
      <c r="H649" s="454"/>
      <c r="I649" s="454"/>
      <c r="J649" s="454"/>
      <c r="K649" s="454"/>
      <c r="L649" s="454"/>
      <c r="M649" s="454"/>
      <c r="N649" s="454"/>
      <c r="O649" s="445"/>
      <c r="P649" s="445"/>
      <c r="Q649" s="445"/>
      <c r="R649" s="445"/>
      <c r="S649" s="445"/>
      <c r="T649" s="445"/>
      <c r="U649" s="445"/>
      <c r="V649" s="445"/>
      <c r="W649" s="445"/>
      <c r="X649" s="445"/>
      <c r="Y649" s="445"/>
      <c r="Z649" s="445"/>
    </row>
    <row r="650" ht="14.25" customHeight="1">
      <c r="A650" s="447"/>
      <c r="B650" s="459"/>
      <c r="C650" s="460"/>
      <c r="D650" s="460"/>
      <c r="E650" s="460"/>
      <c r="F650" s="460"/>
      <c r="G650" s="460"/>
      <c r="H650" s="460"/>
      <c r="I650" s="460"/>
      <c r="J650" s="460"/>
      <c r="K650" s="460"/>
      <c r="L650" s="460"/>
      <c r="M650" s="460"/>
      <c r="N650" s="460"/>
      <c r="O650" s="445"/>
      <c r="P650" s="445"/>
      <c r="Q650" s="445"/>
      <c r="R650" s="445"/>
      <c r="S650" s="445"/>
      <c r="T650" s="445"/>
      <c r="U650" s="445"/>
      <c r="V650" s="445"/>
      <c r="W650" s="445"/>
      <c r="X650" s="445"/>
      <c r="Y650" s="445"/>
      <c r="Z650" s="445"/>
    </row>
    <row r="651" ht="14.25" customHeight="1">
      <c r="A651" s="447" t="str">
        <f>SUBSTITUTE(SUBSTITUTE(SUBSTITUTE(M651,"-",""),"(",""),")","")</f>
        <v>7707768390</v>
      </c>
      <c r="B651" s="448">
        <v>8.0</v>
      </c>
      <c r="C651" s="449"/>
      <c r="D651" s="449"/>
      <c r="E651" s="449" t="s">
        <v>1746</v>
      </c>
      <c r="F651" s="449" t="s">
        <v>2235</v>
      </c>
      <c r="G651" s="449" t="s">
        <v>1809</v>
      </c>
      <c r="H651" s="449" t="s">
        <v>2299</v>
      </c>
      <c r="I651" s="492" t="s">
        <v>1889</v>
      </c>
      <c r="J651" s="451">
        <v>43932.0</v>
      </c>
      <c r="K651" s="449" t="s">
        <v>1839</v>
      </c>
      <c r="L651" s="449" t="s">
        <v>542</v>
      </c>
      <c r="M651" s="449" t="s">
        <v>1888</v>
      </c>
      <c r="N651" s="465" t="s">
        <v>548</v>
      </c>
      <c r="O651" s="445"/>
      <c r="P651" s="445"/>
      <c r="Q651" s="445"/>
      <c r="R651" s="445"/>
      <c r="S651" s="445"/>
      <c r="T651" s="445"/>
      <c r="U651" s="445"/>
      <c r="V651" s="445"/>
      <c r="W651" s="445"/>
      <c r="X651" s="445"/>
      <c r="Y651" s="445"/>
      <c r="Z651" s="445"/>
    </row>
    <row r="652" ht="14.25" customHeight="1">
      <c r="A652" s="447"/>
      <c r="B652" s="453"/>
      <c r="C652" s="454"/>
      <c r="D652" s="454"/>
      <c r="E652" s="454"/>
      <c r="F652" s="454"/>
      <c r="G652" s="454"/>
      <c r="H652" s="454"/>
      <c r="I652" s="454"/>
      <c r="J652" s="454"/>
      <c r="K652" s="456" t="s">
        <v>1712</v>
      </c>
      <c r="L652" s="456" t="s">
        <v>1887</v>
      </c>
      <c r="M652" s="454"/>
      <c r="N652" s="454"/>
      <c r="O652" s="445"/>
      <c r="P652" s="445"/>
      <c r="Q652" s="445"/>
      <c r="R652" s="445"/>
      <c r="S652" s="445"/>
      <c r="T652" s="445"/>
      <c r="U652" s="445"/>
      <c r="V652" s="445"/>
      <c r="W652" s="445"/>
      <c r="X652" s="445"/>
      <c r="Y652" s="445"/>
      <c r="Z652" s="445"/>
    </row>
    <row r="653" ht="14.25" customHeight="1">
      <c r="A653" s="447"/>
      <c r="B653" s="459"/>
      <c r="C653" s="460"/>
      <c r="D653" s="460"/>
      <c r="E653" s="460"/>
      <c r="F653" s="460"/>
      <c r="G653" s="460"/>
      <c r="H653" s="460"/>
      <c r="I653" s="460"/>
      <c r="J653" s="460"/>
      <c r="K653" s="462"/>
      <c r="L653" s="462"/>
      <c r="M653" s="460"/>
      <c r="N653" s="460"/>
      <c r="O653" s="445"/>
      <c r="P653" s="445"/>
      <c r="Q653" s="445"/>
      <c r="R653" s="445"/>
      <c r="S653" s="445"/>
      <c r="T653" s="445"/>
      <c r="U653" s="445"/>
      <c r="V653" s="445"/>
      <c r="W653" s="445"/>
      <c r="X653" s="445"/>
      <c r="Y653" s="445"/>
      <c r="Z653" s="445"/>
    </row>
    <row r="654" ht="14.25" customHeight="1">
      <c r="A654" s="447" t="str">
        <f>SUBSTITUTE(SUBSTITUTE(SUBSTITUTE(M654,"-",""),"(",""),")","")</f>
        <v>4048018474</v>
      </c>
      <c r="B654" s="448">
        <v>9.0</v>
      </c>
      <c r="C654" s="449" t="s">
        <v>128</v>
      </c>
      <c r="D654" s="449"/>
      <c r="E654" s="449" t="s">
        <v>1746</v>
      </c>
      <c r="F654" s="449" t="s">
        <v>2235</v>
      </c>
      <c r="G654" s="449" t="s">
        <v>1809</v>
      </c>
      <c r="H654" s="449" t="s">
        <v>2300</v>
      </c>
      <c r="I654" s="449" t="s">
        <v>2013</v>
      </c>
      <c r="J654" s="451">
        <v>44470.0</v>
      </c>
      <c r="K654" s="449" t="s">
        <v>2301</v>
      </c>
      <c r="L654" s="449" t="s">
        <v>2012</v>
      </c>
      <c r="M654" s="449" t="s">
        <v>681</v>
      </c>
      <c r="N654" s="465" t="s">
        <v>678</v>
      </c>
      <c r="O654" s="445"/>
      <c r="P654" s="445"/>
      <c r="Q654" s="445"/>
      <c r="R654" s="445"/>
      <c r="S654" s="445"/>
      <c r="T654" s="445"/>
      <c r="U654" s="445"/>
      <c r="V654" s="445"/>
      <c r="W654" s="445"/>
      <c r="X654" s="445"/>
      <c r="Y654" s="445"/>
      <c r="Z654" s="445"/>
    </row>
    <row r="655" ht="14.25" customHeight="1">
      <c r="A655" s="447"/>
      <c r="B655" s="453"/>
      <c r="C655" s="454"/>
      <c r="D655" s="454"/>
      <c r="E655" s="454"/>
      <c r="F655" s="454"/>
      <c r="G655" s="454"/>
      <c r="H655" s="454"/>
      <c r="I655" s="454"/>
      <c r="J655" s="454"/>
      <c r="K655" s="456" t="s">
        <v>1712</v>
      </c>
      <c r="L655" s="456" t="s">
        <v>2014</v>
      </c>
      <c r="M655" s="454"/>
      <c r="N655" s="454"/>
      <c r="O655" s="445"/>
      <c r="P655" s="445"/>
      <c r="Q655" s="445"/>
      <c r="R655" s="445"/>
      <c r="S655" s="445"/>
      <c r="T655" s="445"/>
      <c r="U655" s="445"/>
      <c r="V655" s="445"/>
      <c r="W655" s="445"/>
      <c r="X655" s="445"/>
      <c r="Y655" s="445"/>
      <c r="Z655" s="445"/>
    </row>
    <row r="656" ht="14.25" customHeight="1">
      <c r="A656" s="447"/>
      <c r="B656" s="459"/>
      <c r="C656" s="460"/>
      <c r="D656" s="460"/>
      <c r="E656" s="460"/>
      <c r="F656" s="460"/>
      <c r="G656" s="460"/>
      <c r="H656" s="460"/>
      <c r="I656" s="460"/>
      <c r="J656" s="460"/>
      <c r="K656" s="462"/>
      <c r="L656" s="462"/>
      <c r="M656" s="460"/>
      <c r="N656" s="460"/>
      <c r="O656" s="445"/>
      <c r="P656" s="445"/>
      <c r="Q656" s="445"/>
      <c r="R656" s="445"/>
      <c r="S656" s="445"/>
      <c r="T656" s="445"/>
      <c r="U656" s="445"/>
      <c r="V656" s="445"/>
      <c r="W656" s="445"/>
      <c r="X656" s="445"/>
      <c r="Y656" s="445"/>
      <c r="Z656" s="445"/>
    </row>
    <row r="657" ht="14.25" customHeight="1">
      <c r="A657" s="447" t="str">
        <f>SUBSTITUTE(SUBSTITUTE(SUBSTITUTE(M657,"-",""),"(",""),")","")</f>
        <v>4042712149</v>
      </c>
      <c r="B657" s="448">
        <v>10.0</v>
      </c>
      <c r="C657" s="449"/>
      <c r="D657" s="449"/>
      <c r="E657" s="449" t="s">
        <v>1746</v>
      </c>
      <c r="F657" s="449" t="s">
        <v>2235</v>
      </c>
      <c r="G657" s="449" t="s">
        <v>1809</v>
      </c>
      <c r="H657" s="449" t="s">
        <v>2302</v>
      </c>
      <c r="I657" s="492" t="s">
        <v>1750</v>
      </c>
      <c r="J657" s="451">
        <v>45150.0</v>
      </c>
      <c r="K657" s="449" t="s">
        <v>1978</v>
      </c>
      <c r="L657" s="449" t="s">
        <v>257</v>
      </c>
      <c r="M657" s="450" t="s">
        <v>262</v>
      </c>
      <c r="N657" s="452" t="s">
        <v>263</v>
      </c>
      <c r="O657" s="445"/>
      <c r="P657" s="445"/>
      <c r="Q657" s="445"/>
      <c r="R657" s="445"/>
      <c r="S657" s="445"/>
      <c r="T657" s="445"/>
      <c r="U657" s="445"/>
      <c r="V657" s="445"/>
      <c r="W657" s="445"/>
      <c r="X657" s="445"/>
      <c r="Y657" s="445"/>
      <c r="Z657" s="445"/>
    </row>
    <row r="658" ht="14.25" customHeight="1">
      <c r="A658" s="447"/>
      <c r="B658" s="453"/>
      <c r="C658" s="454"/>
      <c r="D658" s="454"/>
      <c r="E658" s="454"/>
      <c r="F658" s="454"/>
      <c r="G658" s="454"/>
      <c r="H658" s="454"/>
      <c r="I658" s="454"/>
      <c r="J658" s="454"/>
      <c r="K658" s="456" t="s">
        <v>1752</v>
      </c>
      <c r="L658" s="456" t="s">
        <v>1753</v>
      </c>
      <c r="M658" s="455"/>
      <c r="N658" s="458"/>
      <c r="O658" s="445"/>
      <c r="P658" s="445"/>
      <c r="Q658" s="445"/>
      <c r="R658" s="445"/>
      <c r="S658" s="445"/>
      <c r="T658" s="445"/>
      <c r="U658" s="445"/>
      <c r="V658" s="445"/>
      <c r="W658" s="445"/>
      <c r="X658" s="445"/>
      <c r="Y658" s="445"/>
      <c r="Z658" s="445"/>
    </row>
    <row r="659" ht="14.25" customHeight="1">
      <c r="A659" s="447"/>
      <c r="B659" s="459"/>
      <c r="C659" s="460"/>
      <c r="D659" s="460"/>
      <c r="E659" s="460"/>
      <c r="F659" s="460"/>
      <c r="G659" s="460"/>
      <c r="H659" s="460"/>
      <c r="I659" s="460"/>
      <c r="J659" s="460"/>
      <c r="K659" s="462" t="s">
        <v>1754</v>
      </c>
      <c r="L659" s="462" t="s">
        <v>1755</v>
      </c>
      <c r="M659" s="461"/>
      <c r="N659" s="464"/>
      <c r="O659" s="445"/>
      <c r="P659" s="445"/>
      <c r="Q659" s="445"/>
      <c r="R659" s="445"/>
      <c r="S659" s="445"/>
      <c r="T659" s="445"/>
      <c r="U659" s="445"/>
      <c r="V659" s="445"/>
      <c r="W659" s="445"/>
      <c r="X659" s="445"/>
      <c r="Y659" s="445"/>
      <c r="Z659" s="445"/>
    </row>
    <row r="660" ht="14.25" customHeight="1">
      <c r="A660" s="447" t="str">
        <f>SUBSTITUTE(SUBSTITUTE(SUBSTITUTE(M660,"-",""),"(",""),")","")</f>
        <v>4048613735</v>
      </c>
      <c r="B660" s="448">
        <v>11.0</v>
      </c>
      <c r="C660" s="449"/>
      <c r="D660" s="449" t="s">
        <v>1665</v>
      </c>
      <c r="E660" s="449" t="s">
        <v>1746</v>
      </c>
      <c r="F660" s="449" t="s">
        <v>2235</v>
      </c>
      <c r="G660" s="449" t="s">
        <v>1809</v>
      </c>
      <c r="H660" s="449" t="s">
        <v>2303</v>
      </c>
      <c r="I660" s="492" t="s">
        <v>2304</v>
      </c>
      <c r="J660" s="451">
        <v>43932.0</v>
      </c>
      <c r="K660" s="449"/>
      <c r="L660" s="449"/>
      <c r="M660" s="449" t="s">
        <v>2305</v>
      </c>
      <c r="N660" s="465" t="s">
        <v>1035</v>
      </c>
      <c r="O660" s="445"/>
      <c r="P660" s="445"/>
      <c r="Q660" s="445"/>
      <c r="R660" s="445"/>
      <c r="S660" s="445"/>
      <c r="T660" s="445"/>
      <c r="U660" s="445"/>
      <c r="V660" s="445"/>
      <c r="W660" s="445"/>
      <c r="X660" s="445"/>
      <c r="Y660" s="445"/>
      <c r="Z660" s="445"/>
    </row>
    <row r="661" ht="14.25" customHeight="1">
      <c r="A661" s="447"/>
      <c r="B661" s="453"/>
      <c r="C661" s="454"/>
      <c r="D661" s="454"/>
      <c r="E661" s="454"/>
      <c r="F661" s="454"/>
      <c r="G661" s="454"/>
      <c r="H661" s="454"/>
      <c r="I661" s="454"/>
      <c r="J661" s="454"/>
      <c r="K661" s="454"/>
      <c r="L661" s="454"/>
      <c r="M661" s="454"/>
      <c r="N661" s="454"/>
      <c r="O661" s="445"/>
      <c r="P661" s="445"/>
      <c r="Q661" s="445"/>
      <c r="R661" s="445"/>
      <c r="S661" s="445"/>
      <c r="T661" s="445"/>
      <c r="U661" s="445"/>
      <c r="V661" s="445"/>
      <c r="W661" s="445"/>
      <c r="X661" s="445"/>
      <c r="Y661" s="445"/>
      <c r="Z661" s="445"/>
    </row>
    <row r="662" ht="14.25" customHeight="1">
      <c r="A662" s="447"/>
      <c r="B662" s="459"/>
      <c r="C662" s="460"/>
      <c r="D662" s="460"/>
      <c r="E662" s="460"/>
      <c r="F662" s="460"/>
      <c r="G662" s="460"/>
      <c r="H662" s="460"/>
      <c r="I662" s="460"/>
      <c r="J662" s="460"/>
      <c r="K662" s="460"/>
      <c r="L662" s="460"/>
      <c r="M662" s="460"/>
      <c r="N662" s="460"/>
      <c r="O662" s="445"/>
      <c r="P662" s="445"/>
      <c r="Q662" s="445"/>
      <c r="R662" s="445"/>
      <c r="S662" s="445"/>
      <c r="T662" s="445"/>
      <c r="U662" s="445"/>
      <c r="V662" s="445"/>
      <c r="W662" s="445"/>
      <c r="X662" s="445"/>
      <c r="Y662" s="445"/>
      <c r="Z662" s="445"/>
    </row>
    <row r="663" ht="14.25" customHeight="1">
      <c r="A663" s="447" t="str">
        <f>SUBSTITUTE(SUBSTITUTE(SUBSTITUTE(M663,"-",""),"(",""),")","")</f>
        <v>7814916536</v>
      </c>
      <c r="B663" s="448">
        <v>12.0</v>
      </c>
      <c r="C663" s="449"/>
      <c r="D663" s="449" t="s">
        <v>1665</v>
      </c>
      <c r="E663" s="449" t="s">
        <v>1746</v>
      </c>
      <c r="F663" s="449" t="s">
        <v>2235</v>
      </c>
      <c r="G663" s="449" t="s">
        <v>1809</v>
      </c>
      <c r="H663" s="449" t="s">
        <v>2306</v>
      </c>
      <c r="I663" s="492" t="s">
        <v>2307</v>
      </c>
      <c r="J663" s="451">
        <v>43932.0</v>
      </c>
      <c r="K663" s="449"/>
      <c r="L663" s="449"/>
      <c r="M663" s="449" t="s">
        <v>1046</v>
      </c>
      <c r="N663" s="465" t="s">
        <v>1047</v>
      </c>
      <c r="O663" s="445"/>
      <c r="P663" s="445"/>
      <c r="Q663" s="445"/>
      <c r="R663" s="445"/>
      <c r="S663" s="445"/>
      <c r="T663" s="445"/>
      <c r="U663" s="445"/>
      <c r="V663" s="445"/>
      <c r="W663" s="445"/>
      <c r="X663" s="445"/>
      <c r="Y663" s="445"/>
      <c r="Z663" s="445"/>
    </row>
    <row r="664" ht="14.25" customHeight="1">
      <c r="A664" s="447"/>
      <c r="B664" s="453"/>
      <c r="C664" s="454"/>
      <c r="D664" s="454"/>
      <c r="E664" s="454"/>
      <c r="F664" s="454"/>
      <c r="G664" s="454"/>
      <c r="H664" s="454"/>
      <c r="I664" s="454"/>
      <c r="J664" s="454"/>
      <c r="K664" s="454"/>
      <c r="L664" s="454"/>
      <c r="M664" s="454"/>
      <c r="N664" s="454"/>
      <c r="O664" s="445" t="s">
        <v>1676</v>
      </c>
      <c r="P664" s="445"/>
      <c r="Q664" s="445"/>
      <c r="R664" s="445"/>
      <c r="S664" s="445"/>
      <c r="T664" s="445"/>
      <c r="U664" s="445"/>
      <c r="V664" s="445"/>
      <c r="W664" s="445"/>
      <c r="X664" s="445"/>
      <c r="Y664" s="445"/>
      <c r="Z664" s="445"/>
    </row>
    <row r="665" ht="14.25" customHeight="1">
      <c r="A665" s="447"/>
      <c r="B665" s="459"/>
      <c r="C665" s="460"/>
      <c r="D665" s="460"/>
      <c r="E665" s="460"/>
      <c r="F665" s="460"/>
      <c r="G665" s="460"/>
      <c r="H665" s="460"/>
      <c r="I665" s="460"/>
      <c r="J665" s="460"/>
      <c r="K665" s="460"/>
      <c r="L665" s="460"/>
      <c r="M665" s="460"/>
      <c r="N665" s="460"/>
      <c r="O665" s="445"/>
      <c r="P665" s="445"/>
      <c r="Q665" s="445"/>
      <c r="R665" s="445"/>
      <c r="S665" s="445"/>
      <c r="T665" s="445"/>
      <c r="U665" s="445"/>
      <c r="V665" s="445"/>
      <c r="W665" s="445"/>
      <c r="X665" s="445"/>
      <c r="Y665" s="445"/>
      <c r="Z665" s="445"/>
    </row>
    <row r="666" ht="14.25" customHeight="1">
      <c r="A666" s="447" t="str">
        <f>SUBSTITUTE(SUBSTITUTE(SUBSTITUTE(M666,"-",""),"(",""),")","")</f>
        <v>7065122694</v>
      </c>
      <c r="B666" s="448">
        <v>13.0</v>
      </c>
      <c r="C666" s="449"/>
      <c r="D666" s="449" t="s">
        <v>1665</v>
      </c>
      <c r="E666" s="449" t="s">
        <v>1746</v>
      </c>
      <c r="F666" s="449" t="s">
        <v>2235</v>
      </c>
      <c r="G666" s="449" t="s">
        <v>1809</v>
      </c>
      <c r="H666" s="449" t="s">
        <v>2308</v>
      </c>
      <c r="I666" s="492" t="s">
        <v>2309</v>
      </c>
      <c r="J666" s="451">
        <v>44406.0</v>
      </c>
      <c r="K666" s="449"/>
      <c r="L666" s="449"/>
      <c r="M666" s="450" t="s">
        <v>1025</v>
      </c>
      <c r="N666" s="452" t="s">
        <v>1026</v>
      </c>
      <c r="O666" s="445"/>
      <c r="P666" s="445"/>
      <c r="Q666" s="445"/>
      <c r="R666" s="445"/>
      <c r="S666" s="445"/>
      <c r="T666" s="445"/>
      <c r="U666" s="445"/>
      <c r="V666" s="445"/>
      <c r="W666" s="445"/>
      <c r="X666" s="445"/>
      <c r="Y666" s="445"/>
      <c r="Z666" s="445"/>
    </row>
    <row r="667" ht="14.25" customHeight="1">
      <c r="A667" s="447"/>
      <c r="B667" s="453"/>
      <c r="C667" s="454"/>
      <c r="D667" s="454"/>
      <c r="E667" s="454"/>
      <c r="F667" s="454"/>
      <c r="G667" s="454"/>
      <c r="H667" s="454"/>
      <c r="I667" s="454"/>
      <c r="J667" s="454"/>
      <c r="K667" s="454"/>
      <c r="L667" s="454"/>
      <c r="M667" s="455"/>
      <c r="N667" s="458"/>
      <c r="O667" s="445" t="s">
        <v>1676</v>
      </c>
      <c r="P667" s="445"/>
      <c r="Q667" s="445"/>
      <c r="R667" s="445"/>
      <c r="S667" s="445"/>
      <c r="T667" s="445"/>
      <c r="U667" s="445"/>
      <c r="V667" s="445"/>
      <c r="W667" s="445"/>
      <c r="X667" s="445"/>
      <c r="Y667" s="445"/>
      <c r="Z667" s="445"/>
    </row>
    <row r="668" ht="14.25" customHeight="1">
      <c r="A668" s="447"/>
      <c r="B668" s="459"/>
      <c r="C668" s="460"/>
      <c r="D668" s="460"/>
      <c r="E668" s="460"/>
      <c r="F668" s="460"/>
      <c r="G668" s="460"/>
      <c r="H668" s="460"/>
      <c r="I668" s="460"/>
      <c r="J668" s="460"/>
      <c r="K668" s="460"/>
      <c r="L668" s="460"/>
      <c r="M668" s="461"/>
      <c r="N668" s="464"/>
      <c r="O668" s="445"/>
      <c r="P668" s="445"/>
      <c r="Q668" s="445"/>
      <c r="R668" s="445"/>
      <c r="S668" s="445"/>
      <c r="T668" s="445"/>
      <c r="U668" s="445"/>
      <c r="V668" s="445"/>
      <c r="W668" s="445"/>
      <c r="X668" s="445"/>
      <c r="Y668" s="445"/>
      <c r="Z668" s="445"/>
    </row>
    <row r="669" ht="14.25" customHeight="1">
      <c r="A669" s="447" t="str">
        <f>SUBSTITUTE(SUBSTITUTE(SUBSTITUTE(M669,"-",""),"(",""),")","")</f>
        <v>4705760018</v>
      </c>
      <c r="B669" s="448">
        <v>14.0</v>
      </c>
      <c r="C669" s="449" t="s">
        <v>1692</v>
      </c>
      <c r="D669" s="449"/>
      <c r="E669" s="449" t="s">
        <v>1746</v>
      </c>
      <c r="F669" s="449" t="s">
        <v>2235</v>
      </c>
      <c r="G669" s="449" t="s">
        <v>1809</v>
      </c>
      <c r="H669" s="449" t="s">
        <v>2310</v>
      </c>
      <c r="I669" s="449" t="s">
        <v>1959</v>
      </c>
      <c r="J669" s="451">
        <v>44407.0</v>
      </c>
      <c r="K669" s="449" t="s">
        <v>1680</v>
      </c>
      <c r="L669" s="449" t="s">
        <v>1958</v>
      </c>
      <c r="M669" s="449" t="s">
        <v>1960</v>
      </c>
      <c r="N669" s="465" t="s">
        <v>627</v>
      </c>
      <c r="O669" s="445"/>
      <c r="P669" s="445"/>
      <c r="Q669" s="445"/>
      <c r="R669" s="445"/>
      <c r="S669" s="445"/>
      <c r="T669" s="445"/>
      <c r="U669" s="445"/>
      <c r="V669" s="445"/>
      <c r="W669" s="445"/>
      <c r="X669" s="445"/>
      <c r="Y669" s="445"/>
      <c r="Z669" s="445"/>
    </row>
    <row r="670" ht="14.25" customHeight="1">
      <c r="A670" s="447"/>
      <c r="B670" s="453"/>
      <c r="C670" s="454"/>
      <c r="D670" s="454"/>
      <c r="E670" s="454"/>
      <c r="F670" s="454"/>
      <c r="G670" s="454"/>
      <c r="H670" s="454"/>
      <c r="I670" s="454"/>
      <c r="J670" s="454"/>
      <c r="K670" s="456" t="s">
        <v>1752</v>
      </c>
      <c r="L670" s="456" t="s">
        <v>1961</v>
      </c>
      <c r="M670" s="454"/>
      <c r="N670" s="454"/>
      <c r="O670" s="445"/>
      <c r="P670" s="445"/>
      <c r="Q670" s="445"/>
      <c r="R670" s="445"/>
      <c r="S670" s="445"/>
      <c r="T670" s="445"/>
      <c r="U670" s="445"/>
      <c r="V670" s="445"/>
      <c r="W670" s="445"/>
      <c r="X670" s="445"/>
      <c r="Y670" s="445"/>
      <c r="Z670" s="445"/>
    </row>
    <row r="671" ht="14.25" customHeight="1">
      <c r="A671" s="447"/>
      <c r="B671" s="459"/>
      <c r="C671" s="460"/>
      <c r="D671" s="460"/>
      <c r="E671" s="460"/>
      <c r="F671" s="460"/>
      <c r="G671" s="460"/>
      <c r="H671" s="460"/>
      <c r="I671" s="460"/>
      <c r="J671" s="460"/>
      <c r="K671" s="462"/>
      <c r="L671" s="462"/>
      <c r="M671" s="460"/>
      <c r="N671" s="460"/>
      <c r="O671" s="445"/>
      <c r="P671" s="445"/>
      <c r="Q671" s="445"/>
      <c r="R671" s="445"/>
      <c r="S671" s="445"/>
      <c r="T671" s="445"/>
      <c r="U671" s="445"/>
      <c r="V671" s="445"/>
      <c r="W671" s="445"/>
      <c r="X671" s="445"/>
      <c r="Y671" s="445"/>
      <c r="Z671" s="445"/>
    </row>
    <row r="672" ht="14.25" customHeight="1">
      <c r="A672" s="447" t="str">
        <f>SUBSTITUTE(SUBSTITUTE(SUBSTITUTE(M672,"-",""),"(",""),")","")</f>
        <v>7703793866</v>
      </c>
      <c r="B672" s="448">
        <v>15.0</v>
      </c>
      <c r="C672" s="449" t="s">
        <v>52</v>
      </c>
      <c r="D672" s="449"/>
      <c r="E672" s="449" t="s">
        <v>1746</v>
      </c>
      <c r="F672" s="449" t="s">
        <v>2235</v>
      </c>
      <c r="G672" s="449" t="s">
        <v>1809</v>
      </c>
      <c r="H672" s="449" t="s">
        <v>2311</v>
      </c>
      <c r="I672" s="449" t="s">
        <v>1852</v>
      </c>
      <c r="J672" s="451">
        <v>45171.0</v>
      </c>
      <c r="K672" s="449" t="s">
        <v>1728</v>
      </c>
      <c r="L672" s="449" t="s">
        <v>439</v>
      </c>
      <c r="M672" s="449" t="s">
        <v>1853</v>
      </c>
      <c r="N672" s="465" t="s">
        <v>444</v>
      </c>
      <c r="O672" s="445"/>
      <c r="P672" s="445"/>
      <c r="Q672" s="445"/>
      <c r="R672" s="445"/>
      <c r="S672" s="445"/>
      <c r="T672" s="445"/>
      <c r="U672" s="445"/>
      <c r="V672" s="445"/>
      <c r="W672" s="445"/>
      <c r="X672" s="445"/>
      <c r="Y672" s="445"/>
      <c r="Z672" s="445"/>
    </row>
    <row r="673" ht="14.25" customHeight="1">
      <c r="A673" s="447"/>
      <c r="B673" s="453"/>
      <c r="C673" s="454"/>
      <c r="D673" s="454"/>
      <c r="E673" s="454"/>
      <c r="F673" s="454"/>
      <c r="G673" s="454"/>
      <c r="H673" s="454"/>
      <c r="I673" s="454"/>
      <c r="J673" s="454"/>
      <c r="K673" s="454"/>
      <c r="L673" s="454"/>
      <c r="M673" s="454"/>
      <c r="N673" s="454"/>
      <c r="O673" s="445"/>
      <c r="P673" s="445"/>
      <c r="Q673" s="445"/>
      <c r="R673" s="445"/>
      <c r="S673" s="445"/>
      <c r="T673" s="445"/>
      <c r="U673" s="445"/>
      <c r="V673" s="445"/>
      <c r="W673" s="445"/>
      <c r="X673" s="445"/>
      <c r="Y673" s="445"/>
      <c r="Z673" s="445"/>
    </row>
    <row r="674" ht="14.25" customHeight="1">
      <c r="A674" s="447"/>
      <c r="B674" s="459"/>
      <c r="C674" s="460"/>
      <c r="D674" s="460"/>
      <c r="E674" s="460"/>
      <c r="F674" s="460"/>
      <c r="G674" s="460"/>
      <c r="H674" s="460"/>
      <c r="I674" s="460"/>
      <c r="J674" s="460"/>
      <c r="K674" s="460"/>
      <c r="L674" s="460"/>
      <c r="M674" s="460"/>
      <c r="N674" s="460"/>
      <c r="O674" s="445"/>
      <c r="P674" s="445"/>
      <c r="Q674" s="445"/>
      <c r="R674" s="445"/>
      <c r="S674" s="445"/>
      <c r="T674" s="445"/>
      <c r="U674" s="445"/>
      <c r="V674" s="445"/>
      <c r="W674" s="445"/>
      <c r="X674" s="445"/>
      <c r="Y674" s="445"/>
      <c r="Z674" s="445"/>
    </row>
    <row r="675" ht="14.25" customHeight="1">
      <c r="A675" s="447" t="str">
        <f>SUBSTITUTE(SUBSTITUTE(SUBSTITUTE(M675,"-",""),"(",""),")","")</f>
        <v>4232806852</v>
      </c>
      <c r="B675" s="448">
        <v>16.0</v>
      </c>
      <c r="C675" s="449"/>
      <c r="D675" s="449" t="s">
        <v>1665</v>
      </c>
      <c r="E675" s="449" t="s">
        <v>1746</v>
      </c>
      <c r="F675" s="449" t="s">
        <v>2235</v>
      </c>
      <c r="G675" s="449" t="s">
        <v>1809</v>
      </c>
      <c r="H675" s="449" t="s">
        <v>2312</v>
      </c>
      <c r="I675" s="492" t="s">
        <v>2313</v>
      </c>
      <c r="J675" s="451">
        <v>44695.0</v>
      </c>
      <c r="K675" s="449" t="s">
        <v>1754</v>
      </c>
      <c r="L675" s="449" t="s">
        <v>2314</v>
      </c>
      <c r="M675" s="449" t="s">
        <v>2315</v>
      </c>
      <c r="N675" s="465" t="s">
        <v>2316</v>
      </c>
      <c r="O675" s="445"/>
      <c r="P675" s="445"/>
      <c r="Q675" s="445"/>
      <c r="R675" s="445"/>
      <c r="S675" s="445"/>
      <c r="T675" s="445"/>
      <c r="U675" s="445"/>
      <c r="V675" s="445"/>
      <c r="W675" s="445"/>
      <c r="X675" s="445"/>
      <c r="Y675" s="445"/>
      <c r="Z675" s="445"/>
    </row>
    <row r="676" ht="14.25" customHeight="1">
      <c r="A676" s="447"/>
      <c r="B676" s="453"/>
      <c r="C676" s="454"/>
      <c r="D676" s="454"/>
      <c r="E676" s="454"/>
      <c r="F676" s="454"/>
      <c r="G676" s="454"/>
      <c r="H676" s="454"/>
      <c r="I676" s="454"/>
      <c r="J676" s="454"/>
      <c r="K676" s="454"/>
      <c r="L676" s="454"/>
      <c r="M676" s="454"/>
      <c r="N676" s="454"/>
      <c r="O676" s="445" t="s">
        <v>1676</v>
      </c>
      <c r="P676" s="445"/>
      <c r="Q676" s="445"/>
      <c r="R676" s="445"/>
      <c r="S676" s="445"/>
      <c r="T676" s="445"/>
      <c r="U676" s="445"/>
      <c r="V676" s="445"/>
      <c r="W676" s="445"/>
      <c r="X676" s="445"/>
      <c r="Y676" s="445"/>
      <c r="Z676" s="445"/>
    </row>
    <row r="677" ht="14.25" customHeight="1">
      <c r="A677" s="447"/>
      <c r="B677" s="459"/>
      <c r="C677" s="460"/>
      <c r="D677" s="460"/>
      <c r="E677" s="460"/>
      <c r="F677" s="460"/>
      <c r="G677" s="460"/>
      <c r="H677" s="460"/>
      <c r="I677" s="460"/>
      <c r="J677" s="460"/>
      <c r="K677" s="460"/>
      <c r="L677" s="460"/>
      <c r="M677" s="460"/>
      <c r="N677" s="460"/>
      <c r="O677" s="445"/>
      <c r="P677" s="445"/>
      <c r="Q677" s="445"/>
      <c r="R677" s="445"/>
      <c r="S677" s="445"/>
      <c r="T677" s="445"/>
      <c r="U677" s="445"/>
      <c r="V677" s="445"/>
      <c r="W677" s="445"/>
      <c r="X677" s="445"/>
      <c r="Y677" s="445"/>
      <c r="Z677" s="445"/>
    </row>
    <row r="678" ht="14.25" customHeight="1">
      <c r="A678" s="447" t="str">
        <f>SUBSTITUTE(SUBSTITUTE(SUBSTITUTE(M678,"-",""),"(",""),")","")</f>
        <v>4049740452</v>
      </c>
      <c r="B678" s="448">
        <v>17.0</v>
      </c>
      <c r="C678" s="449"/>
      <c r="D678" s="449"/>
      <c r="E678" s="449" t="s">
        <v>1746</v>
      </c>
      <c r="F678" s="449" t="s">
        <v>2235</v>
      </c>
      <c r="G678" s="449" t="s">
        <v>1809</v>
      </c>
      <c r="H678" s="449" t="s">
        <v>2317</v>
      </c>
      <c r="I678" s="492" t="s">
        <v>1991</v>
      </c>
      <c r="J678" s="451">
        <v>43932.0</v>
      </c>
      <c r="K678" s="449" t="s">
        <v>2254</v>
      </c>
      <c r="L678" s="449" t="s">
        <v>1990</v>
      </c>
      <c r="M678" s="449" t="s">
        <v>729</v>
      </c>
      <c r="N678" s="465" t="s">
        <v>730</v>
      </c>
      <c r="O678" s="445"/>
      <c r="P678" s="445"/>
      <c r="Q678" s="445"/>
      <c r="R678" s="445"/>
      <c r="S678" s="445"/>
      <c r="T678" s="445"/>
      <c r="U678" s="445"/>
      <c r="V678" s="445"/>
      <c r="W678" s="445"/>
      <c r="X678" s="445"/>
      <c r="Y678" s="445"/>
      <c r="Z678" s="445"/>
    </row>
    <row r="679" ht="14.25" customHeight="1">
      <c r="A679" s="447"/>
      <c r="B679" s="453"/>
      <c r="C679" s="454"/>
      <c r="D679" s="454"/>
      <c r="E679" s="454"/>
      <c r="F679" s="454"/>
      <c r="G679" s="454"/>
      <c r="H679" s="454"/>
      <c r="I679" s="454"/>
      <c r="J679" s="454"/>
      <c r="K679" s="454"/>
      <c r="L679" s="454"/>
      <c r="M679" s="454"/>
      <c r="N679" s="454"/>
      <c r="O679" s="445"/>
      <c r="P679" s="445"/>
      <c r="Q679" s="445"/>
      <c r="R679" s="445"/>
      <c r="S679" s="445"/>
      <c r="T679" s="445"/>
      <c r="U679" s="445"/>
      <c r="V679" s="445"/>
      <c r="W679" s="445"/>
      <c r="X679" s="445"/>
      <c r="Y679" s="445"/>
      <c r="Z679" s="445"/>
    </row>
    <row r="680" ht="14.25" customHeight="1">
      <c r="A680" s="447"/>
      <c r="B680" s="459"/>
      <c r="C680" s="460"/>
      <c r="D680" s="460"/>
      <c r="E680" s="460"/>
      <c r="F680" s="460"/>
      <c r="G680" s="460"/>
      <c r="H680" s="460"/>
      <c r="I680" s="460"/>
      <c r="J680" s="460"/>
      <c r="K680" s="460"/>
      <c r="L680" s="460"/>
      <c r="M680" s="460"/>
      <c r="N680" s="460"/>
      <c r="O680" s="445"/>
      <c r="P680" s="445"/>
      <c r="Q680" s="445"/>
      <c r="R680" s="445"/>
      <c r="S680" s="445"/>
      <c r="T680" s="445"/>
      <c r="U680" s="445"/>
      <c r="V680" s="445"/>
      <c r="W680" s="445"/>
      <c r="X680" s="445"/>
      <c r="Y680" s="445"/>
      <c r="Z680" s="445"/>
    </row>
    <row r="681" ht="14.25" customHeight="1">
      <c r="A681" s="447" t="str">
        <f>SUBSTITUTE(SUBSTITUTE(SUBSTITUTE(M681,"-",""),"(",""),")","")</f>
        <v>7705472230</v>
      </c>
      <c r="B681" s="448">
        <v>18.0</v>
      </c>
      <c r="C681" s="449" t="s">
        <v>136</v>
      </c>
      <c r="D681" s="449"/>
      <c r="E681" s="449" t="s">
        <v>1746</v>
      </c>
      <c r="F681" s="449" t="s">
        <v>2235</v>
      </c>
      <c r="G681" s="449" t="s">
        <v>1809</v>
      </c>
      <c r="H681" s="449" t="s">
        <v>2318</v>
      </c>
      <c r="I681" s="449" t="s">
        <v>1892</v>
      </c>
      <c r="J681" s="451">
        <v>44501.0</v>
      </c>
      <c r="K681" s="449" t="s">
        <v>1839</v>
      </c>
      <c r="L681" s="449" t="s">
        <v>1891</v>
      </c>
      <c r="M681" s="449" t="s">
        <v>1893</v>
      </c>
      <c r="N681" s="465" t="s">
        <v>473</v>
      </c>
      <c r="O681" s="445"/>
      <c r="P681" s="445"/>
      <c r="Q681" s="445"/>
      <c r="R681" s="445"/>
      <c r="S681" s="445"/>
      <c r="T681" s="445"/>
      <c r="U681" s="445"/>
      <c r="V681" s="445"/>
      <c r="W681" s="445"/>
      <c r="X681" s="445"/>
      <c r="Y681" s="445"/>
      <c r="Z681" s="445"/>
    </row>
    <row r="682" ht="14.25" customHeight="1">
      <c r="A682" s="447"/>
      <c r="B682" s="453"/>
      <c r="C682" s="454"/>
      <c r="D682" s="454"/>
      <c r="E682" s="454"/>
      <c r="F682" s="454"/>
      <c r="G682" s="454"/>
      <c r="H682" s="454"/>
      <c r="I682" s="454"/>
      <c r="J682" s="454"/>
      <c r="K682" s="454"/>
      <c r="L682" s="454"/>
      <c r="M682" s="454"/>
      <c r="N682" s="454"/>
      <c r="O682" s="445"/>
      <c r="P682" s="445"/>
      <c r="Q682" s="445"/>
      <c r="R682" s="445"/>
      <c r="S682" s="445"/>
      <c r="T682" s="445"/>
      <c r="U682" s="445"/>
      <c r="V682" s="445"/>
      <c r="W682" s="445"/>
      <c r="X682" s="445"/>
      <c r="Y682" s="445"/>
      <c r="Z682" s="445"/>
    </row>
    <row r="683" ht="14.25" customHeight="1">
      <c r="A683" s="447"/>
      <c r="B683" s="459"/>
      <c r="C683" s="460"/>
      <c r="D683" s="460"/>
      <c r="E683" s="460"/>
      <c r="F683" s="460"/>
      <c r="G683" s="460"/>
      <c r="H683" s="460"/>
      <c r="I683" s="460"/>
      <c r="J683" s="460"/>
      <c r="K683" s="460"/>
      <c r="L683" s="460"/>
      <c r="M683" s="460"/>
      <c r="N683" s="460"/>
      <c r="O683" s="445"/>
      <c r="P683" s="445"/>
      <c r="Q683" s="445"/>
      <c r="R683" s="445"/>
      <c r="S683" s="445"/>
      <c r="T683" s="445"/>
      <c r="U683" s="445"/>
      <c r="V683" s="445"/>
      <c r="W683" s="445"/>
      <c r="X683" s="445"/>
      <c r="Y683" s="445"/>
      <c r="Z683" s="445"/>
    </row>
    <row r="684" ht="14.25" customHeight="1">
      <c r="A684" s="447" t="str">
        <f>SUBSTITUTE(SUBSTITUTE(SUBSTITUTE(M684,"-",""),"(",""),")","")</f>
        <v>4706278813</v>
      </c>
      <c r="B684" s="448">
        <v>1.0</v>
      </c>
      <c r="C684" s="449"/>
      <c r="D684" s="449" t="s">
        <v>1665</v>
      </c>
      <c r="E684" s="449" t="s">
        <v>1746</v>
      </c>
      <c r="F684" s="449" t="s">
        <v>2235</v>
      </c>
      <c r="G684" s="449" t="s">
        <v>1864</v>
      </c>
      <c r="H684" s="449" t="s">
        <v>2319</v>
      </c>
      <c r="I684" s="449" t="s">
        <v>2320</v>
      </c>
      <c r="J684" s="451">
        <v>44807.0</v>
      </c>
      <c r="K684" s="449" t="s">
        <v>1752</v>
      </c>
      <c r="L684" s="449" t="s">
        <v>2321</v>
      </c>
      <c r="M684" s="450" t="s">
        <v>1065</v>
      </c>
      <c r="N684" s="452" t="s">
        <v>1064</v>
      </c>
      <c r="O684" s="445"/>
      <c r="P684" s="445"/>
      <c r="Q684" s="445"/>
      <c r="R684" s="445"/>
      <c r="S684" s="445"/>
      <c r="T684" s="445"/>
      <c r="U684" s="445"/>
      <c r="V684" s="445"/>
      <c r="W684" s="445"/>
      <c r="X684" s="445"/>
      <c r="Y684" s="445"/>
      <c r="Z684" s="445"/>
    </row>
    <row r="685" ht="14.25" customHeight="1">
      <c r="A685" s="447"/>
      <c r="B685" s="453"/>
      <c r="C685" s="454"/>
      <c r="D685" s="454"/>
      <c r="E685" s="454"/>
      <c r="F685" s="454"/>
      <c r="G685" s="454"/>
      <c r="H685" s="454"/>
      <c r="I685" s="454"/>
      <c r="J685" s="454"/>
      <c r="K685" s="454"/>
      <c r="L685" s="454"/>
      <c r="M685" s="455"/>
      <c r="N685" s="458"/>
      <c r="O685" s="445" t="s">
        <v>1676</v>
      </c>
      <c r="P685" s="445"/>
      <c r="Q685" s="445"/>
      <c r="R685" s="445"/>
      <c r="S685" s="445"/>
      <c r="T685" s="445"/>
      <c r="U685" s="445"/>
      <c r="V685" s="445"/>
      <c r="W685" s="445"/>
      <c r="X685" s="445"/>
      <c r="Y685" s="445"/>
      <c r="Z685" s="445"/>
    </row>
    <row r="686" ht="14.25" customHeight="1">
      <c r="A686" s="447"/>
      <c r="B686" s="459"/>
      <c r="C686" s="460"/>
      <c r="D686" s="460"/>
      <c r="E686" s="460"/>
      <c r="F686" s="460"/>
      <c r="G686" s="460"/>
      <c r="H686" s="460"/>
      <c r="I686" s="460"/>
      <c r="J686" s="460"/>
      <c r="K686" s="460"/>
      <c r="L686" s="460"/>
      <c r="M686" s="461"/>
      <c r="N686" s="464"/>
      <c r="O686" s="445"/>
      <c r="P686" s="445"/>
      <c r="Q686" s="445"/>
      <c r="R686" s="445"/>
      <c r="S686" s="445"/>
      <c r="T686" s="445"/>
      <c r="U686" s="445"/>
      <c r="V686" s="445"/>
      <c r="W686" s="445"/>
      <c r="X686" s="445"/>
      <c r="Y686" s="445"/>
      <c r="Z686" s="445"/>
    </row>
    <row r="687" ht="14.25" customHeight="1">
      <c r="A687" s="447" t="str">
        <f>SUBSTITUTE(SUBSTITUTE(SUBSTITUTE(M687,"-",""),"(",""),")","")</f>
        <v>6782967245</v>
      </c>
      <c r="B687" s="448">
        <v>2.0</v>
      </c>
      <c r="C687" s="449"/>
      <c r="D687" s="449"/>
      <c r="E687" s="449" t="s">
        <v>1746</v>
      </c>
      <c r="F687" s="449" t="s">
        <v>2235</v>
      </c>
      <c r="G687" s="449" t="s">
        <v>1864</v>
      </c>
      <c r="H687" s="449" t="s">
        <v>2322</v>
      </c>
      <c r="I687" s="449" t="s">
        <v>2323</v>
      </c>
      <c r="J687" s="451">
        <v>44406.0</v>
      </c>
      <c r="K687" s="449" t="s">
        <v>1698</v>
      </c>
      <c r="L687" s="449" t="s">
        <v>2324</v>
      </c>
      <c r="M687" s="450" t="s">
        <v>2047</v>
      </c>
      <c r="N687" s="452" t="s">
        <v>757</v>
      </c>
      <c r="O687" s="445"/>
      <c r="P687" s="445"/>
      <c r="Q687" s="445"/>
      <c r="R687" s="445"/>
      <c r="S687" s="445"/>
      <c r="T687" s="445"/>
      <c r="U687" s="445"/>
      <c r="V687" s="445"/>
      <c r="W687" s="445"/>
      <c r="X687" s="445"/>
      <c r="Y687" s="445"/>
      <c r="Z687" s="445"/>
    </row>
    <row r="688" ht="14.25" customHeight="1">
      <c r="A688" s="447"/>
      <c r="B688" s="453"/>
      <c r="C688" s="454"/>
      <c r="D688" s="454"/>
      <c r="E688" s="454"/>
      <c r="F688" s="454"/>
      <c r="G688" s="454"/>
      <c r="H688" s="454"/>
      <c r="I688" s="454"/>
      <c r="J688" s="454"/>
      <c r="K688" s="454"/>
      <c r="L688" s="454"/>
      <c r="M688" s="455"/>
      <c r="N688" s="458"/>
      <c r="O688" s="445"/>
      <c r="P688" s="445"/>
      <c r="Q688" s="445"/>
      <c r="R688" s="445"/>
      <c r="S688" s="445"/>
      <c r="T688" s="445"/>
      <c r="U688" s="445"/>
      <c r="V688" s="445"/>
      <c r="W688" s="445"/>
      <c r="X688" s="445"/>
      <c r="Y688" s="445"/>
      <c r="Z688" s="445"/>
    </row>
    <row r="689" ht="14.25" customHeight="1">
      <c r="A689" s="447"/>
      <c r="B689" s="459"/>
      <c r="C689" s="460"/>
      <c r="D689" s="460"/>
      <c r="E689" s="460"/>
      <c r="F689" s="460"/>
      <c r="G689" s="460"/>
      <c r="H689" s="460"/>
      <c r="I689" s="460"/>
      <c r="J689" s="460"/>
      <c r="K689" s="460"/>
      <c r="L689" s="460"/>
      <c r="M689" s="461"/>
      <c r="N689" s="464"/>
      <c r="O689" s="445"/>
      <c r="P689" s="445"/>
      <c r="Q689" s="445"/>
      <c r="R689" s="445"/>
      <c r="S689" s="445"/>
      <c r="T689" s="445"/>
      <c r="U689" s="445"/>
      <c r="V689" s="445"/>
      <c r="W689" s="445"/>
      <c r="X689" s="445"/>
      <c r="Y689" s="445"/>
      <c r="Z689" s="445"/>
    </row>
    <row r="690" ht="14.25" customHeight="1">
      <c r="A690" s="447" t="str">
        <f>SUBSTITUTE(SUBSTITUTE(SUBSTITUTE(M690,"-",""),"(",""),")","")</f>
        <v>6784831909</v>
      </c>
      <c r="B690" s="448">
        <v>3.0</v>
      </c>
      <c r="C690" s="449"/>
      <c r="D690" s="449" t="s">
        <v>1665</v>
      </c>
      <c r="E690" s="449" t="s">
        <v>1746</v>
      </c>
      <c r="F690" s="449" t="s">
        <v>2235</v>
      </c>
      <c r="G690" s="449" t="s">
        <v>1864</v>
      </c>
      <c r="H690" s="449" t="s">
        <v>2325</v>
      </c>
      <c r="I690" s="449" t="s">
        <v>2326</v>
      </c>
      <c r="J690" s="451">
        <v>45171.0</v>
      </c>
      <c r="K690" s="449"/>
      <c r="L690" s="449"/>
      <c r="M690" s="449" t="s">
        <v>1056</v>
      </c>
      <c r="N690" s="465" t="s">
        <v>1057</v>
      </c>
      <c r="O690" s="445"/>
      <c r="P690" s="445"/>
      <c r="Q690" s="445"/>
      <c r="R690" s="445"/>
      <c r="S690" s="445"/>
      <c r="T690" s="445"/>
      <c r="U690" s="445"/>
      <c r="V690" s="445"/>
      <c r="W690" s="445"/>
      <c r="X690" s="445"/>
      <c r="Y690" s="445"/>
      <c r="Z690" s="445"/>
    </row>
    <row r="691" ht="14.25" customHeight="1">
      <c r="A691" s="447"/>
      <c r="B691" s="453"/>
      <c r="C691" s="454"/>
      <c r="D691" s="454"/>
      <c r="E691" s="454"/>
      <c r="F691" s="454"/>
      <c r="G691" s="454"/>
      <c r="H691" s="454"/>
      <c r="I691" s="454"/>
      <c r="J691" s="454"/>
      <c r="K691" s="454"/>
      <c r="L691" s="454"/>
      <c r="M691" s="454"/>
      <c r="N691" s="454"/>
      <c r="O691" s="445" t="s">
        <v>1676</v>
      </c>
      <c r="P691" s="445"/>
      <c r="Q691" s="445"/>
      <c r="R691" s="445"/>
      <c r="S691" s="445"/>
      <c r="T691" s="445"/>
      <c r="U691" s="445"/>
      <c r="V691" s="445"/>
      <c r="W691" s="445"/>
      <c r="X691" s="445"/>
      <c r="Y691" s="445"/>
      <c r="Z691" s="445"/>
    </row>
    <row r="692" ht="14.25" customHeight="1">
      <c r="A692" s="447"/>
      <c r="B692" s="459"/>
      <c r="C692" s="460"/>
      <c r="D692" s="460"/>
      <c r="E692" s="460"/>
      <c r="F692" s="460"/>
      <c r="G692" s="460"/>
      <c r="H692" s="460"/>
      <c r="I692" s="460"/>
      <c r="J692" s="460"/>
      <c r="K692" s="460"/>
      <c r="L692" s="460"/>
      <c r="M692" s="460"/>
      <c r="N692" s="460"/>
      <c r="O692" s="445"/>
      <c r="P692" s="445"/>
      <c r="Q692" s="445"/>
      <c r="R692" s="445"/>
      <c r="S692" s="445"/>
      <c r="T692" s="445"/>
      <c r="U692" s="445"/>
      <c r="V692" s="445"/>
      <c r="W692" s="445"/>
      <c r="X692" s="445"/>
      <c r="Y692" s="445"/>
      <c r="Z692" s="445"/>
    </row>
    <row r="693" ht="14.25" customHeight="1">
      <c r="A693" s="447" t="str">
        <f>SUBSTITUTE(SUBSTITUTE(SUBSTITUTE(M693,"-",""),"(",""),")","")</f>
        <v>4042470126</v>
      </c>
      <c r="B693" s="448">
        <v>4.0</v>
      </c>
      <c r="C693" s="449"/>
      <c r="D693" s="449"/>
      <c r="E693" s="449" t="s">
        <v>1746</v>
      </c>
      <c r="F693" s="449" t="s">
        <v>2235</v>
      </c>
      <c r="G693" s="449" t="s">
        <v>1864</v>
      </c>
      <c r="H693" s="449" t="s">
        <v>2327</v>
      </c>
      <c r="I693" s="449" t="s">
        <v>1849</v>
      </c>
      <c r="J693" s="451">
        <v>45206.0</v>
      </c>
      <c r="K693" s="449" t="s">
        <v>1728</v>
      </c>
      <c r="L693" s="449" t="s">
        <v>433</v>
      </c>
      <c r="M693" s="449" t="s">
        <v>436</v>
      </c>
      <c r="N693" s="465" t="s">
        <v>437</v>
      </c>
      <c r="O693" s="445"/>
      <c r="P693" s="445"/>
      <c r="Q693" s="445"/>
      <c r="R693" s="445"/>
      <c r="S693" s="445"/>
      <c r="T693" s="445"/>
      <c r="U693" s="445"/>
      <c r="V693" s="445"/>
      <c r="W693" s="445"/>
      <c r="X693" s="445"/>
      <c r="Y693" s="445"/>
      <c r="Z693" s="445"/>
    </row>
    <row r="694" ht="14.25" customHeight="1">
      <c r="A694" s="447"/>
      <c r="B694" s="453"/>
      <c r="C694" s="454"/>
      <c r="D694" s="454"/>
      <c r="E694" s="454"/>
      <c r="F694" s="454"/>
      <c r="G694" s="454"/>
      <c r="H694" s="454"/>
      <c r="I694" s="454"/>
      <c r="J694" s="454"/>
      <c r="K694" s="454"/>
      <c r="L694" s="454"/>
      <c r="M694" s="454"/>
      <c r="N694" s="454"/>
      <c r="O694" s="445"/>
      <c r="P694" s="445"/>
      <c r="Q694" s="445"/>
      <c r="R694" s="445"/>
      <c r="S694" s="445"/>
      <c r="T694" s="445"/>
      <c r="U694" s="445"/>
      <c r="V694" s="445"/>
      <c r="W694" s="445"/>
      <c r="X694" s="445"/>
      <c r="Y694" s="445"/>
      <c r="Z694" s="445"/>
    </row>
    <row r="695" ht="14.25" customHeight="1">
      <c r="A695" s="447"/>
      <c r="B695" s="459"/>
      <c r="C695" s="460"/>
      <c r="D695" s="460"/>
      <c r="E695" s="460"/>
      <c r="F695" s="460"/>
      <c r="G695" s="460"/>
      <c r="H695" s="460"/>
      <c r="I695" s="460"/>
      <c r="J695" s="460"/>
      <c r="K695" s="460"/>
      <c r="L695" s="460"/>
      <c r="M695" s="460"/>
      <c r="N695" s="460"/>
      <c r="O695" s="445"/>
      <c r="P695" s="445"/>
      <c r="Q695" s="445"/>
      <c r="R695" s="445"/>
      <c r="S695" s="445"/>
      <c r="T695" s="445"/>
      <c r="U695" s="445"/>
      <c r="V695" s="445"/>
      <c r="W695" s="445"/>
      <c r="X695" s="445"/>
      <c r="Y695" s="445"/>
      <c r="Z695" s="445"/>
    </row>
    <row r="696" ht="14.25" customHeight="1">
      <c r="A696" s="447" t="str">
        <f>SUBSTITUTE(SUBSTITUTE(SUBSTITUTE(M696,"-",""),"(",""),")","")</f>
        <v>9196360874</v>
      </c>
      <c r="B696" s="448">
        <v>5.0</v>
      </c>
      <c r="C696" s="449" t="s">
        <v>2292</v>
      </c>
      <c r="D696" s="449" t="s">
        <v>1665</v>
      </c>
      <c r="E696" s="449" t="s">
        <v>1746</v>
      </c>
      <c r="F696" s="449" t="s">
        <v>2235</v>
      </c>
      <c r="G696" s="449" t="s">
        <v>1864</v>
      </c>
      <c r="H696" s="449" t="s">
        <v>2328</v>
      </c>
      <c r="I696" s="449" t="s">
        <v>2294</v>
      </c>
      <c r="J696" s="451">
        <v>44406.0</v>
      </c>
      <c r="K696" s="449" t="s">
        <v>1749</v>
      </c>
      <c r="L696" s="449" t="s">
        <v>1075</v>
      </c>
      <c r="M696" s="449" t="s">
        <v>2295</v>
      </c>
      <c r="N696" s="465" t="s">
        <v>1074</v>
      </c>
      <c r="O696" s="445"/>
      <c r="P696" s="445"/>
      <c r="Q696" s="445"/>
      <c r="R696" s="445"/>
      <c r="S696" s="445"/>
      <c r="T696" s="445"/>
      <c r="U696" s="445"/>
      <c r="V696" s="445"/>
      <c r="W696" s="445"/>
      <c r="X696" s="445"/>
      <c r="Y696" s="445"/>
      <c r="Z696" s="445"/>
    </row>
    <row r="697" ht="14.25" customHeight="1">
      <c r="A697" s="447"/>
      <c r="B697" s="453"/>
      <c r="C697" s="454"/>
      <c r="D697" s="454"/>
      <c r="E697" s="454"/>
      <c r="F697" s="454"/>
      <c r="G697" s="454"/>
      <c r="H697" s="454"/>
      <c r="I697" s="454"/>
      <c r="J697" s="454"/>
      <c r="K697" s="456" t="s">
        <v>1859</v>
      </c>
      <c r="L697" s="456" t="s">
        <v>2296</v>
      </c>
      <c r="M697" s="454"/>
      <c r="N697" s="454"/>
      <c r="O697" s="445"/>
      <c r="P697" s="445"/>
      <c r="Q697" s="445"/>
      <c r="R697" s="445"/>
      <c r="S697" s="445"/>
      <c r="T697" s="445"/>
      <c r="U697" s="445"/>
      <c r="V697" s="445"/>
      <c r="W697" s="445"/>
      <c r="X697" s="445"/>
      <c r="Y697" s="445"/>
      <c r="Z697" s="445"/>
    </row>
    <row r="698" ht="14.25" customHeight="1">
      <c r="A698" s="447"/>
      <c r="B698" s="459"/>
      <c r="C698" s="460"/>
      <c r="D698" s="460"/>
      <c r="E698" s="460"/>
      <c r="F698" s="460"/>
      <c r="G698" s="460"/>
      <c r="H698" s="460"/>
      <c r="I698" s="460"/>
      <c r="J698" s="460"/>
      <c r="K698" s="462"/>
      <c r="L698" s="462"/>
      <c r="M698" s="460"/>
      <c r="N698" s="460"/>
      <c r="O698" s="445"/>
      <c r="P698" s="445"/>
      <c r="Q698" s="445"/>
      <c r="R698" s="445"/>
      <c r="S698" s="445"/>
      <c r="T698" s="445"/>
      <c r="U698" s="445"/>
      <c r="V698" s="445"/>
      <c r="W698" s="445"/>
      <c r="X698" s="445"/>
      <c r="Y698" s="445"/>
      <c r="Z698" s="445"/>
    </row>
    <row r="699" ht="14.25" customHeight="1">
      <c r="A699" s="447" t="str">
        <f>SUBSTITUTE(SUBSTITUTE(SUBSTITUTE(M699,"-",""),"(",""),")","")</f>
        <v>4706617819</v>
      </c>
      <c r="B699" s="448">
        <v>6.0</v>
      </c>
      <c r="C699" s="449"/>
      <c r="D699" s="449"/>
      <c r="E699" s="449" t="s">
        <v>1746</v>
      </c>
      <c r="F699" s="449" t="s">
        <v>2235</v>
      </c>
      <c r="G699" s="449" t="s">
        <v>1864</v>
      </c>
      <c r="H699" s="449" t="s">
        <v>2329</v>
      </c>
      <c r="I699" s="449" t="s">
        <v>1863</v>
      </c>
      <c r="J699" s="451">
        <v>45031.0</v>
      </c>
      <c r="K699" s="449" t="s">
        <v>1728</v>
      </c>
      <c r="L699" s="449" t="s">
        <v>1862</v>
      </c>
      <c r="M699" s="450" t="s">
        <v>408</v>
      </c>
      <c r="N699" s="452" t="s">
        <v>406</v>
      </c>
      <c r="O699" s="445"/>
      <c r="P699" s="445"/>
      <c r="Q699" s="445"/>
      <c r="R699" s="445"/>
      <c r="S699" s="445"/>
      <c r="T699" s="445"/>
      <c r="U699" s="445"/>
      <c r="V699" s="445"/>
      <c r="W699" s="445"/>
      <c r="X699" s="445"/>
      <c r="Y699" s="445"/>
      <c r="Z699" s="445"/>
    </row>
    <row r="700" ht="14.25" customHeight="1">
      <c r="A700" s="447"/>
      <c r="B700" s="453"/>
      <c r="C700" s="454"/>
      <c r="D700" s="454"/>
      <c r="E700" s="454"/>
      <c r="F700" s="454"/>
      <c r="G700" s="454"/>
      <c r="H700" s="454"/>
      <c r="I700" s="454"/>
      <c r="J700" s="454"/>
      <c r="K700" s="454"/>
      <c r="L700" s="454"/>
      <c r="M700" s="455"/>
      <c r="N700" s="458"/>
      <c r="O700" s="445"/>
      <c r="P700" s="445"/>
      <c r="Q700" s="445"/>
      <c r="R700" s="445"/>
      <c r="S700" s="445"/>
      <c r="T700" s="445"/>
      <c r="U700" s="445"/>
      <c r="V700" s="445"/>
      <c r="W700" s="445"/>
      <c r="X700" s="445"/>
      <c r="Y700" s="445"/>
      <c r="Z700" s="445"/>
    </row>
    <row r="701" ht="14.25" customHeight="1">
      <c r="A701" s="447"/>
      <c r="B701" s="459"/>
      <c r="C701" s="460"/>
      <c r="D701" s="460"/>
      <c r="E701" s="460"/>
      <c r="F701" s="460"/>
      <c r="G701" s="460"/>
      <c r="H701" s="460"/>
      <c r="I701" s="460"/>
      <c r="J701" s="460"/>
      <c r="K701" s="460"/>
      <c r="L701" s="460"/>
      <c r="M701" s="461"/>
      <c r="N701" s="464"/>
      <c r="O701" s="445"/>
      <c r="P701" s="445"/>
      <c r="Q701" s="445"/>
      <c r="R701" s="445"/>
      <c r="S701" s="445"/>
      <c r="T701" s="445"/>
      <c r="U701" s="445"/>
      <c r="V701" s="445"/>
      <c r="W701" s="445"/>
      <c r="X701" s="445"/>
      <c r="Y701" s="445"/>
      <c r="Z701" s="445"/>
    </row>
    <row r="702" ht="14.25" customHeight="1">
      <c r="A702" s="447" t="str">
        <f>SUBSTITUTE(SUBSTITUTE(SUBSTITUTE(M702,"-",""),"(",""),")","")</f>
        <v>4706044640</v>
      </c>
      <c r="B702" s="448">
        <v>7.0</v>
      </c>
      <c r="C702" s="449"/>
      <c r="D702" s="449" t="s">
        <v>1665</v>
      </c>
      <c r="E702" s="449" t="s">
        <v>1746</v>
      </c>
      <c r="F702" s="449" t="s">
        <v>2235</v>
      </c>
      <c r="G702" s="449" t="s">
        <v>1864</v>
      </c>
      <c r="H702" s="449" t="s">
        <v>2330</v>
      </c>
      <c r="I702" s="449" t="s">
        <v>2331</v>
      </c>
      <c r="J702" s="451">
        <v>45150.0</v>
      </c>
      <c r="K702" s="449"/>
      <c r="L702" s="449"/>
      <c r="M702" s="449" t="s">
        <v>2332</v>
      </c>
      <c r="N702" s="465" t="s">
        <v>1088</v>
      </c>
      <c r="O702" s="445"/>
      <c r="P702" s="445"/>
      <c r="Q702" s="445"/>
      <c r="R702" s="445"/>
      <c r="S702" s="445"/>
      <c r="T702" s="445"/>
      <c r="U702" s="445"/>
      <c r="V702" s="445"/>
      <c r="W702" s="445"/>
      <c r="X702" s="445"/>
      <c r="Y702" s="445"/>
      <c r="Z702" s="445"/>
    </row>
    <row r="703" ht="14.25" customHeight="1">
      <c r="A703" s="447"/>
      <c r="B703" s="453"/>
      <c r="C703" s="454"/>
      <c r="D703" s="454"/>
      <c r="E703" s="454"/>
      <c r="F703" s="454"/>
      <c r="G703" s="454"/>
      <c r="H703" s="454"/>
      <c r="I703" s="454"/>
      <c r="J703" s="454"/>
      <c r="K703" s="454"/>
      <c r="L703" s="454"/>
      <c r="M703" s="454"/>
      <c r="N703" s="454"/>
      <c r="O703" s="445"/>
      <c r="P703" s="445"/>
      <c r="Q703" s="445"/>
      <c r="R703" s="445"/>
      <c r="S703" s="445"/>
      <c r="T703" s="445"/>
      <c r="U703" s="445"/>
      <c r="V703" s="445"/>
      <c r="W703" s="445"/>
      <c r="X703" s="445"/>
      <c r="Y703" s="445"/>
      <c r="Z703" s="445"/>
    </row>
    <row r="704" ht="14.25" customHeight="1">
      <c r="A704" s="447"/>
      <c r="B704" s="459"/>
      <c r="C704" s="460"/>
      <c r="D704" s="460"/>
      <c r="E704" s="460"/>
      <c r="F704" s="460"/>
      <c r="G704" s="460"/>
      <c r="H704" s="460"/>
      <c r="I704" s="460"/>
      <c r="J704" s="460"/>
      <c r="K704" s="460"/>
      <c r="L704" s="460"/>
      <c r="M704" s="460"/>
      <c r="N704" s="460"/>
      <c r="O704" s="445"/>
      <c r="P704" s="445"/>
      <c r="Q704" s="445"/>
      <c r="R704" s="445"/>
      <c r="S704" s="445"/>
      <c r="T704" s="445"/>
      <c r="U704" s="445"/>
      <c r="V704" s="445"/>
      <c r="W704" s="445"/>
      <c r="X704" s="445"/>
      <c r="Y704" s="445"/>
      <c r="Z704" s="445"/>
    </row>
    <row r="705" ht="14.25" customHeight="1">
      <c r="A705" s="447" t="str">
        <f>SUBSTITUTE(SUBSTITUTE(SUBSTITUTE(M705,"-",""),"(",""),")","")</f>
        <v>7708876629</v>
      </c>
      <c r="B705" s="448">
        <v>8.0</v>
      </c>
      <c r="C705" s="449"/>
      <c r="D705" s="449"/>
      <c r="E705" s="449" t="s">
        <v>1746</v>
      </c>
      <c r="F705" s="449" t="s">
        <v>2235</v>
      </c>
      <c r="G705" s="449" t="s">
        <v>1864</v>
      </c>
      <c r="H705" s="449" t="s">
        <v>2333</v>
      </c>
      <c r="I705" s="449" t="s">
        <v>2010</v>
      </c>
      <c r="J705" s="451">
        <v>44415.0</v>
      </c>
      <c r="K705" s="449" t="s">
        <v>2243</v>
      </c>
      <c r="L705" s="449" t="s">
        <v>2009</v>
      </c>
      <c r="M705" s="449" t="s">
        <v>650</v>
      </c>
      <c r="N705" s="465" t="s">
        <v>651</v>
      </c>
      <c r="O705" s="445"/>
      <c r="P705" s="445"/>
      <c r="Q705" s="445"/>
      <c r="R705" s="445"/>
      <c r="S705" s="445"/>
      <c r="T705" s="445"/>
      <c r="U705" s="445"/>
      <c r="V705" s="445"/>
      <c r="W705" s="445"/>
      <c r="X705" s="445"/>
      <c r="Y705" s="445"/>
      <c r="Z705" s="445"/>
    </row>
    <row r="706" ht="14.25" customHeight="1">
      <c r="A706" s="447"/>
      <c r="B706" s="453"/>
      <c r="C706" s="454"/>
      <c r="D706" s="454"/>
      <c r="E706" s="454"/>
      <c r="F706" s="454"/>
      <c r="G706" s="454"/>
      <c r="H706" s="454"/>
      <c r="I706" s="454"/>
      <c r="J706" s="454"/>
      <c r="K706" s="454"/>
      <c r="L706" s="454"/>
      <c r="M706" s="454"/>
      <c r="N706" s="454"/>
      <c r="O706" s="445"/>
      <c r="P706" s="445"/>
      <c r="Q706" s="445"/>
      <c r="R706" s="445"/>
      <c r="S706" s="445"/>
      <c r="T706" s="445"/>
      <c r="U706" s="445"/>
      <c r="V706" s="445"/>
      <c r="W706" s="445"/>
      <c r="X706" s="445"/>
      <c r="Y706" s="445"/>
      <c r="Z706" s="445"/>
    </row>
    <row r="707" ht="14.25" customHeight="1">
      <c r="A707" s="447"/>
      <c r="B707" s="459"/>
      <c r="C707" s="460"/>
      <c r="D707" s="460"/>
      <c r="E707" s="460"/>
      <c r="F707" s="460"/>
      <c r="G707" s="460"/>
      <c r="H707" s="460"/>
      <c r="I707" s="460"/>
      <c r="J707" s="460"/>
      <c r="K707" s="460"/>
      <c r="L707" s="460"/>
      <c r="M707" s="460"/>
      <c r="N707" s="460"/>
      <c r="O707" s="445"/>
      <c r="P707" s="445"/>
      <c r="Q707" s="445"/>
      <c r="R707" s="445"/>
      <c r="S707" s="445"/>
      <c r="T707" s="445"/>
      <c r="U707" s="445"/>
      <c r="V707" s="445"/>
      <c r="W707" s="445"/>
      <c r="X707" s="445"/>
      <c r="Y707" s="445"/>
      <c r="Z707" s="445"/>
    </row>
    <row r="708" ht="14.25" customHeight="1">
      <c r="A708" s="447" t="str">
        <f>SUBSTITUTE(SUBSTITUTE(SUBSTITUTE(M708,"-",""),"(",""),")","")</f>
        <v>6783710304</v>
      </c>
      <c r="B708" s="448">
        <v>9.0</v>
      </c>
      <c r="C708" s="449" t="s">
        <v>136</v>
      </c>
      <c r="D708" s="449"/>
      <c r="E708" s="449" t="s">
        <v>1746</v>
      </c>
      <c r="F708" s="449" t="s">
        <v>2235</v>
      </c>
      <c r="G708" s="449" t="s">
        <v>1864</v>
      </c>
      <c r="H708" s="449" t="s">
        <v>2334</v>
      </c>
      <c r="I708" s="449" t="s">
        <v>1926</v>
      </c>
      <c r="J708" s="451">
        <v>43932.0</v>
      </c>
      <c r="K708" s="449" t="s">
        <v>1680</v>
      </c>
      <c r="L708" s="449" t="s">
        <v>1925</v>
      </c>
      <c r="M708" s="449" t="s">
        <v>1927</v>
      </c>
      <c r="N708" s="465" t="s">
        <v>593</v>
      </c>
      <c r="O708" s="445"/>
      <c r="P708" s="445"/>
      <c r="Q708" s="445"/>
      <c r="R708" s="445"/>
      <c r="S708" s="445"/>
      <c r="T708" s="445"/>
      <c r="U708" s="445"/>
      <c r="V708" s="445"/>
      <c r="W708" s="445"/>
      <c r="X708" s="445"/>
      <c r="Y708" s="445"/>
      <c r="Z708" s="445"/>
    </row>
    <row r="709" ht="14.25" customHeight="1">
      <c r="A709" s="447"/>
      <c r="B709" s="453"/>
      <c r="C709" s="454"/>
      <c r="D709" s="454"/>
      <c r="E709" s="454"/>
      <c r="F709" s="454"/>
      <c r="G709" s="454"/>
      <c r="H709" s="454"/>
      <c r="I709" s="454"/>
      <c r="J709" s="454"/>
      <c r="K709" s="454"/>
      <c r="L709" s="454"/>
      <c r="M709" s="454"/>
      <c r="N709" s="454"/>
      <c r="O709" s="445"/>
      <c r="P709" s="445"/>
      <c r="Q709" s="445"/>
      <c r="R709" s="445"/>
      <c r="S709" s="445"/>
      <c r="T709" s="445"/>
      <c r="U709" s="445"/>
      <c r="V709" s="445"/>
      <c r="W709" s="445"/>
      <c r="X709" s="445"/>
      <c r="Y709" s="445"/>
      <c r="Z709" s="445"/>
    </row>
    <row r="710" ht="14.25" customHeight="1">
      <c r="A710" s="447"/>
      <c r="B710" s="459"/>
      <c r="C710" s="460"/>
      <c r="D710" s="460"/>
      <c r="E710" s="460"/>
      <c r="F710" s="460"/>
      <c r="G710" s="460"/>
      <c r="H710" s="460"/>
      <c r="I710" s="460"/>
      <c r="J710" s="460"/>
      <c r="K710" s="460"/>
      <c r="L710" s="460"/>
      <c r="M710" s="460"/>
      <c r="N710" s="460"/>
      <c r="O710" s="445"/>
      <c r="P710" s="445"/>
      <c r="Q710" s="445"/>
      <c r="R710" s="445"/>
      <c r="S710" s="445"/>
      <c r="T710" s="445"/>
      <c r="U710" s="445"/>
      <c r="V710" s="445"/>
      <c r="W710" s="445"/>
      <c r="X710" s="445"/>
      <c r="Y710" s="445"/>
      <c r="Z710" s="445"/>
    </row>
    <row r="711" ht="14.25" customHeight="1">
      <c r="A711" s="447" t="str">
        <f>SUBSTITUTE(SUBSTITUTE(SUBSTITUTE(M711,"-",""),"(",""),")","")</f>
        <v>4704617192</v>
      </c>
      <c r="B711" s="448">
        <v>10.0</v>
      </c>
      <c r="C711" s="449" t="s">
        <v>1692</v>
      </c>
      <c r="D711" s="449"/>
      <c r="E711" s="449" t="s">
        <v>1746</v>
      </c>
      <c r="F711" s="449" t="s">
        <v>2235</v>
      </c>
      <c r="G711" s="449" t="s">
        <v>1864</v>
      </c>
      <c r="H711" s="449" t="s">
        <v>2335</v>
      </c>
      <c r="I711" s="449" t="s">
        <v>1951</v>
      </c>
      <c r="J711" s="451">
        <v>44470.0</v>
      </c>
      <c r="K711" s="449" t="s">
        <v>1680</v>
      </c>
      <c r="L711" s="449" t="s">
        <v>1950</v>
      </c>
      <c r="M711" s="450" t="s">
        <v>1952</v>
      </c>
      <c r="N711" s="452" t="s">
        <v>585</v>
      </c>
      <c r="O711" s="445"/>
      <c r="P711" s="445"/>
      <c r="Q711" s="445"/>
      <c r="R711" s="445"/>
      <c r="S711" s="445"/>
      <c r="T711" s="445"/>
      <c r="U711" s="445"/>
      <c r="V711" s="445"/>
      <c r="W711" s="445"/>
      <c r="X711" s="445"/>
      <c r="Y711" s="445"/>
      <c r="Z711" s="445"/>
    </row>
    <row r="712" ht="14.25" customHeight="1">
      <c r="A712" s="447"/>
      <c r="B712" s="453"/>
      <c r="C712" s="454"/>
      <c r="D712" s="454"/>
      <c r="E712" s="454"/>
      <c r="F712" s="454"/>
      <c r="G712" s="454"/>
      <c r="H712" s="454"/>
      <c r="I712" s="454"/>
      <c r="J712" s="454"/>
      <c r="K712" s="454"/>
      <c r="L712" s="454"/>
      <c r="M712" s="455"/>
      <c r="N712" s="458"/>
      <c r="O712" s="445"/>
      <c r="P712" s="445"/>
      <c r="Q712" s="445"/>
      <c r="R712" s="445"/>
      <c r="S712" s="445"/>
      <c r="T712" s="445"/>
      <c r="U712" s="445"/>
      <c r="V712" s="445"/>
      <c r="W712" s="445"/>
      <c r="X712" s="445"/>
      <c r="Y712" s="445"/>
      <c r="Z712" s="445"/>
    </row>
    <row r="713" ht="14.25" customHeight="1">
      <c r="A713" s="447"/>
      <c r="B713" s="459"/>
      <c r="C713" s="460"/>
      <c r="D713" s="460"/>
      <c r="E713" s="460"/>
      <c r="F713" s="460"/>
      <c r="G713" s="460"/>
      <c r="H713" s="460"/>
      <c r="I713" s="460"/>
      <c r="J713" s="460"/>
      <c r="K713" s="460"/>
      <c r="L713" s="460"/>
      <c r="M713" s="461"/>
      <c r="N713" s="464"/>
      <c r="O713" s="445"/>
      <c r="P713" s="445"/>
      <c r="Q713" s="445"/>
      <c r="R713" s="445"/>
      <c r="S713" s="445"/>
      <c r="T713" s="445"/>
      <c r="U713" s="445"/>
      <c r="V713" s="445"/>
      <c r="W713" s="445"/>
      <c r="X713" s="445"/>
      <c r="Y713" s="445"/>
      <c r="Z713" s="445"/>
    </row>
    <row r="714" ht="14.25" customHeight="1">
      <c r="A714" s="447" t="str">
        <f>SUBSTITUTE(SUBSTITUTE(SUBSTITUTE(M714,"-",""),"(",""),")","")</f>
        <v>7705332343</v>
      </c>
      <c r="B714" s="448">
        <v>11.0</v>
      </c>
      <c r="C714" s="449" t="s">
        <v>128</v>
      </c>
      <c r="D714" s="449" t="s">
        <v>1665</v>
      </c>
      <c r="E714" s="449" t="s">
        <v>1746</v>
      </c>
      <c r="F714" s="449" t="s">
        <v>2235</v>
      </c>
      <c r="G714" s="449" t="s">
        <v>1864</v>
      </c>
      <c r="H714" s="449" t="s">
        <v>2336</v>
      </c>
      <c r="I714" s="449" t="s">
        <v>2337</v>
      </c>
      <c r="J714" s="451">
        <v>44933.0</v>
      </c>
      <c r="K714" s="449"/>
      <c r="L714" s="449"/>
      <c r="M714" s="449" t="s">
        <v>2338</v>
      </c>
      <c r="N714" s="465" t="s">
        <v>1080</v>
      </c>
      <c r="O714" s="445"/>
      <c r="P714" s="445"/>
      <c r="Q714" s="445"/>
      <c r="R714" s="445"/>
      <c r="S714" s="445"/>
      <c r="T714" s="445"/>
      <c r="U714" s="445"/>
      <c r="V714" s="445"/>
      <c r="W714" s="445"/>
      <c r="X714" s="445"/>
      <c r="Y714" s="445"/>
      <c r="Z714" s="445"/>
    </row>
    <row r="715" ht="14.25" customHeight="1">
      <c r="A715" s="447"/>
      <c r="B715" s="453"/>
      <c r="C715" s="454"/>
      <c r="D715" s="454"/>
      <c r="E715" s="454"/>
      <c r="F715" s="454"/>
      <c r="G715" s="454"/>
      <c r="H715" s="454"/>
      <c r="I715" s="454"/>
      <c r="J715" s="454"/>
      <c r="K715" s="454"/>
      <c r="L715" s="454"/>
      <c r="M715" s="454"/>
      <c r="N715" s="454"/>
      <c r="O715" s="445"/>
      <c r="P715" s="445"/>
      <c r="Q715" s="445"/>
      <c r="R715" s="445"/>
      <c r="S715" s="445"/>
      <c r="T715" s="445"/>
      <c r="U715" s="445"/>
      <c r="V715" s="445"/>
      <c r="W715" s="445"/>
      <c r="X715" s="445"/>
      <c r="Y715" s="445"/>
      <c r="Z715" s="445"/>
    </row>
    <row r="716" ht="14.25" customHeight="1">
      <c r="A716" s="447"/>
      <c r="B716" s="459"/>
      <c r="C716" s="460"/>
      <c r="D716" s="460"/>
      <c r="E716" s="460"/>
      <c r="F716" s="460"/>
      <c r="G716" s="460"/>
      <c r="H716" s="460"/>
      <c r="I716" s="460"/>
      <c r="J716" s="460"/>
      <c r="K716" s="460"/>
      <c r="L716" s="460"/>
      <c r="M716" s="460"/>
      <c r="N716" s="460"/>
      <c r="O716" s="445"/>
      <c r="P716" s="445"/>
      <c r="Q716" s="445"/>
      <c r="R716" s="445"/>
      <c r="S716" s="445"/>
      <c r="T716" s="445"/>
      <c r="U716" s="445"/>
      <c r="V716" s="445"/>
      <c r="W716" s="445"/>
      <c r="X716" s="445"/>
      <c r="Y716" s="445"/>
      <c r="Z716" s="445"/>
    </row>
    <row r="717" ht="14.25" customHeight="1">
      <c r="A717" s="447" t="str">
        <f>SUBSTITUTE(SUBSTITUTE(SUBSTITUTE(M717,"-",""),"(",""),")","")</f>
        <v>6302003061</v>
      </c>
      <c r="B717" s="448">
        <v>12.0</v>
      </c>
      <c r="C717" s="449"/>
      <c r="D717" s="449"/>
      <c r="E717" s="449" t="s">
        <v>1746</v>
      </c>
      <c r="F717" s="449" t="s">
        <v>2235</v>
      </c>
      <c r="G717" s="449" t="s">
        <v>1864</v>
      </c>
      <c r="H717" s="449" t="s">
        <v>2339</v>
      </c>
      <c r="I717" s="449" t="s">
        <v>1762</v>
      </c>
      <c r="J717" s="451">
        <v>44660.0</v>
      </c>
      <c r="K717" s="449" t="s">
        <v>1978</v>
      </c>
      <c r="L717" s="449" t="s">
        <v>1760</v>
      </c>
      <c r="M717" s="449" t="s">
        <v>1763</v>
      </c>
      <c r="N717" s="465" t="s">
        <v>1764</v>
      </c>
      <c r="O717" s="445"/>
      <c r="P717" s="445"/>
      <c r="Q717" s="445"/>
      <c r="R717" s="445"/>
      <c r="S717" s="445"/>
      <c r="T717" s="445"/>
      <c r="U717" s="445"/>
      <c r="V717" s="445"/>
      <c r="W717" s="445"/>
      <c r="X717" s="445"/>
      <c r="Y717" s="445"/>
      <c r="Z717" s="445"/>
    </row>
    <row r="718" ht="14.25" customHeight="1">
      <c r="A718" s="447"/>
      <c r="B718" s="453"/>
      <c r="C718" s="454"/>
      <c r="D718" s="454"/>
      <c r="E718" s="454"/>
      <c r="F718" s="454"/>
      <c r="G718" s="454"/>
      <c r="H718" s="454"/>
      <c r="I718" s="454"/>
      <c r="J718" s="454"/>
      <c r="K718" s="454"/>
      <c r="L718" s="454"/>
      <c r="M718" s="454"/>
      <c r="N718" s="454"/>
      <c r="O718" s="445"/>
      <c r="P718" s="445"/>
      <c r="Q718" s="445"/>
      <c r="R718" s="445"/>
      <c r="S718" s="445"/>
      <c r="T718" s="445"/>
      <c r="U718" s="445"/>
      <c r="V718" s="445"/>
      <c r="W718" s="445"/>
      <c r="X718" s="445"/>
      <c r="Y718" s="445"/>
      <c r="Z718" s="445"/>
    </row>
    <row r="719" ht="14.25" customHeight="1">
      <c r="A719" s="447"/>
      <c r="B719" s="459"/>
      <c r="C719" s="460"/>
      <c r="D719" s="460"/>
      <c r="E719" s="460"/>
      <c r="F719" s="460"/>
      <c r="G719" s="460"/>
      <c r="H719" s="460"/>
      <c r="I719" s="460"/>
      <c r="J719" s="460"/>
      <c r="K719" s="460"/>
      <c r="L719" s="460"/>
      <c r="M719" s="460"/>
      <c r="N719" s="460"/>
      <c r="O719" s="445"/>
      <c r="P719" s="445"/>
      <c r="Q719" s="445"/>
      <c r="R719" s="445"/>
      <c r="S719" s="445"/>
      <c r="T719" s="445"/>
      <c r="U719" s="445"/>
      <c r="V719" s="445"/>
      <c r="W719" s="445"/>
      <c r="X719" s="445"/>
      <c r="Y719" s="445"/>
      <c r="Z719" s="445"/>
    </row>
    <row r="720" ht="14.25" customHeight="1">
      <c r="A720" s="447" t="str">
        <f>SUBSTITUTE(SUBSTITUTE(SUBSTITUTE(M720,"-",""),"(",""),")","")</f>
        <v>9293106049</v>
      </c>
      <c r="B720" s="448">
        <v>13.0</v>
      </c>
      <c r="C720" s="449" t="s">
        <v>76</v>
      </c>
      <c r="D720" s="449"/>
      <c r="E720" s="449" t="s">
        <v>1746</v>
      </c>
      <c r="F720" s="449" t="s">
        <v>2235</v>
      </c>
      <c r="G720" s="449" t="s">
        <v>1864</v>
      </c>
      <c r="H720" s="449" t="s">
        <v>2340</v>
      </c>
      <c r="I720" s="449" t="s">
        <v>1822</v>
      </c>
      <c r="J720" s="451">
        <v>45150.0</v>
      </c>
      <c r="K720" s="449" t="s">
        <v>1728</v>
      </c>
      <c r="L720" s="449" t="s">
        <v>428</v>
      </c>
      <c r="M720" s="450" t="s">
        <v>1823</v>
      </c>
      <c r="N720" s="452" t="s">
        <v>431</v>
      </c>
      <c r="O720" s="445"/>
      <c r="P720" s="445"/>
      <c r="Q720" s="445"/>
      <c r="R720" s="445"/>
      <c r="S720" s="445"/>
      <c r="T720" s="445"/>
      <c r="U720" s="445"/>
      <c r="V720" s="445"/>
      <c r="W720" s="445"/>
      <c r="X720" s="445"/>
      <c r="Y720" s="445"/>
      <c r="Z720" s="445"/>
    </row>
    <row r="721" ht="14.25" customHeight="1">
      <c r="A721" s="447"/>
      <c r="B721" s="453"/>
      <c r="C721" s="454"/>
      <c r="D721" s="454"/>
      <c r="E721" s="454"/>
      <c r="F721" s="454"/>
      <c r="G721" s="454"/>
      <c r="H721" s="454"/>
      <c r="I721" s="454"/>
      <c r="J721" s="454"/>
      <c r="K721" s="454"/>
      <c r="L721" s="454"/>
      <c r="M721" s="455"/>
      <c r="N721" s="458"/>
      <c r="O721" s="445"/>
      <c r="P721" s="445"/>
      <c r="Q721" s="445"/>
      <c r="R721" s="445"/>
      <c r="S721" s="445"/>
      <c r="T721" s="445"/>
      <c r="U721" s="445"/>
      <c r="V721" s="445"/>
      <c r="W721" s="445"/>
      <c r="X721" s="445"/>
      <c r="Y721" s="445"/>
      <c r="Z721" s="445"/>
    </row>
    <row r="722" ht="14.25" customHeight="1">
      <c r="A722" s="447"/>
      <c r="B722" s="459"/>
      <c r="C722" s="460"/>
      <c r="D722" s="460"/>
      <c r="E722" s="460"/>
      <c r="F722" s="460"/>
      <c r="G722" s="460"/>
      <c r="H722" s="460"/>
      <c r="I722" s="460"/>
      <c r="J722" s="460"/>
      <c r="K722" s="460"/>
      <c r="L722" s="460"/>
      <c r="M722" s="461"/>
      <c r="N722" s="464"/>
      <c r="O722" s="445"/>
      <c r="P722" s="445"/>
      <c r="Q722" s="445"/>
      <c r="R722" s="445"/>
      <c r="S722" s="445"/>
      <c r="T722" s="445"/>
      <c r="U722" s="445"/>
      <c r="V722" s="445"/>
      <c r="W722" s="445"/>
      <c r="X722" s="445"/>
      <c r="Y722" s="445"/>
      <c r="Z722" s="445"/>
    </row>
    <row r="723" ht="14.25" customHeight="1">
      <c r="A723" s="447" t="str">
        <f>SUBSTITUTE(SUBSTITUTE(SUBSTITUTE(M723,"-",""),"(",""),")","")</f>
        <v>4783205791</v>
      </c>
      <c r="B723" s="448">
        <v>14.0</v>
      </c>
      <c r="C723" s="449"/>
      <c r="D723" s="449"/>
      <c r="E723" s="449" t="s">
        <v>1746</v>
      </c>
      <c r="F723" s="449" t="s">
        <v>2235</v>
      </c>
      <c r="G723" s="449" t="s">
        <v>1864</v>
      </c>
      <c r="H723" s="449" t="s">
        <v>2341</v>
      </c>
      <c r="I723" s="449" t="s">
        <v>1797</v>
      </c>
      <c r="J723" s="451">
        <v>45157.0</v>
      </c>
      <c r="K723" s="449" t="s">
        <v>1978</v>
      </c>
      <c r="L723" s="449" t="s">
        <v>323</v>
      </c>
      <c r="M723" s="449" t="s">
        <v>326</v>
      </c>
      <c r="N723" s="465" t="s">
        <v>327</v>
      </c>
      <c r="O723" s="445"/>
      <c r="P723" s="445"/>
      <c r="Q723" s="445"/>
      <c r="R723" s="445"/>
      <c r="S723" s="445"/>
      <c r="T723" s="445"/>
      <c r="U723" s="445"/>
      <c r="V723" s="445"/>
      <c r="W723" s="445"/>
      <c r="X723" s="445"/>
      <c r="Y723" s="445"/>
      <c r="Z723" s="445"/>
    </row>
    <row r="724" ht="14.25" customHeight="1">
      <c r="A724" s="447"/>
      <c r="B724" s="453"/>
      <c r="C724" s="454"/>
      <c r="D724" s="454"/>
      <c r="E724" s="454"/>
      <c r="F724" s="454"/>
      <c r="G724" s="454"/>
      <c r="H724" s="454"/>
      <c r="I724" s="454"/>
      <c r="J724" s="454"/>
      <c r="K724" s="454"/>
      <c r="L724" s="454"/>
      <c r="M724" s="454"/>
      <c r="N724" s="454"/>
      <c r="O724" s="445"/>
      <c r="P724" s="445"/>
      <c r="Q724" s="445"/>
      <c r="R724" s="445"/>
      <c r="S724" s="445"/>
      <c r="T724" s="445"/>
      <c r="U724" s="445"/>
      <c r="V724" s="445"/>
      <c r="W724" s="445"/>
      <c r="X724" s="445"/>
      <c r="Y724" s="445"/>
      <c r="Z724" s="445"/>
    </row>
    <row r="725" ht="14.25" customHeight="1">
      <c r="A725" s="447"/>
      <c r="B725" s="459"/>
      <c r="C725" s="460"/>
      <c r="D725" s="460"/>
      <c r="E725" s="460"/>
      <c r="F725" s="460"/>
      <c r="G725" s="460"/>
      <c r="H725" s="460"/>
      <c r="I725" s="460"/>
      <c r="J725" s="460"/>
      <c r="K725" s="460"/>
      <c r="L725" s="460"/>
      <c r="M725" s="460"/>
      <c r="N725" s="460"/>
      <c r="O725" s="445"/>
      <c r="P725" s="445"/>
      <c r="Q725" s="445"/>
      <c r="R725" s="445"/>
      <c r="S725" s="445"/>
      <c r="T725" s="445"/>
      <c r="U725" s="445"/>
      <c r="V725" s="445"/>
      <c r="W725" s="445"/>
      <c r="X725" s="445"/>
      <c r="Y725" s="445"/>
      <c r="Z725" s="445"/>
    </row>
    <row r="726" ht="14.25" customHeight="1">
      <c r="A726" s="447" t="str">
        <f>SUBSTITUTE(SUBSTITUTE(SUBSTITUTE(M726,"-",""),"(",""),")","")</f>
        <v>4708341575</v>
      </c>
      <c r="B726" s="448">
        <v>15.0</v>
      </c>
      <c r="C726" s="449"/>
      <c r="D726" s="449" t="s">
        <v>1665</v>
      </c>
      <c r="E726" s="449" t="s">
        <v>1746</v>
      </c>
      <c r="F726" s="449" t="s">
        <v>2235</v>
      </c>
      <c r="G726" s="449" t="s">
        <v>1864</v>
      </c>
      <c r="H726" s="449" t="s">
        <v>2342</v>
      </c>
      <c r="I726" s="449" t="s">
        <v>2343</v>
      </c>
      <c r="J726" s="451">
        <v>45031.0</v>
      </c>
      <c r="K726" s="449" t="s">
        <v>1812</v>
      </c>
      <c r="L726" s="449" t="s">
        <v>2344</v>
      </c>
      <c r="M726" s="449" t="s">
        <v>2345</v>
      </c>
      <c r="N726" s="465" t="s">
        <v>1069</v>
      </c>
      <c r="O726" s="445"/>
      <c r="P726" s="445"/>
      <c r="Q726" s="445"/>
      <c r="R726" s="445"/>
      <c r="S726" s="445"/>
      <c r="T726" s="445"/>
      <c r="U726" s="445"/>
      <c r="V726" s="445"/>
      <c r="W726" s="445"/>
      <c r="X726" s="445"/>
      <c r="Y726" s="445"/>
      <c r="Z726" s="445"/>
    </row>
    <row r="727" ht="14.25" customHeight="1">
      <c r="A727" s="447"/>
      <c r="B727" s="453"/>
      <c r="C727" s="454"/>
      <c r="D727" s="454"/>
      <c r="E727" s="454"/>
      <c r="F727" s="454"/>
      <c r="G727" s="454"/>
      <c r="H727" s="454"/>
      <c r="I727" s="454"/>
      <c r="J727" s="454"/>
      <c r="K727" s="454"/>
      <c r="L727" s="454"/>
      <c r="M727" s="454"/>
      <c r="N727" s="454"/>
      <c r="O727" s="445"/>
      <c r="P727" s="445"/>
      <c r="Q727" s="445"/>
      <c r="R727" s="445"/>
      <c r="S727" s="445"/>
      <c r="T727" s="445"/>
      <c r="U727" s="445"/>
      <c r="V727" s="445"/>
      <c r="W727" s="445"/>
      <c r="X727" s="445"/>
      <c r="Y727" s="445"/>
      <c r="Z727" s="445"/>
    </row>
    <row r="728" ht="14.25" customHeight="1">
      <c r="A728" s="447"/>
      <c r="B728" s="459"/>
      <c r="C728" s="460"/>
      <c r="D728" s="460"/>
      <c r="E728" s="460"/>
      <c r="F728" s="460"/>
      <c r="G728" s="460"/>
      <c r="H728" s="460"/>
      <c r="I728" s="460"/>
      <c r="J728" s="460"/>
      <c r="K728" s="460"/>
      <c r="L728" s="460"/>
      <c r="M728" s="460"/>
      <c r="N728" s="460"/>
      <c r="O728" s="445"/>
      <c r="P728" s="445"/>
      <c r="Q728" s="445"/>
      <c r="R728" s="445"/>
      <c r="S728" s="445"/>
      <c r="T728" s="445"/>
      <c r="U728" s="445"/>
      <c r="V728" s="445"/>
      <c r="W728" s="445"/>
      <c r="X728" s="445"/>
      <c r="Y728" s="445"/>
      <c r="Z728" s="445"/>
    </row>
    <row r="729" ht="14.25" customHeight="1">
      <c r="A729" s="447" t="str">
        <f>SUBSTITUTE(SUBSTITUTE(SUBSTITUTE(M729,"-",""),"(",""),")","")</f>
        <v>6788973721</v>
      </c>
      <c r="B729" s="448">
        <v>16.0</v>
      </c>
      <c r="C729" s="449" t="s">
        <v>52</v>
      </c>
      <c r="D729" s="449"/>
      <c r="E729" s="449" t="s">
        <v>1746</v>
      </c>
      <c r="F729" s="449" t="s">
        <v>2235</v>
      </c>
      <c r="G729" s="449" t="s">
        <v>1864</v>
      </c>
      <c r="H729" s="449" t="s">
        <v>2346</v>
      </c>
      <c r="I729" s="449" t="s">
        <v>2033</v>
      </c>
      <c r="J729" s="451">
        <v>44296.0</v>
      </c>
      <c r="K729" s="449" t="s">
        <v>2243</v>
      </c>
      <c r="L729" s="449" t="s">
        <v>2032</v>
      </c>
      <c r="M729" s="449" t="s">
        <v>2034</v>
      </c>
      <c r="N729" s="465" t="s">
        <v>722</v>
      </c>
      <c r="O729" s="445"/>
      <c r="P729" s="445"/>
      <c r="Q729" s="445"/>
      <c r="R729" s="445"/>
      <c r="S729" s="445"/>
      <c r="T729" s="445"/>
      <c r="U729" s="445"/>
      <c r="V729" s="445"/>
      <c r="W729" s="445"/>
      <c r="X729" s="445"/>
      <c r="Y729" s="445"/>
      <c r="Z729" s="445"/>
    </row>
    <row r="730" ht="14.25" customHeight="1">
      <c r="A730" s="447"/>
      <c r="B730" s="453"/>
      <c r="C730" s="454"/>
      <c r="D730" s="454"/>
      <c r="E730" s="454"/>
      <c r="F730" s="454"/>
      <c r="G730" s="454"/>
      <c r="H730" s="454"/>
      <c r="I730" s="454"/>
      <c r="J730" s="454"/>
      <c r="K730" s="454"/>
      <c r="L730" s="454"/>
      <c r="M730" s="454"/>
      <c r="N730" s="454"/>
      <c r="O730" s="445"/>
      <c r="P730" s="445"/>
      <c r="Q730" s="445"/>
      <c r="R730" s="445"/>
      <c r="S730" s="445"/>
      <c r="T730" s="445"/>
      <c r="U730" s="445"/>
      <c r="V730" s="445"/>
      <c r="W730" s="445"/>
      <c r="X730" s="445"/>
      <c r="Y730" s="445"/>
      <c r="Z730" s="445"/>
    </row>
    <row r="731" ht="14.25" customHeight="1">
      <c r="A731" s="447"/>
      <c r="B731" s="459"/>
      <c r="C731" s="460"/>
      <c r="D731" s="460"/>
      <c r="E731" s="460"/>
      <c r="F731" s="460"/>
      <c r="G731" s="460"/>
      <c r="H731" s="460"/>
      <c r="I731" s="460"/>
      <c r="J731" s="460"/>
      <c r="K731" s="460"/>
      <c r="L731" s="460"/>
      <c r="M731" s="460"/>
      <c r="N731" s="460"/>
      <c r="O731" s="445"/>
      <c r="P731" s="445"/>
      <c r="Q731" s="445"/>
      <c r="R731" s="445"/>
      <c r="S731" s="445"/>
      <c r="T731" s="445"/>
      <c r="U731" s="445"/>
      <c r="V731" s="445"/>
      <c r="W731" s="445"/>
      <c r="X731" s="445"/>
      <c r="Y731" s="445"/>
      <c r="Z731" s="445"/>
    </row>
    <row r="732" ht="14.25" customHeight="1">
      <c r="A732" s="447" t="str">
        <f>SUBSTITUTE(SUBSTITUTE(SUBSTITUTE(M732,"-",""),"(",""),")","")</f>
        <v>4042459767</v>
      </c>
      <c r="B732" s="448">
        <v>17.0</v>
      </c>
      <c r="C732" s="449"/>
      <c r="D732" s="449" t="s">
        <v>1665</v>
      </c>
      <c r="E732" s="449" t="s">
        <v>1746</v>
      </c>
      <c r="F732" s="449" t="s">
        <v>2235</v>
      </c>
      <c r="G732" s="449" t="s">
        <v>1864</v>
      </c>
      <c r="H732" s="449" t="s">
        <v>2347</v>
      </c>
      <c r="I732" s="449" t="s">
        <v>2348</v>
      </c>
      <c r="J732" s="451">
        <v>44440.0</v>
      </c>
      <c r="K732" s="449" t="s">
        <v>1789</v>
      </c>
      <c r="L732" s="449" t="s">
        <v>2349</v>
      </c>
      <c r="M732" s="449" t="s">
        <v>2350</v>
      </c>
      <c r="N732" s="465" t="s">
        <v>1085</v>
      </c>
      <c r="O732" s="445"/>
      <c r="P732" s="445"/>
      <c r="Q732" s="445"/>
      <c r="R732" s="445"/>
      <c r="S732" s="445"/>
      <c r="T732" s="445"/>
      <c r="U732" s="445"/>
      <c r="V732" s="445"/>
      <c r="W732" s="445"/>
      <c r="X732" s="445"/>
      <c r="Y732" s="445"/>
      <c r="Z732" s="445"/>
    </row>
    <row r="733" ht="14.25" customHeight="1">
      <c r="A733" s="447"/>
      <c r="B733" s="453"/>
      <c r="C733" s="454"/>
      <c r="D733" s="454"/>
      <c r="E733" s="454"/>
      <c r="F733" s="454"/>
      <c r="G733" s="454"/>
      <c r="H733" s="454"/>
      <c r="I733" s="454"/>
      <c r="J733" s="454"/>
      <c r="K733" s="454"/>
      <c r="L733" s="454"/>
      <c r="M733" s="454"/>
      <c r="N733" s="454"/>
      <c r="O733" s="445" t="s">
        <v>1745</v>
      </c>
      <c r="P733" s="445"/>
      <c r="Q733" s="445"/>
      <c r="R733" s="445"/>
      <c r="S733" s="445"/>
      <c r="T733" s="445"/>
      <c r="U733" s="445"/>
      <c r="V733" s="445"/>
      <c r="W733" s="445"/>
      <c r="X733" s="445"/>
      <c r="Y733" s="445"/>
      <c r="Z733" s="445"/>
    </row>
    <row r="734" ht="14.25" customHeight="1">
      <c r="A734" s="447"/>
      <c r="B734" s="459"/>
      <c r="C734" s="460"/>
      <c r="D734" s="460"/>
      <c r="E734" s="460"/>
      <c r="F734" s="460"/>
      <c r="G734" s="460"/>
      <c r="H734" s="460"/>
      <c r="I734" s="460"/>
      <c r="J734" s="460"/>
      <c r="K734" s="460"/>
      <c r="L734" s="460"/>
      <c r="M734" s="460"/>
      <c r="N734" s="460"/>
      <c r="O734" s="445"/>
      <c r="P734" s="445"/>
      <c r="Q734" s="445"/>
      <c r="R734" s="445"/>
      <c r="S734" s="445"/>
      <c r="T734" s="445"/>
      <c r="U734" s="445"/>
      <c r="V734" s="445"/>
      <c r="W734" s="445"/>
      <c r="X734" s="445"/>
      <c r="Y734" s="445"/>
      <c r="Z734" s="445"/>
    </row>
    <row r="735" ht="14.25" customHeight="1">
      <c r="A735" s="447" t="str">
        <f>SUBSTITUTE(SUBSTITUTE(SUBSTITUTE(M735,"-",""),"(",""),")","")</f>
        <v>678316931</v>
      </c>
      <c r="B735" s="448">
        <v>18.0</v>
      </c>
      <c r="C735" s="449"/>
      <c r="D735" s="449"/>
      <c r="E735" s="449" t="s">
        <v>1746</v>
      </c>
      <c r="F735" s="449" t="s">
        <v>2235</v>
      </c>
      <c r="G735" s="449" t="s">
        <v>1864</v>
      </c>
      <c r="H735" s="449" t="s">
        <v>2351</v>
      </c>
      <c r="I735" s="449" t="s">
        <v>1946</v>
      </c>
      <c r="J735" s="451">
        <v>44674.0</v>
      </c>
      <c r="K735" s="449" t="s">
        <v>1680</v>
      </c>
      <c r="L735" s="449" t="s">
        <v>1945</v>
      </c>
      <c r="M735" s="449" t="s">
        <v>615</v>
      </c>
      <c r="N735" s="465" t="s">
        <v>616</v>
      </c>
      <c r="O735" s="445"/>
      <c r="P735" s="445"/>
      <c r="Q735" s="445"/>
      <c r="R735" s="445"/>
      <c r="S735" s="445"/>
      <c r="T735" s="445"/>
      <c r="U735" s="445"/>
      <c r="V735" s="445"/>
      <c r="W735" s="445"/>
      <c r="X735" s="445"/>
      <c r="Y735" s="445"/>
      <c r="Z735" s="445"/>
    </row>
    <row r="736" ht="14.25" customHeight="1">
      <c r="A736" s="447"/>
      <c r="B736" s="453"/>
      <c r="C736" s="454"/>
      <c r="D736" s="454"/>
      <c r="E736" s="454"/>
      <c r="F736" s="454"/>
      <c r="G736" s="454"/>
      <c r="H736" s="454"/>
      <c r="I736" s="454"/>
      <c r="J736" s="454"/>
      <c r="K736" s="456" t="s">
        <v>1794</v>
      </c>
      <c r="L736" s="456" t="s">
        <v>1947</v>
      </c>
      <c r="M736" s="454"/>
      <c r="N736" s="454"/>
      <c r="O736" s="445"/>
      <c r="P736" s="445"/>
      <c r="Q736" s="445"/>
      <c r="R736" s="445"/>
      <c r="S736" s="445"/>
      <c r="T736" s="445"/>
      <c r="U736" s="445"/>
      <c r="V736" s="445"/>
      <c r="W736" s="445"/>
      <c r="X736" s="445"/>
      <c r="Y736" s="445"/>
      <c r="Z736" s="445"/>
    </row>
    <row r="737" ht="14.25" customHeight="1">
      <c r="A737" s="447"/>
      <c r="B737" s="459"/>
      <c r="C737" s="460"/>
      <c r="D737" s="460"/>
      <c r="E737" s="460"/>
      <c r="F737" s="460"/>
      <c r="G737" s="460"/>
      <c r="H737" s="460"/>
      <c r="I737" s="460"/>
      <c r="J737" s="460"/>
      <c r="K737" s="462"/>
      <c r="L737" s="462"/>
      <c r="M737" s="460"/>
      <c r="N737" s="460"/>
      <c r="O737" s="445"/>
      <c r="P737" s="445"/>
      <c r="Q737" s="445"/>
      <c r="R737" s="445"/>
      <c r="S737" s="445"/>
      <c r="T737" s="445"/>
      <c r="U737" s="445"/>
      <c r="V737" s="445"/>
      <c r="W737" s="445"/>
      <c r="X737" s="445"/>
      <c r="Y737" s="445"/>
      <c r="Z737" s="445"/>
    </row>
    <row r="738" ht="14.25" customHeight="1">
      <c r="A738" s="447" t="str">
        <f>SUBSTITUTE(SUBSTITUTE(SUBSTITUTE(M738,"-",""),"(",""),")","")</f>
        <v>3106501346</v>
      </c>
      <c r="B738" s="448">
        <v>1.0</v>
      </c>
      <c r="C738" s="449"/>
      <c r="D738" s="449"/>
      <c r="E738" s="449" t="s">
        <v>1746</v>
      </c>
      <c r="F738" s="449" t="s">
        <v>2352</v>
      </c>
      <c r="G738" s="449" t="s">
        <v>1748</v>
      </c>
      <c r="H738" s="449" t="s">
        <v>2353</v>
      </c>
      <c r="I738" s="449" t="s">
        <v>2354</v>
      </c>
      <c r="J738" s="451">
        <v>44779.0</v>
      </c>
      <c r="K738" s="449" t="s">
        <v>1794</v>
      </c>
      <c r="L738" s="449" t="s">
        <v>2355</v>
      </c>
      <c r="M738" s="450" t="s">
        <v>2356</v>
      </c>
      <c r="N738" s="452" t="s">
        <v>1124</v>
      </c>
      <c r="O738" s="445"/>
      <c r="P738" s="445"/>
      <c r="Q738" s="445"/>
      <c r="R738" s="445"/>
      <c r="S738" s="445"/>
      <c r="T738" s="445"/>
      <c r="U738" s="445"/>
      <c r="V738" s="445"/>
      <c r="W738" s="445"/>
      <c r="X738" s="445"/>
      <c r="Y738" s="445"/>
      <c r="Z738" s="445"/>
    </row>
    <row r="739" ht="14.25" customHeight="1">
      <c r="A739" s="447"/>
      <c r="B739" s="453"/>
      <c r="C739" s="454"/>
      <c r="D739" s="449" t="s">
        <v>1665</v>
      </c>
      <c r="E739" s="454"/>
      <c r="F739" s="454"/>
      <c r="G739" s="454"/>
      <c r="H739" s="454"/>
      <c r="I739" s="454"/>
      <c r="J739" s="454"/>
      <c r="K739" s="454"/>
      <c r="L739" s="454"/>
      <c r="M739" s="455"/>
      <c r="N739" s="458"/>
      <c r="O739" s="445" t="s">
        <v>1745</v>
      </c>
      <c r="P739" s="445"/>
      <c r="Q739" s="445"/>
      <c r="R739" s="445"/>
      <c r="S739" s="445"/>
      <c r="T739" s="445"/>
      <c r="U739" s="445"/>
      <c r="V739" s="445"/>
      <c r="W739" s="445"/>
      <c r="X739" s="445"/>
      <c r="Y739" s="445"/>
      <c r="Z739" s="445"/>
    </row>
    <row r="740" ht="14.25" customHeight="1">
      <c r="A740" s="447"/>
      <c r="B740" s="459"/>
      <c r="C740" s="460"/>
      <c r="D740" s="462"/>
      <c r="E740" s="460"/>
      <c r="F740" s="460"/>
      <c r="G740" s="460"/>
      <c r="H740" s="460"/>
      <c r="I740" s="460"/>
      <c r="J740" s="460"/>
      <c r="K740" s="460"/>
      <c r="L740" s="460"/>
      <c r="M740" s="461"/>
      <c r="N740" s="464"/>
      <c r="O740" s="445"/>
      <c r="P740" s="445"/>
      <c r="Q740" s="445"/>
      <c r="R740" s="445"/>
      <c r="S740" s="445"/>
      <c r="T740" s="445"/>
      <c r="U740" s="445"/>
      <c r="V740" s="445"/>
      <c r="W740" s="445"/>
      <c r="X740" s="445"/>
      <c r="Y740" s="445"/>
      <c r="Z740" s="445"/>
    </row>
    <row r="741" ht="14.25" customHeight="1">
      <c r="A741" s="447" t="str">
        <f>SUBSTITUTE(SUBSTITUTE(SUBSTITUTE(M741,"-",""),"(",""),")","")</f>
        <v>7703147618</v>
      </c>
      <c r="B741" s="448">
        <v>2.0</v>
      </c>
      <c r="C741" s="449" t="s">
        <v>52</v>
      </c>
      <c r="D741" s="449"/>
      <c r="E741" s="449" t="s">
        <v>1746</v>
      </c>
      <c r="F741" s="449" t="s">
        <v>2352</v>
      </c>
      <c r="G741" s="449" t="s">
        <v>1748</v>
      </c>
      <c r="H741" s="449" t="s">
        <v>2357</v>
      </c>
      <c r="I741" s="449" t="s">
        <v>2358</v>
      </c>
      <c r="J741" s="451">
        <v>44779.0</v>
      </c>
      <c r="K741" s="449" t="s">
        <v>1698</v>
      </c>
      <c r="L741" s="449" t="s">
        <v>1671</v>
      </c>
      <c r="M741" s="450" t="s">
        <v>1670</v>
      </c>
      <c r="N741" s="452" t="s">
        <v>53</v>
      </c>
      <c r="O741" s="445"/>
      <c r="P741" s="445"/>
      <c r="Q741" s="445"/>
      <c r="R741" s="445"/>
      <c r="S741" s="445"/>
      <c r="T741" s="445"/>
      <c r="U741" s="445"/>
      <c r="V741" s="445"/>
      <c r="W741" s="445"/>
      <c r="X741" s="445"/>
      <c r="Y741" s="445"/>
      <c r="Z741" s="445"/>
    </row>
    <row r="742" ht="14.25" customHeight="1">
      <c r="A742" s="447"/>
      <c r="B742" s="453"/>
      <c r="C742" s="454"/>
      <c r="D742" s="456"/>
      <c r="E742" s="454"/>
      <c r="F742" s="454"/>
      <c r="G742" s="454"/>
      <c r="H742" s="454"/>
      <c r="I742" s="454"/>
      <c r="J742" s="454"/>
      <c r="K742" s="456" t="s">
        <v>1976</v>
      </c>
      <c r="L742" s="456" t="s">
        <v>2072</v>
      </c>
      <c r="M742" s="455"/>
      <c r="N742" s="458"/>
      <c r="O742" s="445"/>
      <c r="P742" s="445"/>
      <c r="Q742" s="445"/>
      <c r="R742" s="445"/>
      <c r="S742" s="445"/>
      <c r="T742" s="445"/>
      <c r="U742" s="445"/>
      <c r="V742" s="445"/>
      <c r="W742" s="445"/>
      <c r="X742" s="445"/>
      <c r="Y742" s="445"/>
      <c r="Z742" s="445"/>
    </row>
    <row r="743" ht="14.25" customHeight="1">
      <c r="A743" s="447"/>
      <c r="B743" s="459"/>
      <c r="C743" s="460"/>
      <c r="D743" s="462"/>
      <c r="E743" s="460"/>
      <c r="F743" s="460"/>
      <c r="G743" s="460"/>
      <c r="H743" s="460"/>
      <c r="I743" s="460"/>
      <c r="J743" s="460"/>
      <c r="K743" s="462"/>
      <c r="L743" s="462"/>
      <c r="M743" s="461"/>
      <c r="N743" s="464"/>
      <c r="O743" s="445"/>
      <c r="P743" s="445"/>
      <c r="Q743" s="445"/>
      <c r="R743" s="445"/>
      <c r="S743" s="445"/>
      <c r="T743" s="445"/>
      <c r="U743" s="445"/>
      <c r="V743" s="445"/>
      <c r="W743" s="445"/>
      <c r="X743" s="445"/>
      <c r="Y743" s="445"/>
      <c r="Z743" s="445"/>
    </row>
    <row r="744" ht="14.25" customHeight="1">
      <c r="A744" s="447" t="str">
        <f>SUBSTITUTE(SUBSTITUTE(SUBSTITUTE(M744,"-",""),"(",""),")","")</f>
        <v>4709796196</v>
      </c>
      <c r="B744" s="448">
        <v>3.0</v>
      </c>
      <c r="C744" s="449" t="s">
        <v>136</v>
      </c>
      <c r="D744" s="449"/>
      <c r="E744" s="449" t="s">
        <v>1746</v>
      </c>
      <c r="F744" s="449" t="s">
        <v>2352</v>
      </c>
      <c r="G744" s="449" t="s">
        <v>1748</v>
      </c>
      <c r="H744" s="449" t="s">
        <v>2359</v>
      </c>
      <c r="I744" s="449" t="s">
        <v>1817</v>
      </c>
      <c r="J744" s="451">
        <v>44954.0</v>
      </c>
      <c r="K744" s="449" t="s">
        <v>1728</v>
      </c>
      <c r="L744" s="449" t="s">
        <v>1816</v>
      </c>
      <c r="M744" s="449" t="s">
        <v>383</v>
      </c>
      <c r="N744" s="465" t="s">
        <v>384</v>
      </c>
      <c r="O744" s="445"/>
      <c r="P744" s="445"/>
      <c r="Q744" s="445"/>
      <c r="R744" s="445"/>
      <c r="S744" s="445"/>
      <c r="T744" s="445"/>
      <c r="U744" s="445"/>
      <c r="V744" s="445"/>
      <c r="W744" s="445"/>
      <c r="X744" s="445"/>
      <c r="Y744" s="445"/>
      <c r="Z744" s="445"/>
    </row>
    <row r="745" ht="14.25" customHeight="1">
      <c r="A745" s="447"/>
      <c r="B745" s="453"/>
      <c r="C745" s="454"/>
      <c r="D745" s="456"/>
      <c r="E745" s="454"/>
      <c r="F745" s="454"/>
      <c r="G745" s="454"/>
      <c r="H745" s="454"/>
      <c r="I745" s="454"/>
      <c r="J745" s="454"/>
      <c r="K745" s="454"/>
      <c r="L745" s="454"/>
      <c r="M745" s="454"/>
      <c r="N745" s="454"/>
      <c r="O745" s="445"/>
      <c r="P745" s="445"/>
      <c r="Q745" s="445"/>
      <c r="R745" s="445"/>
      <c r="S745" s="445"/>
      <c r="T745" s="445"/>
      <c r="U745" s="445"/>
      <c r="V745" s="445"/>
      <c r="W745" s="445"/>
      <c r="X745" s="445"/>
      <c r="Y745" s="445"/>
      <c r="Z745" s="445"/>
    </row>
    <row r="746" ht="14.25" customHeight="1">
      <c r="A746" s="447"/>
      <c r="B746" s="459"/>
      <c r="C746" s="460"/>
      <c r="D746" s="462"/>
      <c r="E746" s="460"/>
      <c r="F746" s="460"/>
      <c r="G746" s="460"/>
      <c r="H746" s="460"/>
      <c r="I746" s="460"/>
      <c r="J746" s="460"/>
      <c r="K746" s="460"/>
      <c r="L746" s="460"/>
      <c r="M746" s="460"/>
      <c r="N746" s="460"/>
      <c r="O746" s="445"/>
      <c r="P746" s="445"/>
      <c r="Q746" s="445"/>
      <c r="R746" s="445"/>
      <c r="S746" s="445"/>
      <c r="T746" s="445"/>
      <c r="U746" s="445"/>
      <c r="V746" s="445"/>
      <c r="W746" s="445"/>
      <c r="X746" s="445"/>
      <c r="Y746" s="445"/>
      <c r="Z746" s="445"/>
    </row>
    <row r="747" ht="14.25" customHeight="1">
      <c r="A747" s="447" t="str">
        <f>SUBSTITUTE(SUBSTITUTE(SUBSTITUTE(M747,"-",""),"(",""),")","")</f>
        <v>7703646300</v>
      </c>
      <c r="B747" s="448">
        <v>4.0</v>
      </c>
      <c r="C747" s="449"/>
      <c r="D747" s="449"/>
      <c r="E747" s="449" t="s">
        <v>1746</v>
      </c>
      <c r="F747" s="449" t="s">
        <v>2352</v>
      </c>
      <c r="G747" s="449" t="s">
        <v>1748</v>
      </c>
      <c r="H747" s="449" t="s">
        <v>2360</v>
      </c>
      <c r="I747" s="492" t="s">
        <v>2360</v>
      </c>
      <c r="J747" s="451">
        <v>44548.0</v>
      </c>
      <c r="K747" s="449" t="s">
        <v>1839</v>
      </c>
      <c r="L747" s="449" t="s">
        <v>2208</v>
      </c>
      <c r="M747" s="449" t="s">
        <v>1901</v>
      </c>
      <c r="N747" s="465" t="s">
        <v>467</v>
      </c>
      <c r="O747" s="445"/>
      <c r="P747" s="445"/>
      <c r="Q747" s="445"/>
      <c r="R747" s="445"/>
      <c r="S747" s="445"/>
      <c r="T747" s="445"/>
      <c r="U747" s="445"/>
      <c r="V747" s="445"/>
      <c r="W747" s="445"/>
      <c r="X747" s="445"/>
      <c r="Y747" s="445"/>
      <c r="Z747" s="445"/>
    </row>
    <row r="748" ht="14.25" customHeight="1">
      <c r="A748" s="447"/>
      <c r="B748" s="453"/>
      <c r="C748" s="454"/>
      <c r="D748" s="456"/>
      <c r="E748" s="454"/>
      <c r="F748" s="454"/>
      <c r="G748" s="454"/>
      <c r="H748" s="454"/>
      <c r="I748" s="454"/>
      <c r="J748" s="454"/>
      <c r="K748" s="456" t="s">
        <v>1684</v>
      </c>
      <c r="L748" s="456" t="s">
        <v>1900</v>
      </c>
      <c r="M748" s="454"/>
      <c r="N748" s="454"/>
      <c r="O748" s="445"/>
      <c r="P748" s="445"/>
      <c r="Q748" s="445"/>
      <c r="R748" s="445"/>
      <c r="S748" s="445"/>
      <c r="T748" s="445"/>
      <c r="U748" s="445"/>
      <c r="V748" s="445"/>
      <c r="W748" s="445"/>
      <c r="X748" s="445"/>
      <c r="Y748" s="445"/>
      <c r="Z748" s="445"/>
    </row>
    <row r="749" ht="14.25" customHeight="1">
      <c r="A749" s="447"/>
      <c r="B749" s="459"/>
      <c r="C749" s="460"/>
      <c r="D749" s="462"/>
      <c r="E749" s="460"/>
      <c r="F749" s="460"/>
      <c r="G749" s="460"/>
      <c r="H749" s="460"/>
      <c r="I749" s="460"/>
      <c r="J749" s="460"/>
      <c r="K749" s="462"/>
      <c r="L749" s="462"/>
      <c r="M749" s="460"/>
      <c r="N749" s="460"/>
      <c r="O749" s="445"/>
      <c r="P749" s="445"/>
      <c r="Q749" s="445"/>
      <c r="R749" s="445"/>
      <c r="S749" s="445"/>
      <c r="T749" s="445"/>
      <c r="U749" s="445"/>
      <c r="V749" s="445"/>
      <c r="W749" s="445"/>
      <c r="X749" s="445"/>
      <c r="Y749" s="445"/>
      <c r="Z749" s="445"/>
    </row>
    <row r="750" ht="14.25" customHeight="1">
      <c r="A750" s="447" t="str">
        <f>SUBSTITUTE(SUBSTITUTE(SUBSTITUTE(M750,"-",""),"(",""),")","")</f>
        <v>7069831580</v>
      </c>
      <c r="B750" s="448">
        <v>5.0</v>
      </c>
      <c r="C750" s="449"/>
      <c r="D750" s="449"/>
      <c r="E750" s="449" t="s">
        <v>1746</v>
      </c>
      <c r="F750" s="449" t="s">
        <v>2352</v>
      </c>
      <c r="G750" s="449" t="s">
        <v>1748</v>
      </c>
      <c r="H750" s="449" t="s">
        <v>2361</v>
      </c>
      <c r="I750" s="449" t="s">
        <v>1145</v>
      </c>
      <c r="J750" s="451">
        <v>45395.0</v>
      </c>
      <c r="K750" s="449" t="s">
        <v>1812</v>
      </c>
      <c r="L750" s="449" t="s">
        <v>1147</v>
      </c>
      <c r="M750" s="449" t="s">
        <v>1148</v>
      </c>
      <c r="N750" s="465" t="s">
        <v>1149</v>
      </c>
      <c r="O750" s="445"/>
      <c r="P750" s="445"/>
      <c r="Q750" s="445"/>
      <c r="R750" s="445"/>
      <c r="S750" s="445"/>
      <c r="T750" s="445"/>
      <c r="U750" s="445"/>
      <c r="V750" s="445"/>
      <c r="W750" s="445"/>
      <c r="X750" s="445"/>
      <c r="Y750" s="445"/>
      <c r="Z750" s="445"/>
    </row>
    <row r="751" ht="14.25" customHeight="1">
      <c r="A751" s="447"/>
      <c r="B751" s="453"/>
      <c r="C751" s="454"/>
      <c r="D751" s="449" t="s">
        <v>1665</v>
      </c>
      <c r="E751" s="454"/>
      <c r="F751" s="454"/>
      <c r="G751" s="454"/>
      <c r="H751" s="454"/>
      <c r="I751" s="454"/>
      <c r="J751" s="454"/>
      <c r="K751" s="454"/>
      <c r="L751" s="454"/>
      <c r="M751" s="454"/>
      <c r="N751" s="454"/>
      <c r="O751" s="445"/>
      <c r="P751" s="445"/>
      <c r="Q751" s="445"/>
      <c r="R751" s="445"/>
      <c r="S751" s="445"/>
      <c r="T751" s="445"/>
      <c r="U751" s="445"/>
      <c r="V751" s="445"/>
      <c r="W751" s="445"/>
      <c r="X751" s="445"/>
      <c r="Y751" s="445"/>
      <c r="Z751" s="445"/>
    </row>
    <row r="752" ht="14.25" customHeight="1">
      <c r="A752" s="447"/>
      <c r="B752" s="459"/>
      <c r="C752" s="460"/>
      <c r="D752" s="462"/>
      <c r="E752" s="460"/>
      <c r="F752" s="460"/>
      <c r="G752" s="460"/>
      <c r="H752" s="460"/>
      <c r="I752" s="460"/>
      <c r="J752" s="460"/>
      <c r="K752" s="460"/>
      <c r="L752" s="460"/>
      <c r="M752" s="460"/>
      <c r="N752" s="460"/>
      <c r="O752" s="445"/>
      <c r="P752" s="445"/>
      <c r="Q752" s="445"/>
      <c r="R752" s="445"/>
      <c r="S752" s="445"/>
      <c r="T752" s="445"/>
      <c r="U752" s="445"/>
      <c r="V752" s="445"/>
      <c r="W752" s="445"/>
      <c r="X752" s="445"/>
      <c r="Y752" s="445"/>
      <c r="Z752" s="445"/>
    </row>
    <row r="753" ht="14.25" customHeight="1">
      <c r="A753" s="447" t="str">
        <f>SUBSTITUTE(SUBSTITUTE(SUBSTITUTE(M753,"-",""),"(",""),")","")</f>
        <v>4707170546</v>
      </c>
      <c r="B753" s="448">
        <v>6.0</v>
      </c>
      <c r="C753" s="449"/>
      <c r="D753" s="449"/>
      <c r="E753" s="449" t="s">
        <v>1746</v>
      </c>
      <c r="F753" s="449" t="s">
        <v>2352</v>
      </c>
      <c r="G753" s="449" t="s">
        <v>1748</v>
      </c>
      <c r="H753" s="449" t="s">
        <v>2362</v>
      </c>
      <c r="I753" s="449" t="s">
        <v>2363</v>
      </c>
      <c r="J753" s="451">
        <v>45150.0</v>
      </c>
      <c r="K753" s="449" t="s">
        <v>1794</v>
      </c>
      <c r="L753" s="449" t="s">
        <v>2364</v>
      </c>
      <c r="M753" s="450" t="s">
        <v>1135</v>
      </c>
      <c r="N753" s="452" t="s">
        <v>1136</v>
      </c>
      <c r="O753" s="445"/>
      <c r="P753" s="445"/>
      <c r="Q753" s="445"/>
      <c r="R753" s="445"/>
      <c r="S753" s="445"/>
      <c r="T753" s="445"/>
      <c r="U753" s="445"/>
      <c r="V753" s="445"/>
      <c r="W753" s="445"/>
      <c r="X753" s="445"/>
      <c r="Y753" s="445"/>
      <c r="Z753" s="445"/>
    </row>
    <row r="754" ht="14.25" customHeight="1">
      <c r="A754" s="447"/>
      <c r="B754" s="453"/>
      <c r="C754" s="454"/>
      <c r="D754" s="449" t="s">
        <v>1665</v>
      </c>
      <c r="E754" s="454"/>
      <c r="F754" s="454"/>
      <c r="G754" s="454"/>
      <c r="H754" s="454"/>
      <c r="I754" s="454"/>
      <c r="J754" s="454"/>
      <c r="K754" s="454"/>
      <c r="L754" s="454"/>
      <c r="M754" s="455"/>
      <c r="N754" s="458"/>
      <c r="O754" s="445" t="s">
        <v>1676</v>
      </c>
      <c r="P754" s="445"/>
      <c r="Q754" s="445"/>
      <c r="R754" s="445"/>
      <c r="S754" s="445"/>
      <c r="T754" s="445"/>
      <c r="U754" s="445"/>
      <c r="V754" s="445"/>
      <c r="W754" s="445"/>
      <c r="X754" s="445"/>
      <c r="Y754" s="445"/>
      <c r="Z754" s="445"/>
    </row>
    <row r="755" ht="14.25" customHeight="1">
      <c r="A755" s="447"/>
      <c r="B755" s="459"/>
      <c r="C755" s="460"/>
      <c r="D755" s="462"/>
      <c r="E755" s="460"/>
      <c r="F755" s="460"/>
      <c r="G755" s="460"/>
      <c r="H755" s="460"/>
      <c r="I755" s="460"/>
      <c r="J755" s="460"/>
      <c r="K755" s="460"/>
      <c r="L755" s="460"/>
      <c r="M755" s="461"/>
      <c r="N755" s="464"/>
      <c r="O755" s="445"/>
      <c r="P755" s="445"/>
      <c r="Q755" s="445"/>
      <c r="R755" s="445"/>
      <c r="S755" s="445"/>
      <c r="T755" s="445"/>
      <c r="U755" s="445"/>
      <c r="V755" s="445"/>
      <c r="W755" s="445"/>
      <c r="X755" s="445"/>
      <c r="Y755" s="445"/>
      <c r="Z755" s="445"/>
    </row>
    <row r="756" ht="14.25" customHeight="1">
      <c r="A756" s="447" t="str">
        <f>SUBSTITUTE(SUBSTITUTE(SUBSTITUTE(M756,"-",""),"(",""),")","")</f>
        <v>4709297204</v>
      </c>
      <c r="B756" s="448">
        <v>7.0</v>
      </c>
      <c r="C756" s="449"/>
      <c r="D756" s="449"/>
      <c r="E756" s="449" t="s">
        <v>1746</v>
      </c>
      <c r="F756" s="449" t="s">
        <v>2352</v>
      </c>
      <c r="G756" s="449" t="s">
        <v>1748</v>
      </c>
      <c r="H756" s="449" t="s">
        <v>2365</v>
      </c>
      <c r="I756" s="449" t="s">
        <v>2366</v>
      </c>
      <c r="J756" s="451">
        <v>45038.0</v>
      </c>
      <c r="K756" s="449" t="s">
        <v>1789</v>
      </c>
      <c r="L756" s="449" t="s">
        <v>2367</v>
      </c>
      <c r="M756" s="449" t="s">
        <v>2368</v>
      </c>
      <c r="N756" s="465" t="s">
        <v>1129</v>
      </c>
      <c r="O756" s="445"/>
      <c r="P756" s="445"/>
      <c r="Q756" s="445"/>
      <c r="R756" s="445"/>
      <c r="S756" s="445"/>
      <c r="T756" s="445"/>
      <c r="U756" s="445"/>
      <c r="V756" s="445"/>
      <c r="W756" s="445"/>
      <c r="X756" s="445"/>
      <c r="Y756" s="445"/>
      <c r="Z756" s="445"/>
    </row>
    <row r="757" ht="14.25" customHeight="1">
      <c r="A757" s="447"/>
      <c r="B757" s="453"/>
      <c r="C757" s="454"/>
      <c r="D757" s="456"/>
      <c r="E757" s="454"/>
      <c r="F757" s="454"/>
      <c r="G757" s="454"/>
      <c r="H757" s="454"/>
      <c r="I757" s="454"/>
      <c r="J757" s="454"/>
      <c r="K757" s="454"/>
      <c r="L757" s="454"/>
      <c r="M757" s="454"/>
      <c r="N757" s="454"/>
      <c r="O757" s="445"/>
      <c r="P757" s="445"/>
      <c r="Q757" s="445"/>
      <c r="R757" s="445"/>
      <c r="S757" s="445"/>
      <c r="T757" s="445"/>
      <c r="U757" s="445"/>
      <c r="V757" s="445"/>
      <c r="W757" s="445"/>
      <c r="X757" s="445"/>
      <c r="Y757" s="445"/>
      <c r="Z757" s="445"/>
    </row>
    <row r="758" ht="14.25" customHeight="1">
      <c r="A758" s="447"/>
      <c r="B758" s="459"/>
      <c r="C758" s="460"/>
      <c r="D758" s="462"/>
      <c r="E758" s="460"/>
      <c r="F758" s="460"/>
      <c r="G758" s="460"/>
      <c r="H758" s="460"/>
      <c r="I758" s="460"/>
      <c r="J758" s="460"/>
      <c r="K758" s="460"/>
      <c r="L758" s="460"/>
      <c r="M758" s="460"/>
      <c r="N758" s="460"/>
      <c r="O758" s="445"/>
      <c r="P758" s="445"/>
      <c r="Q758" s="445"/>
      <c r="R758" s="445"/>
      <c r="S758" s="445"/>
      <c r="T758" s="445"/>
      <c r="U758" s="445"/>
      <c r="V758" s="445"/>
      <c r="W758" s="445"/>
      <c r="X758" s="445"/>
      <c r="Y758" s="445"/>
      <c r="Z758" s="445"/>
    </row>
    <row r="759" ht="14.25" customHeight="1">
      <c r="A759" s="447" t="str">
        <f>SUBSTITUTE(SUBSTITUTE(SUBSTITUTE(M759,"-",""),"(",""),")","")</f>
        <v>4709701777</v>
      </c>
      <c r="B759" s="448">
        <v>8.0</v>
      </c>
      <c r="C759" s="449" t="s">
        <v>1692</v>
      </c>
      <c r="D759" s="449"/>
      <c r="E759" s="449" t="s">
        <v>1746</v>
      </c>
      <c r="F759" s="449" t="s">
        <v>2352</v>
      </c>
      <c r="G759" s="449" t="s">
        <v>1748</v>
      </c>
      <c r="H759" s="449" t="s">
        <v>2369</v>
      </c>
      <c r="I759" s="449" t="s">
        <v>2370</v>
      </c>
      <c r="J759" s="451">
        <v>45045.0</v>
      </c>
      <c r="K759" s="449" t="s">
        <v>1976</v>
      </c>
      <c r="L759" s="449" t="s">
        <v>79</v>
      </c>
      <c r="M759" s="449" t="s">
        <v>84</v>
      </c>
      <c r="N759" s="465" t="s">
        <v>85</v>
      </c>
      <c r="O759" s="445"/>
      <c r="P759" s="445"/>
      <c r="Q759" s="445"/>
      <c r="R759" s="445"/>
      <c r="S759" s="445"/>
      <c r="T759" s="445"/>
      <c r="U759" s="445"/>
      <c r="V759" s="445"/>
      <c r="W759" s="445"/>
      <c r="X759" s="445"/>
      <c r="Y759" s="445"/>
      <c r="Z759" s="445"/>
    </row>
    <row r="760" ht="14.25" customHeight="1">
      <c r="A760" s="447"/>
      <c r="B760" s="453"/>
      <c r="C760" s="454"/>
      <c r="D760" s="456"/>
      <c r="E760" s="454"/>
      <c r="F760" s="454"/>
      <c r="G760" s="454"/>
      <c r="H760" s="454"/>
      <c r="I760" s="454"/>
      <c r="J760" s="454"/>
      <c r="K760" s="454"/>
      <c r="L760" s="454"/>
      <c r="M760" s="454"/>
      <c r="N760" s="454"/>
      <c r="O760" s="445"/>
      <c r="P760" s="445"/>
      <c r="Q760" s="445"/>
      <c r="R760" s="445"/>
      <c r="S760" s="445"/>
      <c r="T760" s="445"/>
      <c r="U760" s="445"/>
      <c r="V760" s="445"/>
      <c r="W760" s="445"/>
      <c r="X760" s="445"/>
      <c r="Y760" s="445"/>
      <c r="Z760" s="445"/>
    </row>
    <row r="761" ht="14.25" customHeight="1">
      <c r="A761" s="447"/>
      <c r="B761" s="459"/>
      <c r="C761" s="460"/>
      <c r="D761" s="462"/>
      <c r="E761" s="460"/>
      <c r="F761" s="460"/>
      <c r="G761" s="460"/>
      <c r="H761" s="460"/>
      <c r="I761" s="460"/>
      <c r="J761" s="460"/>
      <c r="K761" s="460"/>
      <c r="L761" s="460"/>
      <c r="M761" s="460"/>
      <c r="N761" s="460"/>
      <c r="O761" s="445"/>
      <c r="P761" s="445"/>
      <c r="Q761" s="445"/>
      <c r="R761" s="445"/>
      <c r="S761" s="445"/>
      <c r="T761" s="445"/>
      <c r="U761" s="445"/>
      <c r="V761" s="445"/>
      <c r="W761" s="445"/>
      <c r="X761" s="445"/>
      <c r="Y761" s="445"/>
      <c r="Z761" s="445"/>
    </row>
    <row r="762" ht="14.25" customHeight="1">
      <c r="A762" s="447" t="str">
        <f>SUBSTITUTE(SUBSTITUTE(SUBSTITUTE(M762,"-",""),"(",""),")","")</f>
        <v>4046952367</v>
      </c>
      <c r="B762" s="448">
        <v>9.0</v>
      </c>
      <c r="C762" s="449" t="s">
        <v>128</v>
      </c>
      <c r="D762" s="449"/>
      <c r="E762" s="449" t="s">
        <v>1746</v>
      </c>
      <c r="F762" s="449" t="s">
        <v>2352</v>
      </c>
      <c r="G762" s="449" t="s">
        <v>1748</v>
      </c>
      <c r="H762" s="449" t="s">
        <v>2371</v>
      </c>
      <c r="I762" s="449" t="s">
        <v>1826</v>
      </c>
      <c r="J762" s="451">
        <v>44660.0</v>
      </c>
      <c r="K762" s="449" t="s">
        <v>1728</v>
      </c>
      <c r="L762" s="449" t="s">
        <v>1825</v>
      </c>
      <c r="M762" s="449" t="s">
        <v>1827</v>
      </c>
      <c r="N762" s="465" t="s">
        <v>414</v>
      </c>
      <c r="O762" s="445"/>
      <c r="P762" s="445"/>
      <c r="Q762" s="445"/>
      <c r="R762" s="445"/>
      <c r="S762" s="445"/>
      <c r="T762" s="445"/>
      <c r="U762" s="445"/>
      <c r="V762" s="445"/>
      <c r="W762" s="445"/>
      <c r="X762" s="445"/>
      <c r="Y762" s="445"/>
      <c r="Z762" s="445"/>
    </row>
    <row r="763" ht="14.25" customHeight="1">
      <c r="A763" s="447"/>
      <c r="B763" s="453"/>
      <c r="C763" s="454"/>
      <c r="D763" s="456"/>
      <c r="E763" s="454"/>
      <c r="F763" s="454"/>
      <c r="G763" s="454"/>
      <c r="H763" s="454"/>
      <c r="I763" s="454"/>
      <c r="J763" s="454"/>
      <c r="K763" s="454"/>
      <c r="L763" s="454"/>
      <c r="M763" s="454"/>
      <c r="N763" s="454"/>
      <c r="O763" s="445"/>
      <c r="P763" s="445"/>
      <c r="Q763" s="445"/>
      <c r="R763" s="445"/>
      <c r="S763" s="445"/>
      <c r="T763" s="445"/>
      <c r="U763" s="445"/>
      <c r="V763" s="445"/>
      <c r="W763" s="445"/>
      <c r="X763" s="445"/>
      <c r="Y763" s="445"/>
      <c r="Z763" s="445"/>
    </row>
    <row r="764" ht="14.25" customHeight="1">
      <c r="A764" s="447"/>
      <c r="B764" s="459"/>
      <c r="C764" s="460"/>
      <c r="D764" s="462"/>
      <c r="E764" s="460"/>
      <c r="F764" s="460"/>
      <c r="G764" s="460"/>
      <c r="H764" s="460"/>
      <c r="I764" s="460"/>
      <c r="J764" s="460"/>
      <c r="K764" s="460"/>
      <c r="L764" s="460"/>
      <c r="M764" s="460"/>
      <c r="N764" s="460"/>
      <c r="O764" s="445"/>
      <c r="P764" s="445"/>
      <c r="Q764" s="445"/>
      <c r="R764" s="445"/>
      <c r="S764" s="445"/>
      <c r="T764" s="445"/>
      <c r="U764" s="445"/>
      <c r="V764" s="445"/>
      <c r="W764" s="445"/>
      <c r="X764" s="445"/>
      <c r="Y764" s="445"/>
      <c r="Z764" s="445"/>
    </row>
    <row r="765" ht="14.25" customHeight="1">
      <c r="A765" s="447" t="str">
        <f>SUBSTITUTE(SUBSTITUTE(SUBSTITUTE(M765,"-",""),"(",""),")","")</f>
        <v>6787401323</v>
      </c>
      <c r="B765" s="448">
        <v>10.0</v>
      </c>
      <c r="C765" s="449" t="s">
        <v>199</v>
      </c>
      <c r="D765" s="449"/>
      <c r="E765" s="449" t="s">
        <v>1746</v>
      </c>
      <c r="F765" s="449" t="s">
        <v>2352</v>
      </c>
      <c r="G765" s="449" t="s">
        <v>1748</v>
      </c>
      <c r="H765" s="449" t="s">
        <v>2372</v>
      </c>
      <c r="I765" s="449" t="s">
        <v>1732</v>
      </c>
      <c r="J765" s="451">
        <v>45150.0</v>
      </c>
      <c r="K765" s="449" t="s">
        <v>1820</v>
      </c>
      <c r="L765" s="449" t="s">
        <v>193</v>
      </c>
      <c r="M765" s="450" t="s">
        <v>200</v>
      </c>
      <c r="N765" s="452" t="s">
        <v>196</v>
      </c>
      <c r="O765" s="445"/>
      <c r="P765" s="445"/>
      <c r="Q765" s="445"/>
      <c r="R765" s="445"/>
      <c r="S765" s="445"/>
      <c r="T765" s="445"/>
      <c r="U765" s="445"/>
      <c r="V765" s="445"/>
      <c r="W765" s="445"/>
      <c r="X765" s="445"/>
      <c r="Y765" s="445"/>
      <c r="Z765" s="445"/>
    </row>
    <row r="766" ht="14.25" customHeight="1">
      <c r="A766" s="447"/>
      <c r="B766" s="453"/>
      <c r="C766" s="454"/>
      <c r="D766" s="456"/>
      <c r="E766" s="454"/>
      <c r="F766" s="454"/>
      <c r="G766" s="454"/>
      <c r="H766" s="454"/>
      <c r="I766" s="454"/>
      <c r="J766" s="454"/>
      <c r="K766" s="456" t="s">
        <v>1719</v>
      </c>
      <c r="L766" s="456" t="s">
        <v>1731</v>
      </c>
      <c r="M766" s="455"/>
      <c r="N766" s="458"/>
      <c r="O766" s="445"/>
      <c r="P766" s="445"/>
      <c r="Q766" s="445"/>
      <c r="R766" s="445"/>
      <c r="S766" s="445"/>
      <c r="T766" s="445"/>
      <c r="U766" s="445"/>
      <c r="V766" s="445"/>
      <c r="W766" s="445"/>
      <c r="X766" s="445"/>
      <c r="Y766" s="445"/>
      <c r="Z766" s="445"/>
    </row>
    <row r="767" ht="14.25" customHeight="1">
      <c r="A767" s="447"/>
      <c r="B767" s="459"/>
      <c r="C767" s="460"/>
      <c r="D767" s="462"/>
      <c r="E767" s="460"/>
      <c r="F767" s="460"/>
      <c r="G767" s="460"/>
      <c r="H767" s="460"/>
      <c r="I767" s="460"/>
      <c r="J767" s="460"/>
      <c r="K767" s="462"/>
      <c r="L767" s="462"/>
      <c r="M767" s="461"/>
      <c r="N767" s="464"/>
      <c r="O767" s="445"/>
      <c r="P767" s="445"/>
      <c r="Q767" s="445"/>
      <c r="R767" s="445"/>
      <c r="S767" s="445"/>
      <c r="T767" s="445"/>
      <c r="U767" s="445"/>
      <c r="V767" s="445"/>
      <c r="W767" s="445"/>
      <c r="X767" s="445"/>
      <c r="Y767" s="445"/>
      <c r="Z767" s="445"/>
    </row>
    <row r="768" ht="14.25" customHeight="1">
      <c r="A768" s="447" t="str">
        <f>SUBSTITUTE(SUBSTITUTE(SUBSTITUTE(M768,"-",""),"(",""),")","")</f>
        <v>4709818376</v>
      </c>
      <c r="B768" s="448">
        <v>11.0</v>
      </c>
      <c r="C768" s="449"/>
      <c r="D768" s="449"/>
      <c r="E768" s="449" t="s">
        <v>1746</v>
      </c>
      <c r="F768" s="449" t="s">
        <v>2352</v>
      </c>
      <c r="G768" s="449" t="s">
        <v>1748</v>
      </c>
      <c r="H768" s="449" t="s">
        <v>2373</v>
      </c>
      <c r="I768" s="449" t="s">
        <v>2374</v>
      </c>
      <c r="J768" s="451">
        <v>44954.0</v>
      </c>
      <c r="K768" s="449"/>
      <c r="L768" s="449"/>
      <c r="M768" s="449" t="s">
        <v>1096</v>
      </c>
      <c r="N768" s="465" t="s">
        <v>1097</v>
      </c>
      <c r="O768" s="445"/>
      <c r="P768" s="445"/>
      <c r="Q768" s="445"/>
      <c r="R768" s="445"/>
      <c r="S768" s="445"/>
      <c r="T768" s="445"/>
      <c r="U768" s="445"/>
      <c r="V768" s="445"/>
      <c r="W768" s="445"/>
      <c r="X768" s="445"/>
      <c r="Y768" s="445"/>
      <c r="Z768" s="445"/>
    </row>
    <row r="769" ht="14.25" customHeight="1">
      <c r="A769" s="447"/>
      <c r="B769" s="453"/>
      <c r="C769" s="454"/>
      <c r="D769" s="449" t="s">
        <v>1665</v>
      </c>
      <c r="E769" s="454"/>
      <c r="F769" s="454"/>
      <c r="G769" s="454"/>
      <c r="H769" s="454"/>
      <c r="I769" s="454"/>
      <c r="J769" s="454"/>
      <c r="K769" s="454"/>
      <c r="L769" s="454"/>
      <c r="M769" s="454"/>
      <c r="N769" s="454"/>
      <c r="O769" s="445" t="s">
        <v>2375</v>
      </c>
      <c r="P769" s="445"/>
      <c r="Q769" s="445"/>
      <c r="R769" s="445"/>
      <c r="S769" s="445"/>
      <c r="T769" s="445"/>
      <c r="U769" s="445"/>
      <c r="V769" s="445"/>
      <c r="W769" s="445"/>
      <c r="X769" s="445"/>
      <c r="Y769" s="445"/>
      <c r="Z769" s="445"/>
    </row>
    <row r="770" ht="14.25" customHeight="1">
      <c r="A770" s="447"/>
      <c r="B770" s="459"/>
      <c r="C770" s="460"/>
      <c r="D770" s="462"/>
      <c r="E770" s="460"/>
      <c r="F770" s="460"/>
      <c r="G770" s="460"/>
      <c r="H770" s="460"/>
      <c r="I770" s="460"/>
      <c r="J770" s="460"/>
      <c r="K770" s="460"/>
      <c r="L770" s="460"/>
      <c r="M770" s="460"/>
      <c r="N770" s="460"/>
      <c r="O770" s="445"/>
      <c r="P770" s="445"/>
      <c r="Q770" s="445"/>
      <c r="R770" s="445"/>
      <c r="S770" s="445"/>
      <c r="T770" s="445"/>
      <c r="U770" s="445"/>
      <c r="V770" s="445"/>
      <c r="W770" s="445"/>
      <c r="X770" s="445"/>
      <c r="Y770" s="445"/>
      <c r="Z770" s="445"/>
    </row>
    <row r="771" ht="14.25" customHeight="1">
      <c r="A771" s="447" t="str">
        <f>SUBSTITUTE(SUBSTITUTE(SUBSTITUTE(M771,"-",""),"(",""),")","")</f>
        <v>6784887692</v>
      </c>
      <c r="B771" s="448">
        <v>12.0</v>
      </c>
      <c r="C771" s="449"/>
      <c r="D771" s="449"/>
      <c r="E771" s="449" t="s">
        <v>1746</v>
      </c>
      <c r="F771" s="449" t="s">
        <v>2352</v>
      </c>
      <c r="G771" s="449" t="s">
        <v>1748</v>
      </c>
      <c r="H771" s="449" t="s">
        <v>2376</v>
      </c>
      <c r="I771" s="449" t="s">
        <v>2377</v>
      </c>
      <c r="J771" s="451">
        <v>43568.0</v>
      </c>
      <c r="K771" s="449"/>
      <c r="L771" s="449"/>
      <c r="M771" s="449" t="s">
        <v>2378</v>
      </c>
      <c r="N771" s="465" t="s">
        <v>1103</v>
      </c>
      <c r="O771" s="445"/>
      <c r="P771" s="445"/>
      <c r="Q771" s="445"/>
      <c r="R771" s="445"/>
      <c r="S771" s="445"/>
      <c r="T771" s="445"/>
      <c r="U771" s="445"/>
      <c r="V771" s="445"/>
      <c r="W771" s="445"/>
      <c r="X771" s="445"/>
      <c r="Y771" s="445"/>
      <c r="Z771" s="445"/>
    </row>
    <row r="772" ht="14.25" customHeight="1">
      <c r="A772" s="447"/>
      <c r="B772" s="453"/>
      <c r="C772" s="454"/>
      <c r="D772" s="449" t="s">
        <v>1665</v>
      </c>
      <c r="E772" s="454"/>
      <c r="F772" s="454"/>
      <c r="G772" s="454"/>
      <c r="H772" s="454"/>
      <c r="I772" s="454"/>
      <c r="J772" s="454"/>
      <c r="K772" s="454"/>
      <c r="L772" s="454"/>
      <c r="M772" s="454"/>
      <c r="N772" s="454"/>
      <c r="O772" s="445" t="s">
        <v>1745</v>
      </c>
      <c r="P772" s="445"/>
      <c r="Q772" s="445"/>
      <c r="R772" s="445"/>
      <c r="S772" s="445"/>
      <c r="T772" s="445"/>
      <c r="U772" s="445"/>
      <c r="V772" s="445"/>
      <c r="W772" s="445"/>
      <c r="X772" s="445"/>
      <c r="Y772" s="445"/>
      <c r="Z772" s="445"/>
    </row>
    <row r="773" ht="14.25" customHeight="1">
      <c r="A773" s="447"/>
      <c r="B773" s="459"/>
      <c r="C773" s="460"/>
      <c r="D773" s="462"/>
      <c r="E773" s="460"/>
      <c r="F773" s="460"/>
      <c r="G773" s="460"/>
      <c r="H773" s="460"/>
      <c r="I773" s="460"/>
      <c r="J773" s="460"/>
      <c r="K773" s="460"/>
      <c r="L773" s="460"/>
      <c r="M773" s="460"/>
      <c r="N773" s="460"/>
      <c r="O773" s="445"/>
      <c r="P773" s="445"/>
      <c r="Q773" s="445"/>
      <c r="R773" s="445"/>
      <c r="S773" s="445"/>
      <c r="T773" s="445"/>
      <c r="U773" s="445"/>
      <c r="V773" s="445"/>
      <c r="W773" s="445"/>
      <c r="X773" s="445"/>
      <c r="Y773" s="445"/>
      <c r="Z773" s="445"/>
    </row>
    <row r="774" ht="14.25" customHeight="1">
      <c r="A774" s="447" t="str">
        <f>SUBSTITUTE(SUBSTITUTE(SUBSTITUTE(M774,"-",""),"(",""),")","")</f>
        <v>4045198937</v>
      </c>
      <c r="B774" s="448">
        <v>13.0</v>
      </c>
      <c r="C774" s="449"/>
      <c r="D774" s="449"/>
      <c r="E774" s="449" t="s">
        <v>1746</v>
      </c>
      <c r="F774" s="449" t="s">
        <v>2352</v>
      </c>
      <c r="G774" s="449" t="s">
        <v>1748</v>
      </c>
      <c r="H774" s="449" t="s">
        <v>2379</v>
      </c>
      <c r="I774" s="449" t="s">
        <v>2380</v>
      </c>
      <c r="J774" s="451">
        <v>43680.0</v>
      </c>
      <c r="K774" s="449" t="s">
        <v>1820</v>
      </c>
      <c r="L774" s="449" t="s">
        <v>1715</v>
      </c>
      <c r="M774" s="450" t="s">
        <v>1717</v>
      </c>
      <c r="N774" s="452" t="s">
        <v>204</v>
      </c>
      <c r="O774" s="445"/>
      <c r="P774" s="445"/>
      <c r="Q774" s="445"/>
      <c r="R774" s="445"/>
      <c r="S774" s="445"/>
      <c r="T774" s="445"/>
      <c r="U774" s="445"/>
      <c r="V774" s="445"/>
      <c r="W774" s="445"/>
      <c r="X774" s="445"/>
      <c r="Y774" s="445"/>
      <c r="Z774" s="445"/>
    </row>
    <row r="775" ht="14.25" customHeight="1">
      <c r="A775" s="447"/>
      <c r="B775" s="453"/>
      <c r="C775" s="454"/>
      <c r="D775" s="456"/>
      <c r="E775" s="454"/>
      <c r="F775" s="454"/>
      <c r="G775" s="454"/>
      <c r="H775" s="454"/>
      <c r="I775" s="454"/>
      <c r="J775" s="454"/>
      <c r="K775" s="454"/>
      <c r="L775" s="454"/>
      <c r="M775" s="455"/>
      <c r="N775" s="458"/>
      <c r="O775" s="445"/>
      <c r="P775" s="445"/>
      <c r="Q775" s="445"/>
      <c r="R775" s="445"/>
      <c r="S775" s="445"/>
      <c r="T775" s="445"/>
      <c r="U775" s="445"/>
      <c r="V775" s="445"/>
      <c r="W775" s="445"/>
      <c r="X775" s="445"/>
      <c r="Y775" s="445"/>
      <c r="Z775" s="445"/>
    </row>
    <row r="776" ht="14.25" customHeight="1">
      <c r="A776" s="447"/>
      <c r="B776" s="459"/>
      <c r="C776" s="460"/>
      <c r="D776" s="462"/>
      <c r="E776" s="460"/>
      <c r="F776" s="460"/>
      <c r="G776" s="460"/>
      <c r="H776" s="460"/>
      <c r="I776" s="460"/>
      <c r="J776" s="460"/>
      <c r="K776" s="460"/>
      <c r="L776" s="460"/>
      <c r="M776" s="461"/>
      <c r="N776" s="464"/>
      <c r="O776" s="445"/>
      <c r="P776" s="445"/>
      <c r="Q776" s="445"/>
      <c r="R776" s="445"/>
      <c r="S776" s="445"/>
      <c r="T776" s="445"/>
      <c r="U776" s="445"/>
      <c r="V776" s="445"/>
      <c r="W776" s="445"/>
      <c r="X776" s="445"/>
      <c r="Y776" s="445"/>
      <c r="Z776" s="445"/>
    </row>
    <row r="777" ht="14.25" customHeight="1">
      <c r="A777" s="447" t="str">
        <f>SUBSTITUTE(SUBSTITUTE(SUBSTITUTE(M777,"-",""),"(",""),")","")</f>
        <v>7709400509</v>
      </c>
      <c r="B777" s="448">
        <v>14.0</v>
      </c>
      <c r="C777" s="449"/>
      <c r="D777" s="449"/>
      <c r="E777" s="449" t="s">
        <v>1746</v>
      </c>
      <c r="F777" s="449" t="s">
        <v>2352</v>
      </c>
      <c r="G777" s="449" t="s">
        <v>1748</v>
      </c>
      <c r="H777" s="449" t="s">
        <v>2381</v>
      </c>
      <c r="I777" s="449" t="s">
        <v>2382</v>
      </c>
      <c r="J777" s="451">
        <v>44660.0</v>
      </c>
      <c r="K777" s="449"/>
      <c r="L777" s="449"/>
      <c r="M777" s="449" t="s">
        <v>1091</v>
      </c>
      <c r="N777" s="465" t="s">
        <v>1092</v>
      </c>
      <c r="O777" s="445"/>
      <c r="P777" s="445"/>
      <c r="Q777" s="445"/>
      <c r="R777" s="445"/>
      <c r="S777" s="445"/>
      <c r="T777" s="445"/>
      <c r="U777" s="445"/>
      <c r="V777" s="445"/>
      <c r="W777" s="445"/>
      <c r="X777" s="445"/>
      <c r="Y777" s="445"/>
      <c r="Z777" s="445"/>
    </row>
    <row r="778" ht="14.25" customHeight="1">
      <c r="A778" s="447"/>
      <c r="B778" s="453"/>
      <c r="C778" s="454"/>
      <c r="D778" s="449" t="s">
        <v>1665</v>
      </c>
      <c r="E778" s="454"/>
      <c r="F778" s="454"/>
      <c r="G778" s="454"/>
      <c r="H778" s="454"/>
      <c r="I778" s="454"/>
      <c r="J778" s="454"/>
      <c r="K778" s="454"/>
      <c r="L778" s="454"/>
      <c r="M778" s="454"/>
      <c r="N778" s="454"/>
      <c r="O778" s="445"/>
      <c r="P778" s="445"/>
      <c r="Q778" s="445"/>
      <c r="R778" s="445"/>
      <c r="S778" s="445"/>
      <c r="T778" s="445"/>
      <c r="U778" s="445"/>
      <c r="V778" s="445"/>
      <c r="W778" s="445"/>
      <c r="X778" s="445"/>
      <c r="Y778" s="445"/>
      <c r="Z778" s="445"/>
    </row>
    <row r="779" ht="14.25" customHeight="1">
      <c r="A779" s="447"/>
      <c r="B779" s="459"/>
      <c r="C779" s="460"/>
      <c r="D779" s="462"/>
      <c r="E779" s="460"/>
      <c r="F779" s="460"/>
      <c r="G779" s="460"/>
      <c r="H779" s="460"/>
      <c r="I779" s="460"/>
      <c r="J779" s="460"/>
      <c r="K779" s="460"/>
      <c r="L779" s="460"/>
      <c r="M779" s="460"/>
      <c r="N779" s="460"/>
      <c r="O779" s="445"/>
      <c r="P779" s="445"/>
      <c r="Q779" s="445"/>
      <c r="R779" s="445"/>
      <c r="S779" s="445"/>
      <c r="T779" s="445"/>
      <c r="U779" s="445"/>
      <c r="V779" s="445"/>
      <c r="W779" s="445"/>
      <c r="X779" s="445"/>
      <c r="Y779" s="445"/>
      <c r="Z779" s="445"/>
    </row>
    <row r="780" ht="14.25" customHeight="1">
      <c r="A780" s="447" t="str">
        <f>SUBSTITUTE(SUBSTITUTE(SUBSTITUTE(M780,"-",""),"(",""),")","")</f>
        <v>6786229764</v>
      </c>
      <c r="B780" s="448">
        <v>15.0</v>
      </c>
      <c r="C780" s="449"/>
      <c r="D780" s="449"/>
      <c r="E780" s="449" t="s">
        <v>1746</v>
      </c>
      <c r="F780" s="449" t="s">
        <v>2352</v>
      </c>
      <c r="G780" s="449" t="s">
        <v>1748</v>
      </c>
      <c r="H780" s="449" t="s">
        <v>2383</v>
      </c>
      <c r="I780" s="492" t="s">
        <v>1922</v>
      </c>
      <c r="J780" s="451">
        <v>44660.0</v>
      </c>
      <c r="K780" s="449" t="s">
        <v>1839</v>
      </c>
      <c r="L780" s="449" t="s">
        <v>534</v>
      </c>
      <c r="M780" s="449" t="s">
        <v>1921</v>
      </c>
      <c r="N780" s="465" t="s">
        <v>540</v>
      </c>
      <c r="O780" s="445"/>
      <c r="P780" s="445"/>
      <c r="Q780" s="445"/>
      <c r="R780" s="445"/>
      <c r="S780" s="445"/>
      <c r="T780" s="445"/>
      <c r="U780" s="445"/>
      <c r="V780" s="445"/>
      <c r="W780" s="445"/>
      <c r="X780" s="445"/>
      <c r="Y780" s="445"/>
      <c r="Z780" s="445"/>
    </row>
    <row r="781" ht="14.25" customHeight="1">
      <c r="A781" s="447"/>
      <c r="B781" s="453"/>
      <c r="C781" s="454"/>
      <c r="D781" s="456"/>
      <c r="E781" s="454"/>
      <c r="F781" s="454"/>
      <c r="G781" s="454"/>
      <c r="H781" s="454"/>
      <c r="I781" s="454"/>
      <c r="J781" s="454"/>
      <c r="K781" s="456" t="s">
        <v>1719</v>
      </c>
      <c r="L781" s="456" t="s">
        <v>1920</v>
      </c>
      <c r="M781" s="454"/>
      <c r="N781" s="454"/>
      <c r="O781" s="445"/>
      <c r="P781" s="445"/>
      <c r="Q781" s="445"/>
      <c r="R781" s="445"/>
      <c r="S781" s="445"/>
      <c r="T781" s="445"/>
      <c r="U781" s="445"/>
      <c r="V781" s="445"/>
      <c r="W781" s="445"/>
      <c r="X781" s="445"/>
      <c r="Y781" s="445"/>
      <c r="Z781" s="445"/>
    </row>
    <row r="782" ht="14.25" customHeight="1">
      <c r="A782" s="447"/>
      <c r="B782" s="459"/>
      <c r="C782" s="460"/>
      <c r="D782" s="462"/>
      <c r="E782" s="460"/>
      <c r="F782" s="460"/>
      <c r="G782" s="460"/>
      <c r="H782" s="460"/>
      <c r="I782" s="460"/>
      <c r="J782" s="460"/>
      <c r="K782" s="462"/>
      <c r="L782" s="462"/>
      <c r="M782" s="460"/>
      <c r="N782" s="460"/>
      <c r="O782" s="445"/>
      <c r="P782" s="445"/>
      <c r="Q782" s="445"/>
      <c r="R782" s="445"/>
      <c r="S782" s="445"/>
      <c r="T782" s="445"/>
      <c r="U782" s="445"/>
      <c r="V782" s="445"/>
      <c r="W782" s="445"/>
      <c r="X782" s="445"/>
      <c r="Y782" s="445"/>
      <c r="Z782" s="445"/>
    </row>
    <row r="783" ht="14.25" customHeight="1">
      <c r="A783" s="447" t="str">
        <f>SUBSTITUTE(SUBSTITUTE(SUBSTITUTE(M783,"-",""),"(",""),")","")</f>
        <v>3473661648</v>
      </c>
      <c r="B783" s="448">
        <v>16.0</v>
      </c>
      <c r="C783" s="449"/>
      <c r="D783" s="449"/>
      <c r="E783" s="449" t="s">
        <v>1746</v>
      </c>
      <c r="F783" s="449" t="s">
        <v>2352</v>
      </c>
      <c r="G783" s="449" t="s">
        <v>1748</v>
      </c>
      <c r="H783" s="449" t="s">
        <v>2384</v>
      </c>
      <c r="I783" s="449" t="s">
        <v>2385</v>
      </c>
      <c r="J783" s="451">
        <v>43680.0</v>
      </c>
      <c r="K783" s="449"/>
      <c r="L783" s="449"/>
      <c r="M783" s="449" t="s">
        <v>2386</v>
      </c>
      <c r="N783" s="465" t="s">
        <v>1119</v>
      </c>
      <c r="O783" s="445"/>
      <c r="P783" s="445"/>
      <c r="Q783" s="445"/>
      <c r="R783" s="445"/>
      <c r="S783" s="445"/>
      <c r="T783" s="445"/>
      <c r="U783" s="445"/>
      <c r="V783" s="445"/>
      <c r="W783" s="445"/>
      <c r="X783" s="445"/>
      <c r="Y783" s="445"/>
      <c r="Z783" s="445"/>
    </row>
    <row r="784" ht="14.25" customHeight="1">
      <c r="A784" s="447"/>
      <c r="B784" s="453"/>
      <c r="C784" s="454"/>
      <c r="D784" s="449" t="s">
        <v>1665</v>
      </c>
      <c r="E784" s="454"/>
      <c r="F784" s="454"/>
      <c r="G784" s="454"/>
      <c r="H784" s="454"/>
      <c r="I784" s="454"/>
      <c r="J784" s="454"/>
      <c r="K784" s="454"/>
      <c r="L784" s="454"/>
      <c r="M784" s="454"/>
      <c r="N784" s="454"/>
      <c r="O784" s="445"/>
      <c r="P784" s="445"/>
      <c r="Q784" s="445"/>
      <c r="R784" s="445"/>
      <c r="S784" s="445"/>
      <c r="T784" s="445"/>
      <c r="U784" s="445"/>
      <c r="V784" s="445"/>
      <c r="W784" s="445"/>
      <c r="X784" s="445"/>
      <c r="Y784" s="445"/>
      <c r="Z784" s="445"/>
    </row>
    <row r="785" ht="14.25" customHeight="1">
      <c r="A785" s="447"/>
      <c r="B785" s="459"/>
      <c r="C785" s="460"/>
      <c r="D785" s="462"/>
      <c r="E785" s="460"/>
      <c r="F785" s="460"/>
      <c r="G785" s="460"/>
      <c r="H785" s="460"/>
      <c r="I785" s="460"/>
      <c r="J785" s="460"/>
      <c r="K785" s="460"/>
      <c r="L785" s="460"/>
      <c r="M785" s="460"/>
      <c r="N785" s="460"/>
      <c r="O785" s="445"/>
      <c r="P785" s="445"/>
      <c r="Q785" s="445"/>
      <c r="R785" s="445"/>
      <c r="S785" s="445"/>
      <c r="T785" s="445"/>
      <c r="U785" s="445"/>
      <c r="V785" s="445"/>
      <c r="W785" s="445"/>
      <c r="X785" s="445"/>
      <c r="Y785" s="445"/>
      <c r="Z785" s="445"/>
    </row>
    <row r="786" ht="14.25" customHeight="1">
      <c r="A786" s="447" t="str">
        <f>SUBSTITUTE(SUBSTITUTE(SUBSTITUTE(M786,"-",""),"(",""),")","")</f>
        <v>4703236855</v>
      </c>
      <c r="B786" s="448">
        <v>17.0</v>
      </c>
      <c r="C786" s="449"/>
      <c r="D786" s="449"/>
      <c r="E786" s="449" t="s">
        <v>1746</v>
      </c>
      <c r="F786" s="449" t="s">
        <v>2352</v>
      </c>
      <c r="G786" s="449" t="s">
        <v>1748</v>
      </c>
      <c r="H786" s="449" t="s">
        <v>2387</v>
      </c>
      <c r="I786" s="492" t="s">
        <v>1909</v>
      </c>
      <c r="J786" s="451">
        <v>43932.0</v>
      </c>
      <c r="K786" s="449" t="s">
        <v>1839</v>
      </c>
      <c r="L786" s="449" t="s">
        <v>1907</v>
      </c>
      <c r="M786" s="449" t="s">
        <v>480</v>
      </c>
      <c r="N786" s="465" t="s">
        <v>477</v>
      </c>
      <c r="O786" s="445"/>
      <c r="P786" s="445"/>
      <c r="Q786" s="445"/>
      <c r="R786" s="445"/>
      <c r="S786" s="445"/>
      <c r="T786" s="445"/>
      <c r="U786" s="445"/>
      <c r="V786" s="445"/>
      <c r="W786" s="445"/>
      <c r="X786" s="445"/>
      <c r="Y786" s="445"/>
      <c r="Z786" s="445"/>
    </row>
    <row r="787" ht="14.25" customHeight="1">
      <c r="A787" s="447"/>
      <c r="B787" s="453"/>
      <c r="C787" s="454"/>
      <c r="D787" s="456"/>
      <c r="E787" s="454"/>
      <c r="F787" s="454"/>
      <c r="G787" s="454"/>
      <c r="H787" s="454"/>
      <c r="I787" s="454"/>
      <c r="J787" s="454"/>
      <c r="K787" s="456" t="s">
        <v>1719</v>
      </c>
      <c r="L787" s="456" t="s">
        <v>1908</v>
      </c>
      <c r="M787" s="454"/>
      <c r="N787" s="454"/>
      <c r="O787" s="445"/>
      <c r="P787" s="445"/>
      <c r="Q787" s="445"/>
      <c r="R787" s="445"/>
      <c r="S787" s="445"/>
      <c r="T787" s="445"/>
      <c r="U787" s="445"/>
      <c r="V787" s="445"/>
      <c r="W787" s="445"/>
      <c r="X787" s="445"/>
      <c r="Y787" s="445"/>
      <c r="Z787" s="445"/>
    </row>
    <row r="788" ht="14.25" customHeight="1">
      <c r="A788" s="447"/>
      <c r="B788" s="459"/>
      <c r="C788" s="460"/>
      <c r="D788" s="462"/>
      <c r="E788" s="460"/>
      <c r="F788" s="460"/>
      <c r="G788" s="460"/>
      <c r="H788" s="460"/>
      <c r="I788" s="460"/>
      <c r="J788" s="460"/>
      <c r="K788" s="462"/>
      <c r="L788" s="462"/>
      <c r="M788" s="460"/>
      <c r="N788" s="460"/>
      <c r="O788" s="445"/>
      <c r="P788" s="445"/>
      <c r="Q788" s="445"/>
      <c r="R788" s="445"/>
      <c r="S788" s="445"/>
      <c r="T788" s="445"/>
      <c r="U788" s="445"/>
      <c r="V788" s="445"/>
      <c r="W788" s="445"/>
      <c r="X788" s="445"/>
      <c r="Y788" s="445"/>
      <c r="Z788" s="445"/>
    </row>
    <row r="789" ht="14.25" customHeight="1">
      <c r="A789" s="447" t="str">
        <f>SUBSTITUTE(SUBSTITUTE(SUBSTITUTE(M789,"-",""),"(",""),")","")</f>
        <v>6784125590</v>
      </c>
      <c r="B789" s="448">
        <v>18.0</v>
      </c>
      <c r="C789" s="449"/>
      <c r="D789" s="449"/>
      <c r="E789" s="449" t="s">
        <v>1746</v>
      </c>
      <c r="F789" s="449" t="s">
        <v>2352</v>
      </c>
      <c r="G789" s="449" t="s">
        <v>1748</v>
      </c>
      <c r="H789" s="449" t="s">
        <v>2388</v>
      </c>
      <c r="I789" s="449" t="s">
        <v>1675</v>
      </c>
      <c r="J789" s="451">
        <v>44835.0</v>
      </c>
      <c r="K789" s="449" t="s">
        <v>1976</v>
      </c>
      <c r="L789" s="449" t="s">
        <v>71</v>
      </c>
      <c r="M789" s="449" t="s">
        <v>77</v>
      </c>
      <c r="N789" s="465" t="s">
        <v>74</v>
      </c>
      <c r="O789" s="445"/>
      <c r="P789" s="445"/>
      <c r="Q789" s="445"/>
      <c r="R789" s="445"/>
      <c r="S789" s="445"/>
      <c r="T789" s="445"/>
      <c r="U789" s="445"/>
      <c r="V789" s="445"/>
      <c r="W789" s="445"/>
      <c r="X789" s="445"/>
      <c r="Y789" s="445"/>
      <c r="Z789" s="445"/>
    </row>
    <row r="790" ht="14.25" customHeight="1">
      <c r="A790" s="447"/>
      <c r="B790" s="453"/>
      <c r="C790" s="454"/>
      <c r="D790" s="456"/>
      <c r="E790" s="454"/>
      <c r="F790" s="454"/>
      <c r="G790" s="454"/>
      <c r="H790" s="454"/>
      <c r="I790" s="454"/>
      <c r="J790" s="454"/>
      <c r="K790" s="454"/>
      <c r="L790" s="454"/>
      <c r="M790" s="454"/>
      <c r="N790" s="454"/>
      <c r="O790" s="445"/>
      <c r="P790" s="445"/>
      <c r="Q790" s="445"/>
      <c r="R790" s="445"/>
      <c r="S790" s="445"/>
      <c r="T790" s="445"/>
      <c r="U790" s="445"/>
      <c r="V790" s="445"/>
      <c r="W790" s="445"/>
      <c r="X790" s="445"/>
      <c r="Y790" s="445"/>
      <c r="Z790" s="445"/>
    </row>
    <row r="791" ht="14.25" customHeight="1">
      <c r="A791" s="447"/>
      <c r="B791" s="459"/>
      <c r="C791" s="460"/>
      <c r="D791" s="462"/>
      <c r="E791" s="460"/>
      <c r="F791" s="460"/>
      <c r="G791" s="460"/>
      <c r="H791" s="460"/>
      <c r="I791" s="460"/>
      <c r="J791" s="460"/>
      <c r="K791" s="460"/>
      <c r="L791" s="460"/>
      <c r="M791" s="460"/>
      <c r="N791" s="460"/>
      <c r="O791" s="445"/>
      <c r="P791" s="445"/>
      <c r="Q791" s="445"/>
      <c r="R791" s="445"/>
      <c r="S791" s="445"/>
      <c r="T791" s="445"/>
      <c r="U791" s="445"/>
      <c r="V791" s="445"/>
      <c r="W791" s="445"/>
      <c r="X791" s="445"/>
      <c r="Y791" s="445"/>
      <c r="Z791" s="445"/>
    </row>
    <row r="792" ht="14.25" customHeight="1">
      <c r="A792" s="447" t="str">
        <f>SUBSTITUTE(SUBSTITUTE(SUBSTITUTE(M792,"-",""),"(",""),")","")</f>
        <v>7706523012</v>
      </c>
      <c r="B792" s="448">
        <v>19.0</v>
      </c>
      <c r="C792" s="449"/>
      <c r="D792" s="449"/>
      <c r="E792" s="449" t="s">
        <v>1746</v>
      </c>
      <c r="F792" s="449" t="s">
        <v>2352</v>
      </c>
      <c r="G792" s="449" t="s">
        <v>1748</v>
      </c>
      <c r="H792" s="449" t="s">
        <v>2389</v>
      </c>
      <c r="I792" s="449" t="s">
        <v>1138</v>
      </c>
      <c r="J792" s="451">
        <v>45395.0</v>
      </c>
      <c r="K792" s="449" t="s">
        <v>1789</v>
      </c>
      <c r="L792" s="449" t="s">
        <v>1140</v>
      </c>
      <c r="M792" s="450" t="s">
        <v>1142</v>
      </c>
      <c r="N792" s="452" t="s">
        <v>1143</v>
      </c>
      <c r="O792" s="445"/>
      <c r="P792" s="445"/>
      <c r="Q792" s="445"/>
      <c r="R792" s="445"/>
      <c r="S792" s="445"/>
      <c r="T792" s="445"/>
      <c r="U792" s="445"/>
      <c r="V792" s="445"/>
      <c r="W792" s="445"/>
      <c r="X792" s="445"/>
      <c r="Y792" s="445"/>
      <c r="Z792" s="445"/>
    </row>
    <row r="793" ht="14.25" customHeight="1">
      <c r="A793" s="447"/>
      <c r="B793" s="453"/>
      <c r="C793" s="454"/>
      <c r="D793" s="449"/>
      <c r="E793" s="454"/>
      <c r="F793" s="454"/>
      <c r="G793" s="454"/>
      <c r="H793" s="454"/>
      <c r="I793" s="454"/>
      <c r="J793" s="454"/>
      <c r="K793" s="456" t="s">
        <v>2170</v>
      </c>
      <c r="L793" s="456" t="s">
        <v>2390</v>
      </c>
      <c r="M793" s="455"/>
      <c r="N793" s="458"/>
      <c r="O793" s="507" t="s">
        <v>1676</v>
      </c>
      <c r="P793" s="445"/>
      <c r="Q793" s="445"/>
      <c r="R793" s="445"/>
      <c r="S793" s="445"/>
      <c r="T793" s="445"/>
      <c r="U793" s="445"/>
      <c r="V793" s="445"/>
      <c r="W793" s="445"/>
      <c r="X793" s="445"/>
      <c r="Y793" s="445"/>
      <c r="Z793" s="445"/>
    </row>
    <row r="794" ht="14.25" customHeight="1">
      <c r="A794" s="447"/>
      <c r="B794" s="459"/>
      <c r="C794" s="460"/>
      <c r="D794" s="462"/>
      <c r="E794" s="460"/>
      <c r="F794" s="460"/>
      <c r="G794" s="460"/>
      <c r="H794" s="460"/>
      <c r="I794" s="460"/>
      <c r="J794" s="460"/>
      <c r="K794" s="462"/>
      <c r="L794" s="462"/>
      <c r="M794" s="461"/>
      <c r="N794" s="464"/>
      <c r="O794" s="445"/>
      <c r="P794" s="445"/>
      <c r="Q794" s="445"/>
      <c r="R794" s="445"/>
      <c r="S794" s="445"/>
      <c r="T794" s="445"/>
      <c r="U794" s="445"/>
      <c r="V794" s="445"/>
      <c r="W794" s="445"/>
      <c r="X794" s="445"/>
      <c r="Y794" s="445"/>
      <c r="Z794" s="445"/>
    </row>
    <row r="795" ht="14.25" customHeight="1">
      <c r="A795" s="447" t="str">
        <f>SUBSTITUTE(SUBSTITUTE(SUBSTITUTE(M795,"-",""),"(",""),")","")</f>
        <v>4709205364</v>
      </c>
      <c r="B795" s="448">
        <v>20.0</v>
      </c>
      <c r="C795" s="449"/>
      <c r="D795" s="449"/>
      <c r="E795" s="449" t="s">
        <v>1746</v>
      </c>
      <c r="F795" s="449" t="s">
        <v>2352</v>
      </c>
      <c r="G795" s="449" t="s">
        <v>1748</v>
      </c>
      <c r="H795" s="449" t="s">
        <v>2391</v>
      </c>
      <c r="I795" s="492" t="s">
        <v>2150</v>
      </c>
      <c r="J795" s="451">
        <v>45171.0</v>
      </c>
      <c r="K795" s="449" t="s">
        <v>1719</v>
      </c>
      <c r="L795" s="449" t="s">
        <v>2149</v>
      </c>
      <c r="M795" s="449" t="s">
        <v>2151</v>
      </c>
      <c r="N795" s="465" t="s">
        <v>824</v>
      </c>
      <c r="O795" s="445"/>
      <c r="P795" s="445"/>
      <c r="Q795" s="445"/>
      <c r="R795" s="445"/>
      <c r="S795" s="445"/>
      <c r="T795" s="445"/>
      <c r="U795" s="445"/>
      <c r="V795" s="445"/>
      <c r="W795" s="445"/>
      <c r="X795" s="445"/>
      <c r="Y795" s="445"/>
      <c r="Z795" s="445"/>
    </row>
    <row r="796" ht="14.25" customHeight="1">
      <c r="A796" s="447"/>
      <c r="B796" s="453"/>
      <c r="C796" s="454"/>
      <c r="D796" s="456"/>
      <c r="E796" s="454"/>
      <c r="F796" s="454"/>
      <c r="G796" s="454"/>
      <c r="H796" s="454"/>
      <c r="I796" s="454"/>
      <c r="J796" s="454"/>
      <c r="K796" s="454"/>
      <c r="L796" s="454"/>
      <c r="M796" s="454"/>
      <c r="N796" s="454"/>
      <c r="O796" s="445"/>
      <c r="P796" s="445"/>
      <c r="Q796" s="445"/>
      <c r="R796" s="445"/>
      <c r="S796" s="445"/>
      <c r="T796" s="445"/>
      <c r="U796" s="445"/>
      <c r="V796" s="445"/>
      <c r="W796" s="445"/>
      <c r="X796" s="445"/>
      <c r="Y796" s="445"/>
      <c r="Z796" s="445"/>
    </row>
    <row r="797" ht="14.25" customHeight="1">
      <c r="A797" s="447"/>
      <c r="B797" s="459"/>
      <c r="C797" s="460"/>
      <c r="D797" s="462"/>
      <c r="E797" s="460"/>
      <c r="F797" s="460"/>
      <c r="G797" s="460"/>
      <c r="H797" s="460"/>
      <c r="I797" s="460"/>
      <c r="J797" s="460"/>
      <c r="K797" s="460"/>
      <c r="L797" s="460"/>
      <c r="M797" s="460"/>
      <c r="N797" s="460"/>
      <c r="O797" s="445"/>
      <c r="P797" s="445"/>
      <c r="Q797" s="445"/>
      <c r="R797" s="445"/>
      <c r="S797" s="445"/>
      <c r="T797" s="445"/>
      <c r="U797" s="445"/>
      <c r="V797" s="445"/>
      <c r="W797" s="445"/>
      <c r="X797" s="445"/>
      <c r="Y797" s="445"/>
      <c r="Z797" s="445"/>
    </row>
    <row r="798" ht="14.25" customHeight="1">
      <c r="A798" s="447" t="str">
        <f>SUBSTITUTE(SUBSTITUTE(SUBSTITUTE(M798,"-",""),"(",""),")","")</f>
        <v>4703665126</v>
      </c>
      <c r="B798" s="473"/>
      <c r="C798" s="456"/>
      <c r="D798" s="449"/>
      <c r="E798" s="449" t="s">
        <v>1746</v>
      </c>
      <c r="F798" s="449" t="s">
        <v>2352</v>
      </c>
      <c r="G798" s="449" t="s">
        <v>1748</v>
      </c>
      <c r="H798" s="449" t="s">
        <v>2392</v>
      </c>
      <c r="I798" s="449" t="s">
        <v>2393</v>
      </c>
      <c r="J798" s="451">
        <v>44660.0</v>
      </c>
      <c r="K798" s="449" t="s">
        <v>1859</v>
      </c>
      <c r="L798" s="449" t="s">
        <v>2394</v>
      </c>
      <c r="M798" s="449" t="s">
        <v>2395</v>
      </c>
      <c r="N798" s="465" t="s">
        <v>1113</v>
      </c>
      <c r="O798" s="445"/>
      <c r="P798" s="445"/>
      <c r="Q798" s="445"/>
      <c r="R798" s="445"/>
      <c r="S798" s="445"/>
      <c r="T798" s="445"/>
      <c r="U798" s="445"/>
      <c r="V798" s="445"/>
      <c r="W798" s="445"/>
      <c r="X798" s="445"/>
      <c r="Y798" s="445"/>
      <c r="Z798" s="445"/>
    </row>
    <row r="799" ht="14.25" customHeight="1">
      <c r="A799" s="447"/>
      <c r="B799" s="473">
        <v>21.0</v>
      </c>
      <c r="C799" s="456"/>
      <c r="D799" s="449" t="s">
        <v>1665</v>
      </c>
      <c r="E799" s="454"/>
      <c r="F799" s="454"/>
      <c r="G799" s="454"/>
      <c r="H799" s="454"/>
      <c r="I799" s="454"/>
      <c r="J799" s="454"/>
      <c r="K799" s="454"/>
      <c r="L799" s="454"/>
      <c r="M799" s="454"/>
      <c r="N799" s="454"/>
      <c r="O799" s="445"/>
      <c r="P799" s="445"/>
      <c r="Q799" s="445"/>
      <c r="R799" s="445"/>
      <c r="S799" s="445"/>
      <c r="T799" s="445"/>
      <c r="U799" s="445"/>
      <c r="V799" s="445"/>
      <c r="W799" s="445"/>
      <c r="X799" s="445"/>
      <c r="Y799" s="445"/>
      <c r="Z799" s="445"/>
    </row>
    <row r="800" ht="14.25" customHeight="1">
      <c r="A800" s="447"/>
      <c r="B800" s="473"/>
      <c r="C800" s="456"/>
      <c r="D800" s="462"/>
      <c r="E800" s="460"/>
      <c r="F800" s="460"/>
      <c r="G800" s="460"/>
      <c r="H800" s="460"/>
      <c r="I800" s="460"/>
      <c r="J800" s="460"/>
      <c r="K800" s="460"/>
      <c r="L800" s="460"/>
      <c r="M800" s="460"/>
      <c r="N800" s="460"/>
      <c r="O800" s="445"/>
      <c r="P800" s="445"/>
      <c r="Q800" s="445"/>
      <c r="R800" s="445"/>
      <c r="S800" s="445"/>
      <c r="T800" s="445"/>
      <c r="U800" s="445"/>
      <c r="V800" s="445"/>
      <c r="W800" s="445"/>
      <c r="X800" s="445"/>
      <c r="Y800" s="445"/>
      <c r="Z800" s="445"/>
    </row>
    <row r="801" ht="14.25" customHeight="1">
      <c r="A801" s="447" t="str">
        <f>SUBSTITUTE(SUBSTITUTE(SUBSTITUTE(M801,"-",""),"(",""),")","")</f>
        <v>4043973762</v>
      </c>
      <c r="B801" s="448">
        <v>22.0</v>
      </c>
      <c r="C801" s="449"/>
      <c r="D801" s="449"/>
      <c r="E801" s="449" t="s">
        <v>1746</v>
      </c>
      <c r="F801" s="449" t="s">
        <v>2352</v>
      </c>
      <c r="G801" s="449" t="s">
        <v>1748</v>
      </c>
      <c r="H801" s="449" t="s">
        <v>2396</v>
      </c>
      <c r="I801" s="449" t="s">
        <v>2155</v>
      </c>
      <c r="J801" s="451">
        <v>44779.0</v>
      </c>
      <c r="K801" s="449" t="s">
        <v>1719</v>
      </c>
      <c r="L801" s="449" t="s">
        <v>2154</v>
      </c>
      <c r="M801" s="449" t="s">
        <v>2156</v>
      </c>
      <c r="N801" s="465" t="s">
        <v>870</v>
      </c>
      <c r="O801" s="445"/>
      <c r="P801" s="445"/>
      <c r="Q801" s="445"/>
      <c r="R801" s="445"/>
      <c r="S801" s="445"/>
      <c r="T801" s="445"/>
      <c r="U801" s="445"/>
      <c r="V801" s="445"/>
      <c r="W801" s="445"/>
      <c r="X801" s="445"/>
      <c r="Y801" s="445"/>
      <c r="Z801" s="445"/>
    </row>
    <row r="802" ht="14.25" customHeight="1">
      <c r="A802" s="447"/>
      <c r="B802" s="453"/>
      <c r="C802" s="454"/>
      <c r="D802" s="456"/>
      <c r="E802" s="454"/>
      <c r="F802" s="454"/>
      <c r="G802" s="454"/>
      <c r="H802" s="454"/>
      <c r="I802" s="454"/>
      <c r="J802" s="454"/>
      <c r="K802" s="454"/>
      <c r="L802" s="454"/>
      <c r="M802" s="454"/>
      <c r="N802" s="454"/>
      <c r="O802" s="445"/>
      <c r="P802" s="445"/>
      <c r="Q802" s="445"/>
      <c r="R802" s="445"/>
      <c r="S802" s="445"/>
      <c r="T802" s="445"/>
      <c r="U802" s="445"/>
      <c r="V802" s="445"/>
      <c r="W802" s="445"/>
      <c r="X802" s="445"/>
      <c r="Y802" s="445"/>
      <c r="Z802" s="445"/>
    </row>
    <row r="803" ht="14.25" customHeight="1">
      <c r="A803" s="447"/>
      <c r="B803" s="459"/>
      <c r="C803" s="460"/>
      <c r="D803" s="462"/>
      <c r="E803" s="460"/>
      <c r="F803" s="460"/>
      <c r="G803" s="460"/>
      <c r="H803" s="460"/>
      <c r="I803" s="460"/>
      <c r="J803" s="460"/>
      <c r="K803" s="460"/>
      <c r="L803" s="460"/>
      <c r="M803" s="460"/>
      <c r="N803" s="460"/>
      <c r="O803" s="445"/>
      <c r="P803" s="445"/>
      <c r="Q803" s="445"/>
      <c r="R803" s="445"/>
      <c r="S803" s="445"/>
      <c r="T803" s="445"/>
      <c r="U803" s="445"/>
      <c r="V803" s="445"/>
      <c r="W803" s="445"/>
      <c r="X803" s="445"/>
      <c r="Y803" s="445"/>
      <c r="Z803" s="445"/>
    </row>
    <row r="804" ht="14.25" customHeight="1">
      <c r="A804" s="447" t="str">
        <f>SUBSTITUTE(SUBSTITUTE(SUBSTITUTE(M804,"-",""),"(",""),")","")</f>
        <v>4044837589</v>
      </c>
      <c r="B804" s="448">
        <v>23.0</v>
      </c>
      <c r="C804" s="449"/>
      <c r="D804" s="449"/>
      <c r="E804" s="449" t="s">
        <v>1746</v>
      </c>
      <c r="F804" s="449" t="s">
        <v>2352</v>
      </c>
      <c r="G804" s="449" t="s">
        <v>1748</v>
      </c>
      <c r="H804" s="449" t="s">
        <v>2397</v>
      </c>
      <c r="I804" s="492" t="s">
        <v>1686</v>
      </c>
      <c r="J804" s="451">
        <v>44660.0</v>
      </c>
      <c r="K804" s="449" t="s">
        <v>1976</v>
      </c>
      <c r="L804" s="449" t="s">
        <v>61</v>
      </c>
      <c r="M804" s="449" t="s">
        <v>69</v>
      </c>
      <c r="N804" s="465" t="s">
        <v>64</v>
      </c>
      <c r="O804" s="445"/>
      <c r="P804" s="445"/>
      <c r="Q804" s="445"/>
      <c r="R804" s="445"/>
      <c r="S804" s="445"/>
      <c r="T804" s="445"/>
      <c r="U804" s="445"/>
      <c r="V804" s="445"/>
      <c r="W804" s="445"/>
      <c r="X804" s="445"/>
      <c r="Y804" s="445"/>
      <c r="Z804" s="445"/>
    </row>
    <row r="805" ht="14.25" customHeight="1">
      <c r="A805" s="447"/>
      <c r="B805" s="453"/>
      <c r="C805" s="454"/>
      <c r="D805" s="456"/>
      <c r="E805" s="454"/>
      <c r="F805" s="454"/>
      <c r="G805" s="454"/>
      <c r="H805" s="454"/>
      <c r="I805" s="454"/>
      <c r="J805" s="454"/>
      <c r="K805" s="456" t="s">
        <v>1684</v>
      </c>
      <c r="L805" s="456" t="s">
        <v>1685</v>
      </c>
      <c r="M805" s="454"/>
      <c r="N805" s="454"/>
      <c r="O805" s="445"/>
      <c r="P805" s="445"/>
      <c r="Q805" s="445"/>
      <c r="R805" s="445"/>
      <c r="S805" s="445"/>
      <c r="T805" s="445"/>
      <c r="U805" s="445"/>
      <c r="V805" s="445"/>
      <c r="W805" s="445"/>
      <c r="X805" s="445"/>
      <c r="Y805" s="445"/>
      <c r="Z805" s="445"/>
    </row>
    <row r="806" ht="14.25" customHeight="1">
      <c r="A806" s="447"/>
      <c r="B806" s="459"/>
      <c r="C806" s="460"/>
      <c r="D806" s="462"/>
      <c r="E806" s="460"/>
      <c r="F806" s="460"/>
      <c r="G806" s="460"/>
      <c r="H806" s="460"/>
      <c r="I806" s="460"/>
      <c r="J806" s="460"/>
      <c r="K806" s="462"/>
      <c r="L806" s="462"/>
      <c r="M806" s="460"/>
      <c r="N806" s="460"/>
      <c r="O806" s="445"/>
      <c r="P806" s="445"/>
      <c r="Q806" s="445"/>
      <c r="R806" s="445"/>
      <c r="S806" s="445"/>
      <c r="T806" s="445"/>
      <c r="U806" s="445"/>
      <c r="V806" s="445"/>
      <c r="W806" s="445"/>
      <c r="X806" s="445"/>
      <c r="Y806" s="445"/>
      <c r="Z806" s="445"/>
    </row>
    <row r="807" ht="14.25" customHeight="1">
      <c r="A807" s="447" t="str">
        <f>SUBSTITUTE(SUBSTITUTE(SUBSTITUTE(M807,"-",""),"(",""),")","")</f>
        <v>7624488329</v>
      </c>
      <c r="B807" s="473"/>
      <c r="C807" s="456"/>
      <c r="D807" s="456"/>
      <c r="E807" s="449" t="s">
        <v>1746</v>
      </c>
      <c r="F807" s="449" t="s">
        <v>2352</v>
      </c>
      <c r="G807" s="449" t="s">
        <v>1748</v>
      </c>
      <c r="H807" s="449" t="s">
        <v>2398</v>
      </c>
      <c r="I807" s="449" t="s">
        <v>2399</v>
      </c>
      <c r="J807" s="451">
        <v>43932.0</v>
      </c>
      <c r="K807" s="449"/>
      <c r="L807" s="449"/>
      <c r="M807" s="449" t="s">
        <v>2400</v>
      </c>
      <c r="N807" s="465" t="s">
        <v>1107</v>
      </c>
      <c r="O807" s="445"/>
      <c r="P807" s="445"/>
      <c r="Q807" s="445"/>
      <c r="R807" s="445"/>
      <c r="S807" s="445"/>
      <c r="T807" s="445"/>
      <c r="U807" s="445"/>
      <c r="V807" s="445"/>
      <c r="W807" s="445"/>
      <c r="X807" s="445"/>
      <c r="Y807" s="445"/>
      <c r="Z807" s="445"/>
    </row>
    <row r="808" ht="14.25" customHeight="1">
      <c r="A808" s="447"/>
      <c r="B808" s="473">
        <v>24.0</v>
      </c>
      <c r="C808" s="456"/>
      <c r="D808" s="449" t="s">
        <v>1665</v>
      </c>
      <c r="E808" s="454"/>
      <c r="F808" s="454"/>
      <c r="G808" s="454"/>
      <c r="H808" s="454"/>
      <c r="I808" s="454"/>
      <c r="J808" s="454"/>
      <c r="K808" s="454"/>
      <c r="L808" s="454"/>
      <c r="M808" s="454"/>
      <c r="N808" s="454"/>
      <c r="O808" s="445"/>
      <c r="P808" s="445"/>
      <c r="Q808" s="445"/>
      <c r="R808" s="445"/>
      <c r="S808" s="445"/>
      <c r="T808" s="445"/>
      <c r="U808" s="445"/>
      <c r="V808" s="445"/>
      <c r="W808" s="445"/>
      <c r="X808" s="445"/>
      <c r="Y808" s="445"/>
      <c r="Z808" s="445"/>
    </row>
    <row r="809" ht="14.25" customHeight="1">
      <c r="A809" s="447"/>
      <c r="B809" s="473"/>
      <c r="C809" s="456"/>
      <c r="D809" s="456"/>
      <c r="E809" s="460"/>
      <c r="F809" s="460"/>
      <c r="G809" s="460"/>
      <c r="H809" s="460"/>
      <c r="I809" s="460"/>
      <c r="J809" s="460"/>
      <c r="K809" s="460"/>
      <c r="L809" s="460"/>
      <c r="M809" s="460"/>
      <c r="N809" s="460"/>
      <c r="O809" s="445"/>
      <c r="P809" s="445"/>
      <c r="Q809" s="445"/>
      <c r="R809" s="445"/>
      <c r="S809" s="445"/>
      <c r="T809" s="445"/>
      <c r="U809" s="445"/>
      <c r="V809" s="445"/>
      <c r="W809" s="445"/>
      <c r="X809" s="445"/>
      <c r="Y809" s="445"/>
      <c r="Z809" s="445"/>
    </row>
    <row r="810" ht="14.25" customHeight="1">
      <c r="A810" s="447" t="str">
        <f>SUBSTITUTE(SUBSTITUTE(SUBSTITUTE(M810,"-",""),"(",""),")","")</f>
        <v>7707316844</v>
      </c>
      <c r="B810" s="448">
        <v>25.0</v>
      </c>
      <c r="C810" s="449" t="s">
        <v>76</v>
      </c>
      <c r="D810" s="449"/>
      <c r="E810" s="449" t="s">
        <v>1746</v>
      </c>
      <c r="F810" s="449" t="s">
        <v>2352</v>
      </c>
      <c r="G810" s="449" t="s">
        <v>1748</v>
      </c>
      <c r="H810" s="449" t="s">
        <v>2401</v>
      </c>
      <c r="I810" s="449" t="s">
        <v>2006</v>
      </c>
      <c r="J810" s="451">
        <v>44660.0</v>
      </c>
      <c r="K810" s="449" t="s">
        <v>2243</v>
      </c>
      <c r="L810" s="449" t="s">
        <v>2005</v>
      </c>
      <c r="M810" s="449" t="s">
        <v>674</v>
      </c>
      <c r="N810" s="465" t="s">
        <v>671</v>
      </c>
      <c r="O810" s="445"/>
      <c r="P810" s="445"/>
      <c r="Q810" s="445"/>
      <c r="R810" s="445"/>
      <c r="S810" s="445"/>
      <c r="T810" s="445"/>
      <c r="U810" s="445"/>
      <c r="V810" s="445"/>
      <c r="W810" s="445"/>
      <c r="X810" s="445"/>
      <c r="Y810" s="445"/>
      <c r="Z810" s="445"/>
    </row>
    <row r="811" ht="14.25" customHeight="1">
      <c r="A811" s="447"/>
      <c r="B811" s="453"/>
      <c r="C811" s="454"/>
      <c r="D811" s="456"/>
      <c r="E811" s="454"/>
      <c r="F811" s="454"/>
      <c r="G811" s="454"/>
      <c r="H811" s="454"/>
      <c r="I811" s="454"/>
      <c r="J811" s="454"/>
      <c r="K811" s="456" t="s">
        <v>1812</v>
      </c>
      <c r="L811" s="456" t="s">
        <v>2007</v>
      </c>
      <c r="M811" s="454"/>
      <c r="N811" s="454"/>
      <c r="O811" s="445"/>
      <c r="P811" s="445"/>
      <c r="Q811" s="445"/>
      <c r="R811" s="445"/>
      <c r="S811" s="445"/>
      <c r="T811" s="445"/>
      <c r="U811" s="445"/>
      <c r="V811" s="445"/>
      <c r="W811" s="445"/>
      <c r="X811" s="445"/>
      <c r="Y811" s="445"/>
      <c r="Z811" s="445"/>
    </row>
    <row r="812" ht="14.25" customHeight="1">
      <c r="A812" s="447"/>
      <c r="B812" s="459"/>
      <c r="C812" s="460"/>
      <c r="D812" s="462"/>
      <c r="E812" s="460"/>
      <c r="F812" s="460"/>
      <c r="G812" s="460"/>
      <c r="H812" s="460"/>
      <c r="I812" s="460"/>
      <c r="J812" s="460"/>
      <c r="K812" s="462"/>
      <c r="L812" s="462"/>
      <c r="M812" s="460"/>
      <c r="N812" s="460"/>
      <c r="O812" s="445"/>
      <c r="P812" s="445"/>
      <c r="Q812" s="445"/>
      <c r="R812" s="445"/>
      <c r="S812" s="445"/>
      <c r="T812" s="445"/>
      <c r="U812" s="445"/>
      <c r="V812" s="445"/>
      <c r="W812" s="445"/>
      <c r="X812" s="445"/>
      <c r="Y812" s="445"/>
      <c r="Z812" s="445"/>
    </row>
    <row r="813" ht="14.25" customHeight="1">
      <c r="A813" s="447" t="str">
        <f>SUBSTITUTE(SUBSTITUTE(SUBSTITUTE(M813,"-",""),"(",""),")","")</f>
        <v>4702659966</v>
      </c>
      <c r="B813" s="448">
        <v>1.0</v>
      </c>
      <c r="C813" s="449"/>
      <c r="D813" s="449" t="s">
        <v>1665</v>
      </c>
      <c r="E813" s="449" t="s">
        <v>1746</v>
      </c>
      <c r="F813" s="449" t="s">
        <v>2352</v>
      </c>
      <c r="G813" s="449" t="s">
        <v>1809</v>
      </c>
      <c r="H813" s="449" t="s">
        <v>2402</v>
      </c>
      <c r="I813" s="492" t="s">
        <v>2403</v>
      </c>
      <c r="J813" s="451">
        <v>45150.0</v>
      </c>
      <c r="K813" s="449" t="s">
        <v>1859</v>
      </c>
      <c r="L813" s="449" t="s">
        <v>2404</v>
      </c>
      <c r="M813" s="450" t="s">
        <v>2405</v>
      </c>
      <c r="N813" s="452" t="s">
        <v>1203</v>
      </c>
      <c r="O813" s="445"/>
      <c r="P813" s="445"/>
      <c r="Q813" s="445"/>
      <c r="R813" s="445"/>
      <c r="S813" s="445"/>
      <c r="T813" s="445"/>
      <c r="U813" s="445"/>
      <c r="V813" s="445"/>
      <c r="W813" s="445"/>
      <c r="X813" s="445"/>
      <c r="Y813" s="445"/>
      <c r="Z813" s="445"/>
    </row>
    <row r="814" ht="14.25" customHeight="1">
      <c r="A814" s="447"/>
      <c r="B814" s="453"/>
      <c r="C814" s="454"/>
      <c r="D814" s="454"/>
      <c r="E814" s="454"/>
      <c r="F814" s="454"/>
      <c r="G814" s="454"/>
      <c r="H814" s="454"/>
      <c r="I814" s="454"/>
      <c r="J814" s="454"/>
      <c r="K814" s="456" t="s">
        <v>1814</v>
      </c>
      <c r="L814" s="456" t="s">
        <v>2406</v>
      </c>
      <c r="M814" s="455"/>
      <c r="N814" s="458"/>
      <c r="O814" s="507" t="s">
        <v>1745</v>
      </c>
      <c r="P814" s="445"/>
      <c r="Q814" s="445"/>
      <c r="R814" s="445"/>
      <c r="S814" s="445"/>
      <c r="T814" s="445"/>
      <c r="U814" s="445"/>
      <c r="V814" s="445"/>
      <c r="W814" s="445"/>
      <c r="X814" s="445"/>
      <c r="Y814" s="445"/>
      <c r="Z814" s="445"/>
    </row>
    <row r="815" ht="14.25" customHeight="1">
      <c r="A815" s="447"/>
      <c r="B815" s="459"/>
      <c r="C815" s="460"/>
      <c r="D815" s="460"/>
      <c r="E815" s="460"/>
      <c r="F815" s="460"/>
      <c r="G815" s="460"/>
      <c r="H815" s="460"/>
      <c r="I815" s="460"/>
      <c r="J815" s="460"/>
      <c r="K815" s="462"/>
      <c r="L815" s="462"/>
      <c r="M815" s="461"/>
      <c r="N815" s="464"/>
      <c r="O815" s="445"/>
      <c r="P815" s="445"/>
      <c r="Q815" s="445"/>
      <c r="R815" s="445"/>
      <c r="S815" s="445"/>
      <c r="T815" s="445"/>
      <c r="U815" s="445"/>
      <c r="V815" s="445"/>
      <c r="W815" s="445"/>
      <c r="X815" s="445"/>
      <c r="Y815" s="445"/>
      <c r="Z815" s="445"/>
    </row>
    <row r="816" ht="14.25" customHeight="1">
      <c r="A816" s="447" t="str">
        <f>SUBSTITUTE(SUBSTITUTE(SUBSTITUTE(M816,"-",""),"(",""),")","")</f>
        <v>6307160698</v>
      </c>
      <c r="B816" s="448">
        <v>2.0</v>
      </c>
      <c r="C816" s="449"/>
      <c r="D816" s="449"/>
      <c r="E816" s="449" t="s">
        <v>1746</v>
      </c>
      <c r="F816" s="449" t="s">
        <v>2352</v>
      </c>
      <c r="G816" s="449" t="s">
        <v>1809</v>
      </c>
      <c r="H816" s="449" t="s">
        <v>2407</v>
      </c>
      <c r="I816" s="492" t="s">
        <v>970</v>
      </c>
      <c r="J816" s="451">
        <v>45395.0</v>
      </c>
      <c r="K816" s="449" t="s">
        <v>1684</v>
      </c>
      <c r="L816" s="449" t="s">
        <v>968</v>
      </c>
      <c r="M816" s="450" t="s">
        <v>971</v>
      </c>
      <c r="N816" s="452" t="s">
        <v>972</v>
      </c>
      <c r="O816" s="445"/>
      <c r="P816" s="445"/>
      <c r="Q816" s="445"/>
      <c r="R816" s="445"/>
      <c r="S816" s="445"/>
      <c r="T816" s="445"/>
      <c r="U816" s="445"/>
      <c r="V816" s="445"/>
      <c r="W816" s="445"/>
      <c r="X816" s="445"/>
      <c r="Y816" s="445"/>
      <c r="Z816" s="445"/>
    </row>
    <row r="817" ht="14.25" customHeight="1">
      <c r="A817" s="447"/>
      <c r="B817" s="453"/>
      <c r="C817" s="454"/>
      <c r="D817" s="454"/>
      <c r="E817" s="454"/>
      <c r="F817" s="454"/>
      <c r="G817" s="454"/>
      <c r="H817" s="454"/>
      <c r="I817" s="454"/>
      <c r="J817" s="454"/>
      <c r="K817" s="454"/>
      <c r="L817" s="454"/>
      <c r="M817" s="455"/>
      <c r="N817" s="458"/>
      <c r="O817" s="445"/>
      <c r="P817" s="445"/>
      <c r="Q817" s="445"/>
      <c r="R817" s="445"/>
      <c r="S817" s="445"/>
      <c r="T817" s="445"/>
      <c r="U817" s="445"/>
      <c r="V817" s="445"/>
      <c r="W817" s="445"/>
      <c r="X817" s="445"/>
      <c r="Y817" s="445"/>
      <c r="Z817" s="445"/>
    </row>
    <row r="818" ht="14.25" customHeight="1">
      <c r="A818" s="447"/>
      <c r="B818" s="459"/>
      <c r="C818" s="460"/>
      <c r="D818" s="460"/>
      <c r="E818" s="460"/>
      <c r="F818" s="460"/>
      <c r="G818" s="460"/>
      <c r="H818" s="460"/>
      <c r="I818" s="460"/>
      <c r="J818" s="460"/>
      <c r="K818" s="460"/>
      <c r="L818" s="460"/>
      <c r="M818" s="461"/>
      <c r="N818" s="464"/>
      <c r="O818" s="445"/>
      <c r="P818" s="445"/>
      <c r="Q818" s="445"/>
      <c r="R818" s="445"/>
      <c r="S818" s="445"/>
      <c r="T818" s="445"/>
      <c r="U818" s="445"/>
      <c r="V818" s="445"/>
      <c r="W818" s="445"/>
      <c r="X818" s="445"/>
      <c r="Y818" s="445"/>
      <c r="Z818" s="445"/>
    </row>
    <row r="819" ht="14.25" customHeight="1">
      <c r="A819" s="447" t="str">
        <f>SUBSTITUTE(SUBSTITUTE(SUBSTITUTE(M819,"-",""),"(",""),")","")</f>
        <v>4709255681</v>
      </c>
      <c r="B819" s="448">
        <v>3.0</v>
      </c>
      <c r="C819" s="449"/>
      <c r="D819" s="449" t="s">
        <v>1665</v>
      </c>
      <c r="E819" s="449" t="s">
        <v>1746</v>
      </c>
      <c r="F819" s="449" t="s">
        <v>2352</v>
      </c>
      <c r="G819" s="449" t="s">
        <v>1809</v>
      </c>
      <c r="H819" s="449" t="s">
        <v>2408</v>
      </c>
      <c r="I819" s="492" t="s">
        <v>2409</v>
      </c>
      <c r="J819" s="451">
        <v>45031.0</v>
      </c>
      <c r="K819" s="449"/>
      <c r="L819" s="449"/>
      <c r="M819" s="449" t="s">
        <v>1193</v>
      </c>
      <c r="N819" s="465" t="s">
        <v>1194</v>
      </c>
      <c r="O819" s="445"/>
      <c r="P819" s="445"/>
      <c r="Q819" s="445"/>
      <c r="R819" s="445"/>
      <c r="S819" s="445"/>
      <c r="T819" s="445"/>
      <c r="U819" s="445"/>
      <c r="V819" s="445"/>
      <c r="W819" s="445"/>
      <c r="X819" s="445"/>
      <c r="Y819" s="445"/>
      <c r="Z819" s="445"/>
    </row>
    <row r="820" ht="14.25" customHeight="1">
      <c r="A820" s="447"/>
      <c r="B820" s="453"/>
      <c r="C820" s="454"/>
      <c r="D820" s="454"/>
      <c r="E820" s="454"/>
      <c r="F820" s="454"/>
      <c r="G820" s="454"/>
      <c r="H820" s="454"/>
      <c r="I820" s="454"/>
      <c r="J820" s="454"/>
      <c r="K820" s="454"/>
      <c r="L820" s="454"/>
      <c r="M820" s="454"/>
      <c r="N820" s="454"/>
      <c r="O820" s="445" t="s">
        <v>1676</v>
      </c>
      <c r="P820" s="445"/>
      <c r="Q820" s="445"/>
      <c r="R820" s="445"/>
      <c r="S820" s="445"/>
      <c r="T820" s="445"/>
      <c r="U820" s="445"/>
      <c r="V820" s="445"/>
      <c r="W820" s="445"/>
      <c r="X820" s="445"/>
      <c r="Y820" s="445"/>
      <c r="Z820" s="445"/>
    </row>
    <row r="821" ht="14.25" customHeight="1">
      <c r="A821" s="447"/>
      <c r="B821" s="459"/>
      <c r="C821" s="460"/>
      <c r="D821" s="460"/>
      <c r="E821" s="460"/>
      <c r="F821" s="460"/>
      <c r="G821" s="460"/>
      <c r="H821" s="460"/>
      <c r="I821" s="460"/>
      <c r="J821" s="460"/>
      <c r="K821" s="460"/>
      <c r="L821" s="460"/>
      <c r="M821" s="460"/>
      <c r="N821" s="460"/>
      <c r="O821" s="445"/>
      <c r="P821" s="445"/>
      <c r="Q821" s="445"/>
      <c r="R821" s="445"/>
      <c r="S821" s="445"/>
      <c r="T821" s="445"/>
      <c r="U821" s="445"/>
      <c r="V821" s="445"/>
      <c r="W821" s="445"/>
      <c r="X821" s="445"/>
      <c r="Y821" s="445"/>
      <c r="Z821" s="445"/>
    </row>
    <row r="822" ht="14.25" customHeight="1">
      <c r="A822" s="447" t="str">
        <f>SUBSTITUTE(SUBSTITUTE(SUBSTITUTE(M822,"-",""),"(",""),")","")</f>
        <v>4702267003</v>
      </c>
      <c r="B822" s="448">
        <v>4.0</v>
      </c>
      <c r="C822" s="449"/>
      <c r="D822" s="449" t="s">
        <v>1665</v>
      </c>
      <c r="E822" s="449" t="s">
        <v>1746</v>
      </c>
      <c r="F822" s="449" t="s">
        <v>2352</v>
      </c>
      <c r="G822" s="449" t="s">
        <v>1809</v>
      </c>
      <c r="H822" s="449" t="s">
        <v>2410</v>
      </c>
      <c r="I822" s="492" t="s">
        <v>2411</v>
      </c>
      <c r="J822" s="451">
        <v>43568.0</v>
      </c>
      <c r="K822" s="449"/>
      <c r="L822" s="449"/>
      <c r="M822" s="449" t="s">
        <v>1160</v>
      </c>
      <c r="N822" s="465" t="s">
        <v>1159</v>
      </c>
      <c r="O822" s="445"/>
      <c r="P822" s="445"/>
      <c r="Q822" s="445"/>
      <c r="R822" s="445"/>
      <c r="S822" s="445"/>
      <c r="T822" s="445"/>
      <c r="U822" s="445"/>
      <c r="V822" s="445"/>
      <c r="W822" s="445"/>
      <c r="X822" s="445"/>
      <c r="Y822" s="445"/>
      <c r="Z822" s="445"/>
    </row>
    <row r="823" ht="14.25" customHeight="1">
      <c r="A823" s="447"/>
      <c r="B823" s="453"/>
      <c r="C823" s="454"/>
      <c r="D823" s="454"/>
      <c r="E823" s="454"/>
      <c r="F823" s="454"/>
      <c r="G823" s="454"/>
      <c r="H823" s="454"/>
      <c r="I823" s="454"/>
      <c r="J823" s="454"/>
      <c r="K823" s="454"/>
      <c r="L823" s="454"/>
      <c r="M823" s="454"/>
      <c r="N823" s="454"/>
      <c r="O823" s="445" t="s">
        <v>1676</v>
      </c>
      <c r="P823" s="445"/>
      <c r="Q823" s="445"/>
      <c r="R823" s="445"/>
      <c r="S823" s="445"/>
      <c r="T823" s="445"/>
      <c r="U823" s="445"/>
      <c r="V823" s="445"/>
      <c r="W823" s="445"/>
      <c r="X823" s="445"/>
      <c r="Y823" s="445"/>
      <c r="Z823" s="445"/>
    </row>
    <row r="824" ht="14.25" customHeight="1">
      <c r="A824" s="447"/>
      <c r="B824" s="459"/>
      <c r="C824" s="460"/>
      <c r="D824" s="460"/>
      <c r="E824" s="460"/>
      <c r="F824" s="460"/>
      <c r="G824" s="460"/>
      <c r="H824" s="460"/>
      <c r="I824" s="460"/>
      <c r="J824" s="460"/>
      <c r="K824" s="460"/>
      <c r="L824" s="460"/>
      <c r="M824" s="460"/>
      <c r="N824" s="460"/>
      <c r="O824" s="445"/>
      <c r="P824" s="445"/>
      <c r="Q824" s="445"/>
      <c r="R824" s="445"/>
      <c r="S824" s="445"/>
      <c r="T824" s="445"/>
      <c r="U824" s="445"/>
      <c r="V824" s="445"/>
      <c r="W824" s="445"/>
      <c r="X824" s="445"/>
      <c r="Y824" s="445"/>
      <c r="Z824" s="445"/>
    </row>
    <row r="825" ht="14.25" customHeight="1">
      <c r="A825" s="447" t="str">
        <f>SUBSTITUTE(SUBSTITUTE(SUBSTITUTE(M825,"-",""),"(",""),")","")</f>
        <v>4709297204</v>
      </c>
      <c r="B825" s="448">
        <v>5.0</v>
      </c>
      <c r="C825" s="449" t="s">
        <v>76</v>
      </c>
      <c r="D825" s="449" t="s">
        <v>1665</v>
      </c>
      <c r="E825" s="449" t="s">
        <v>1746</v>
      </c>
      <c r="F825" s="449" t="s">
        <v>2352</v>
      </c>
      <c r="G825" s="449" t="s">
        <v>1809</v>
      </c>
      <c r="H825" s="449" t="s">
        <v>2412</v>
      </c>
      <c r="I825" s="449" t="s">
        <v>2367</v>
      </c>
      <c r="J825" s="451">
        <v>45038.0</v>
      </c>
      <c r="K825" s="449" t="s">
        <v>1674</v>
      </c>
      <c r="L825" s="449" t="s">
        <v>2366</v>
      </c>
      <c r="M825" s="449" t="s">
        <v>2368</v>
      </c>
      <c r="N825" s="465" t="s">
        <v>1129</v>
      </c>
      <c r="O825" s="445"/>
      <c r="P825" s="445"/>
      <c r="Q825" s="445"/>
      <c r="R825" s="445"/>
      <c r="S825" s="445"/>
      <c r="T825" s="445"/>
      <c r="U825" s="445"/>
      <c r="V825" s="445"/>
      <c r="W825" s="445"/>
      <c r="X825" s="445"/>
      <c r="Y825" s="445"/>
      <c r="Z825" s="445"/>
    </row>
    <row r="826" ht="14.25" customHeight="1">
      <c r="A826" s="447"/>
      <c r="B826" s="453"/>
      <c r="C826" s="454"/>
      <c r="D826" s="454"/>
      <c r="E826" s="454"/>
      <c r="F826" s="454"/>
      <c r="G826" s="454"/>
      <c r="H826" s="454"/>
      <c r="I826" s="454"/>
      <c r="J826" s="454"/>
      <c r="K826" s="454"/>
      <c r="L826" s="454"/>
      <c r="M826" s="454"/>
      <c r="N826" s="454"/>
      <c r="O826" s="445"/>
      <c r="P826" s="445"/>
      <c r="Q826" s="445"/>
      <c r="R826" s="445"/>
      <c r="S826" s="445"/>
      <c r="T826" s="445"/>
      <c r="U826" s="445"/>
      <c r="V826" s="445"/>
      <c r="W826" s="445"/>
      <c r="X826" s="445"/>
      <c r="Y826" s="445"/>
      <c r="Z826" s="445"/>
    </row>
    <row r="827" ht="14.25" customHeight="1">
      <c r="A827" s="447"/>
      <c r="B827" s="459"/>
      <c r="C827" s="460"/>
      <c r="D827" s="460"/>
      <c r="E827" s="460"/>
      <c r="F827" s="460"/>
      <c r="G827" s="460"/>
      <c r="H827" s="460"/>
      <c r="I827" s="460"/>
      <c r="J827" s="460"/>
      <c r="K827" s="460"/>
      <c r="L827" s="460"/>
      <c r="M827" s="460"/>
      <c r="N827" s="460"/>
      <c r="O827" s="445"/>
      <c r="P827" s="445"/>
      <c r="Q827" s="445"/>
      <c r="R827" s="445"/>
      <c r="S827" s="445"/>
      <c r="T827" s="445"/>
      <c r="U827" s="445"/>
      <c r="V827" s="445"/>
      <c r="W827" s="445"/>
      <c r="X827" s="445"/>
      <c r="Y827" s="445"/>
      <c r="Z827" s="445"/>
    </row>
    <row r="828" ht="14.25" customHeight="1">
      <c r="A828" s="447" t="str">
        <f>SUBSTITUTE(SUBSTITUTE(SUBSTITUTE(M828,"-",""),"(",""),")","")</f>
        <v>4705803403</v>
      </c>
      <c r="B828" s="448">
        <v>6.0</v>
      </c>
      <c r="C828" s="449" t="s">
        <v>1692</v>
      </c>
      <c r="D828" s="449" t="s">
        <v>1665</v>
      </c>
      <c r="E828" s="449" t="s">
        <v>1746</v>
      </c>
      <c r="F828" s="449" t="s">
        <v>2352</v>
      </c>
      <c r="G828" s="449" t="s">
        <v>1809</v>
      </c>
      <c r="H828" s="449" t="s">
        <v>2413</v>
      </c>
      <c r="I828" s="449" t="s">
        <v>2414</v>
      </c>
      <c r="J828" s="451">
        <v>44660.0</v>
      </c>
      <c r="K828" s="449"/>
      <c r="L828" s="449"/>
      <c r="M828" s="450" t="s">
        <v>2415</v>
      </c>
      <c r="N828" s="452" t="s">
        <v>1169</v>
      </c>
      <c r="O828" s="445"/>
      <c r="P828" s="445"/>
      <c r="Q828" s="445"/>
      <c r="R828" s="445"/>
      <c r="S828" s="445"/>
      <c r="T828" s="445"/>
      <c r="U828" s="445"/>
      <c r="V828" s="445"/>
      <c r="W828" s="445"/>
      <c r="X828" s="445"/>
      <c r="Y828" s="445"/>
      <c r="Z828" s="445"/>
    </row>
    <row r="829" ht="14.25" customHeight="1">
      <c r="A829" s="447"/>
      <c r="B829" s="453"/>
      <c r="C829" s="454"/>
      <c r="D829" s="454"/>
      <c r="E829" s="454"/>
      <c r="F829" s="454"/>
      <c r="G829" s="454"/>
      <c r="H829" s="454"/>
      <c r="I829" s="454"/>
      <c r="J829" s="454"/>
      <c r="K829" s="454"/>
      <c r="L829" s="454"/>
      <c r="M829" s="455"/>
      <c r="N829" s="458"/>
      <c r="O829" s="445"/>
      <c r="P829" s="445"/>
      <c r="Q829" s="445"/>
      <c r="R829" s="445"/>
      <c r="S829" s="445"/>
      <c r="T829" s="445"/>
      <c r="U829" s="445"/>
      <c r="V829" s="445"/>
      <c r="W829" s="445"/>
      <c r="X829" s="445"/>
      <c r="Y829" s="445"/>
      <c r="Z829" s="445"/>
    </row>
    <row r="830" ht="14.25" customHeight="1">
      <c r="A830" s="447"/>
      <c r="B830" s="459"/>
      <c r="C830" s="460"/>
      <c r="D830" s="460"/>
      <c r="E830" s="460"/>
      <c r="F830" s="460"/>
      <c r="G830" s="460"/>
      <c r="H830" s="460"/>
      <c r="I830" s="460"/>
      <c r="J830" s="460"/>
      <c r="K830" s="460"/>
      <c r="L830" s="460"/>
      <c r="M830" s="461"/>
      <c r="N830" s="464"/>
      <c r="O830" s="445"/>
      <c r="P830" s="445"/>
      <c r="Q830" s="445"/>
      <c r="R830" s="445"/>
      <c r="S830" s="445"/>
      <c r="T830" s="445"/>
      <c r="U830" s="445"/>
      <c r="V830" s="445"/>
      <c r="W830" s="445"/>
      <c r="X830" s="445"/>
      <c r="Y830" s="445"/>
      <c r="Z830" s="445"/>
    </row>
    <row r="831" ht="14.25" customHeight="1">
      <c r="A831" s="447" t="str">
        <f>SUBSTITUTE(SUBSTITUTE(SUBSTITUTE(M831,"-",""),"(",""),")","")</f>
        <v>6463452262</v>
      </c>
      <c r="B831" s="448">
        <v>7.0</v>
      </c>
      <c r="C831" s="449"/>
      <c r="D831" s="449" t="s">
        <v>1665</v>
      </c>
      <c r="E831" s="449" t="s">
        <v>1746</v>
      </c>
      <c r="F831" s="449" t="s">
        <v>2352</v>
      </c>
      <c r="G831" s="449" t="s">
        <v>1809</v>
      </c>
      <c r="H831" s="449" t="s">
        <v>2416</v>
      </c>
      <c r="I831" s="492" t="s">
        <v>2416</v>
      </c>
      <c r="J831" s="451">
        <v>43568.0</v>
      </c>
      <c r="K831" s="449"/>
      <c r="L831" s="449"/>
      <c r="M831" s="449" t="s">
        <v>2417</v>
      </c>
      <c r="N831" s="465" t="s">
        <v>1179</v>
      </c>
      <c r="O831" s="445"/>
      <c r="P831" s="445"/>
      <c r="Q831" s="445"/>
      <c r="R831" s="445"/>
      <c r="S831" s="445"/>
      <c r="T831" s="445"/>
      <c r="U831" s="445"/>
      <c r="V831" s="445"/>
      <c r="W831" s="445"/>
      <c r="X831" s="445"/>
      <c r="Y831" s="445"/>
      <c r="Z831" s="445"/>
    </row>
    <row r="832" ht="14.25" customHeight="1">
      <c r="A832" s="447"/>
      <c r="B832" s="453"/>
      <c r="C832" s="454"/>
      <c r="D832" s="454"/>
      <c r="E832" s="454"/>
      <c r="F832" s="454"/>
      <c r="G832" s="454"/>
      <c r="H832" s="454"/>
      <c r="I832" s="454"/>
      <c r="J832" s="454"/>
      <c r="K832" s="454"/>
      <c r="L832" s="454"/>
      <c r="M832" s="454"/>
      <c r="N832" s="454"/>
      <c r="O832" s="445"/>
      <c r="P832" s="445"/>
      <c r="Q832" s="445"/>
      <c r="R832" s="445"/>
      <c r="S832" s="445"/>
      <c r="T832" s="445"/>
      <c r="U832" s="445"/>
      <c r="V832" s="445"/>
      <c r="W832" s="445"/>
      <c r="X832" s="445"/>
      <c r="Y832" s="445"/>
      <c r="Z832" s="445"/>
    </row>
    <row r="833" ht="14.25" customHeight="1">
      <c r="A833" s="447"/>
      <c r="B833" s="459"/>
      <c r="C833" s="460"/>
      <c r="D833" s="460"/>
      <c r="E833" s="460"/>
      <c r="F833" s="460"/>
      <c r="G833" s="460"/>
      <c r="H833" s="460"/>
      <c r="I833" s="460"/>
      <c r="J833" s="460"/>
      <c r="K833" s="460"/>
      <c r="L833" s="460"/>
      <c r="M833" s="460"/>
      <c r="N833" s="460"/>
      <c r="O833" s="445"/>
      <c r="P833" s="445"/>
      <c r="Q833" s="445"/>
      <c r="R833" s="445"/>
      <c r="S833" s="445"/>
      <c r="T833" s="445"/>
      <c r="U833" s="445"/>
      <c r="V833" s="445"/>
      <c r="W833" s="445"/>
      <c r="X833" s="445"/>
      <c r="Y833" s="445"/>
      <c r="Z833" s="445"/>
    </row>
    <row r="834" ht="14.25" customHeight="1">
      <c r="A834" s="447" t="str">
        <f>SUBSTITUTE(SUBSTITUTE(SUBSTITUTE(M834,"-",""),"(",""),")","")</f>
        <v>4703897789</v>
      </c>
      <c r="B834" s="448">
        <v>8.0</v>
      </c>
      <c r="C834" s="449"/>
      <c r="D834" s="449"/>
      <c r="E834" s="449" t="s">
        <v>1746</v>
      </c>
      <c r="F834" s="449" t="s">
        <v>2352</v>
      </c>
      <c r="G834" s="449" t="s">
        <v>1809</v>
      </c>
      <c r="H834" s="449" t="s">
        <v>2418</v>
      </c>
      <c r="I834" s="492" t="s">
        <v>1790</v>
      </c>
      <c r="J834" s="451">
        <v>44779.0</v>
      </c>
      <c r="K834" s="449" t="s">
        <v>1978</v>
      </c>
      <c r="L834" s="449" t="s">
        <v>1788</v>
      </c>
      <c r="M834" s="449" t="s">
        <v>276</v>
      </c>
      <c r="N834" s="465" t="s">
        <v>277</v>
      </c>
      <c r="O834" s="445"/>
      <c r="P834" s="445"/>
      <c r="Q834" s="445"/>
      <c r="R834" s="445"/>
      <c r="S834" s="445"/>
      <c r="T834" s="445"/>
      <c r="U834" s="445"/>
      <c r="V834" s="445"/>
      <c r="W834" s="445"/>
      <c r="X834" s="445"/>
      <c r="Y834" s="445"/>
      <c r="Z834" s="445"/>
    </row>
    <row r="835" ht="14.25" customHeight="1">
      <c r="A835" s="447"/>
      <c r="B835" s="453"/>
      <c r="C835" s="454"/>
      <c r="D835" s="454"/>
      <c r="E835" s="454"/>
      <c r="F835" s="454"/>
      <c r="G835" s="454"/>
      <c r="H835" s="454"/>
      <c r="I835" s="454"/>
      <c r="J835" s="454"/>
      <c r="K835" s="454"/>
      <c r="L835" s="454"/>
      <c r="M835" s="454"/>
      <c r="N835" s="454"/>
      <c r="O835" s="445"/>
      <c r="P835" s="445"/>
      <c r="Q835" s="445"/>
      <c r="R835" s="445"/>
      <c r="S835" s="445"/>
      <c r="T835" s="445"/>
      <c r="U835" s="445"/>
      <c r="V835" s="445"/>
      <c r="W835" s="445"/>
      <c r="X835" s="445"/>
      <c r="Y835" s="445"/>
      <c r="Z835" s="445"/>
    </row>
    <row r="836" ht="14.25" customHeight="1">
      <c r="A836" s="447"/>
      <c r="B836" s="459"/>
      <c r="C836" s="460"/>
      <c r="D836" s="460"/>
      <c r="E836" s="460"/>
      <c r="F836" s="460"/>
      <c r="G836" s="460"/>
      <c r="H836" s="460"/>
      <c r="I836" s="460"/>
      <c r="J836" s="460"/>
      <c r="K836" s="460"/>
      <c r="L836" s="460"/>
      <c r="M836" s="460"/>
      <c r="N836" s="460"/>
      <c r="O836" s="445"/>
      <c r="P836" s="445"/>
      <c r="Q836" s="445"/>
      <c r="R836" s="445"/>
      <c r="S836" s="445"/>
      <c r="T836" s="445"/>
      <c r="U836" s="445"/>
      <c r="V836" s="445"/>
      <c r="W836" s="445"/>
      <c r="X836" s="445"/>
      <c r="Y836" s="445"/>
      <c r="Z836" s="445"/>
    </row>
    <row r="837" ht="14.25" customHeight="1">
      <c r="A837" s="447" t="str">
        <f>SUBSTITUTE(SUBSTITUTE(SUBSTITUTE(M837,"-",""),"(",""),")","")</f>
        <v>4782289270</v>
      </c>
      <c r="B837" s="448">
        <v>9.0</v>
      </c>
      <c r="C837" s="449"/>
      <c r="D837" s="449"/>
      <c r="E837" s="449" t="s">
        <v>1746</v>
      </c>
      <c r="F837" s="449" t="s">
        <v>2352</v>
      </c>
      <c r="G837" s="449" t="s">
        <v>1809</v>
      </c>
      <c r="H837" s="449" t="s">
        <v>2419</v>
      </c>
      <c r="I837" s="492" t="s">
        <v>2054</v>
      </c>
      <c r="J837" s="451">
        <v>44660.0</v>
      </c>
      <c r="K837" s="449" t="s">
        <v>1698</v>
      </c>
      <c r="L837" s="449" t="s">
        <v>2053</v>
      </c>
      <c r="M837" s="449" t="s">
        <v>2055</v>
      </c>
      <c r="N837" s="465" t="s">
        <v>775</v>
      </c>
      <c r="O837" s="445"/>
      <c r="P837" s="445"/>
      <c r="Q837" s="445"/>
      <c r="R837" s="445"/>
      <c r="S837" s="445"/>
      <c r="T837" s="445"/>
      <c r="U837" s="445"/>
      <c r="V837" s="445"/>
      <c r="W837" s="445"/>
      <c r="X837" s="445"/>
      <c r="Y837" s="445"/>
      <c r="Z837" s="445"/>
    </row>
    <row r="838" ht="14.25" customHeight="1">
      <c r="A838" s="447"/>
      <c r="B838" s="453"/>
      <c r="C838" s="454"/>
      <c r="D838" s="454"/>
      <c r="E838" s="454"/>
      <c r="F838" s="454"/>
      <c r="G838" s="454"/>
      <c r="H838" s="454"/>
      <c r="I838" s="454"/>
      <c r="J838" s="454"/>
      <c r="K838" s="454"/>
      <c r="L838" s="454"/>
      <c r="M838" s="454"/>
      <c r="N838" s="454"/>
      <c r="O838" s="445"/>
      <c r="P838" s="445"/>
      <c r="Q838" s="445"/>
      <c r="R838" s="445"/>
      <c r="S838" s="445"/>
      <c r="T838" s="445"/>
      <c r="U838" s="445"/>
      <c r="V838" s="445"/>
      <c r="W838" s="445"/>
      <c r="X838" s="445"/>
      <c r="Y838" s="445"/>
      <c r="Z838" s="445"/>
    </row>
    <row r="839" ht="14.25" customHeight="1">
      <c r="A839" s="447"/>
      <c r="B839" s="459"/>
      <c r="C839" s="460"/>
      <c r="D839" s="460"/>
      <c r="E839" s="460"/>
      <c r="F839" s="460"/>
      <c r="G839" s="460"/>
      <c r="H839" s="460"/>
      <c r="I839" s="460"/>
      <c r="J839" s="460"/>
      <c r="K839" s="460"/>
      <c r="L839" s="460"/>
      <c r="M839" s="460"/>
      <c r="N839" s="460"/>
      <c r="O839" s="445"/>
      <c r="P839" s="445"/>
      <c r="Q839" s="445"/>
      <c r="R839" s="445"/>
      <c r="S839" s="445"/>
      <c r="T839" s="445"/>
      <c r="U839" s="445"/>
      <c r="V839" s="445"/>
      <c r="W839" s="445"/>
      <c r="X839" s="445"/>
      <c r="Y839" s="445"/>
      <c r="Z839" s="445"/>
    </row>
    <row r="840" ht="14.25" customHeight="1">
      <c r="A840" s="447" t="str">
        <f>SUBSTITUTE(SUBSTITUTE(SUBSTITUTE(M840,"-",""),"(",""),")","")</f>
        <v>7706523012</v>
      </c>
      <c r="B840" s="448">
        <v>10.0</v>
      </c>
      <c r="C840" s="449"/>
      <c r="D840" s="449" t="s">
        <v>1665</v>
      </c>
      <c r="E840" s="449" t="s">
        <v>1746</v>
      </c>
      <c r="F840" s="449" t="s">
        <v>2352</v>
      </c>
      <c r="G840" s="449" t="s">
        <v>1809</v>
      </c>
      <c r="H840" s="449" t="s">
        <v>2420</v>
      </c>
      <c r="I840" s="492" t="s">
        <v>1140</v>
      </c>
      <c r="J840" s="451">
        <v>45395.0</v>
      </c>
      <c r="K840" s="449" t="s">
        <v>1674</v>
      </c>
      <c r="L840" s="449" t="s">
        <v>1138</v>
      </c>
      <c r="M840" s="450" t="s">
        <v>1142</v>
      </c>
      <c r="N840" s="452" t="s">
        <v>1143</v>
      </c>
      <c r="O840" s="445"/>
      <c r="P840" s="445"/>
      <c r="Q840" s="445"/>
      <c r="R840" s="445"/>
      <c r="S840" s="445"/>
      <c r="T840" s="445"/>
      <c r="U840" s="445"/>
      <c r="V840" s="445"/>
      <c r="W840" s="445"/>
      <c r="X840" s="445"/>
      <c r="Y840" s="445"/>
      <c r="Z840" s="445"/>
    </row>
    <row r="841" ht="14.25" customHeight="1">
      <c r="A841" s="447"/>
      <c r="B841" s="453"/>
      <c r="C841" s="454"/>
      <c r="D841" s="454"/>
      <c r="E841" s="454"/>
      <c r="F841" s="454"/>
      <c r="G841" s="454"/>
      <c r="H841" s="454"/>
      <c r="I841" s="454"/>
      <c r="J841" s="454"/>
      <c r="K841" s="456" t="s">
        <v>2170</v>
      </c>
      <c r="L841" s="456" t="s">
        <v>2390</v>
      </c>
      <c r="M841" s="455"/>
      <c r="N841" s="458"/>
      <c r="O841" s="445"/>
      <c r="P841" s="445"/>
      <c r="Q841" s="445"/>
      <c r="R841" s="445"/>
      <c r="S841" s="445"/>
      <c r="T841" s="445"/>
      <c r="U841" s="445"/>
      <c r="V841" s="445"/>
      <c r="W841" s="445"/>
      <c r="X841" s="445"/>
      <c r="Y841" s="445"/>
      <c r="Z841" s="445"/>
    </row>
    <row r="842" ht="14.25" customHeight="1">
      <c r="A842" s="447"/>
      <c r="B842" s="459"/>
      <c r="C842" s="460"/>
      <c r="D842" s="460"/>
      <c r="E842" s="460"/>
      <c r="F842" s="460"/>
      <c r="G842" s="460"/>
      <c r="H842" s="460"/>
      <c r="I842" s="460"/>
      <c r="J842" s="460"/>
      <c r="K842" s="462"/>
      <c r="L842" s="462"/>
      <c r="M842" s="461"/>
      <c r="N842" s="464"/>
      <c r="O842" s="445"/>
      <c r="P842" s="445"/>
      <c r="Q842" s="445"/>
      <c r="R842" s="445"/>
      <c r="S842" s="445"/>
      <c r="T842" s="445"/>
      <c r="U842" s="445"/>
      <c r="V842" s="445"/>
      <c r="W842" s="445"/>
      <c r="X842" s="445"/>
      <c r="Y842" s="445"/>
      <c r="Z842" s="445"/>
    </row>
    <row r="843" ht="14.25" customHeight="1">
      <c r="A843" s="447" t="str">
        <f>SUBSTITUTE(SUBSTITUTE(SUBSTITUTE(M843,"-",""),"(",""),")","")</f>
        <v>4047971975</v>
      </c>
      <c r="B843" s="448">
        <v>11.0</v>
      </c>
      <c r="C843" s="449" t="s">
        <v>136</v>
      </c>
      <c r="D843" s="449" t="s">
        <v>1665</v>
      </c>
      <c r="E843" s="449" t="s">
        <v>1746</v>
      </c>
      <c r="F843" s="449" t="s">
        <v>2352</v>
      </c>
      <c r="G843" s="449" t="s">
        <v>1809</v>
      </c>
      <c r="H843" s="449" t="s">
        <v>2421</v>
      </c>
      <c r="I843" s="449" t="s">
        <v>2422</v>
      </c>
      <c r="J843" s="451">
        <v>43568.0</v>
      </c>
      <c r="K843" s="449" t="s">
        <v>1794</v>
      </c>
      <c r="L843" s="449" t="s">
        <v>1152</v>
      </c>
      <c r="M843" s="449" t="s">
        <v>2423</v>
      </c>
      <c r="N843" s="465" t="s">
        <v>1155</v>
      </c>
      <c r="O843" s="445"/>
      <c r="P843" s="445"/>
      <c r="Q843" s="445"/>
      <c r="R843" s="445"/>
      <c r="S843" s="445"/>
      <c r="T843" s="445"/>
      <c r="U843" s="445"/>
      <c r="V843" s="445"/>
      <c r="W843" s="445"/>
      <c r="X843" s="445"/>
      <c r="Y843" s="445"/>
      <c r="Z843" s="445"/>
    </row>
    <row r="844" ht="14.25" customHeight="1">
      <c r="A844" s="447"/>
      <c r="B844" s="453"/>
      <c r="C844" s="454"/>
      <c r="D844" s="454"/>
      <c r="E844" s="454"/>
      <c r="F844" s="454"/>
      <c r="G844" s="454"/>
      <c r="H844" s="454"/>
      <c r="I844" s="454"/>
      <c r="J844" s="454"/>
      <c r="K844" s="454"/>
      <c r="L844" s="454"/>
      <c r="M844" s="454"/>
      <c r="N844" s="454"/>
      <c r="O844" s="445"/>
      <c r="P844" s="445"/>
      <c r="Q844" s="445"/>
      <c r="R844" s="445"/>
      <c r="S844" s="445"/>
      <c r="T844" s="445"/>
      <c r="U844" s="445"/>
      <c r="V844" s="445"/>
      <c r="W844" s="445"/>
      <c r="X844" s="445"/>
      <c r="Y844" s="445"/>
      <c r="Z844" s="445"/>
    </row>
    <row r="845" ht="14.25" customHeight="1">
      <c r="A845" s="447"/>
      <c r="B845" s="459"/>
      <c r="C845" s="460"/>
      <c r="D845" s="460"/>
      <c r="E845" s="460"/>
      <c r="F845" s="460"/>
      <c r="G845" s="460"/>
      <c r="H845" s="460"/>
      <c r="I845" s="460"/>
      <c r="J845" s="460"/>
      <c r="K845" s="460"/>
      <c r="L845" s="460"/>
      <c r="M845" s="460"/>
      <c r="N845" s="460"/>
      <c r="O845" s="445"/>
      <c r="P845" s="445"/>
      <c r="Q845" s="445"/>
      <c r="R845" s="445"/>
      <c r="S845" s="445"/>
      <c r="T845" s="445"/>
      <c r="U845" s="445"/>
      <c r="V845" s="445"/>
      <c r="W845" s="445"/>
      <c r="X845" s="445"/>
      <c r="Y845" s="445"/>
      <c r="Z845" s="445"/>
    </row>
    <row r="846" ht="14.25" customHeight="1">
      <c r="A846" s="447" t="str">
        <f>SUBSTITUTE(SUBSTITUTE(SUBSTITUTE(M846,"-",""),"(",""),")","")</f>
        <v>7703106125</v>
      </c>
      <c r="B846" s="448">
        <v>12.0</v>
      </c>
      <c r="C846" s="449"/>
      <c r="D846" s="449" t="s">
        <v>1665</v>
      </c>
      <c r="E846" s="449" t="s">
        <v>1746</v>
      </c>
      <c r="F846" s="449" t="s">
        <v>2352</v>
      </c>
      <c r="G846" s="449" t="s">
        <v>1809</v>
      </c>
      <c r="H846" s="449" t="s">
        <v>2424</v>
      </c>
      <c r="I846" s="492" t="s">
        <v>2425</v>
      </c>
      <c r="J846" s="451">
        <v>44296.0</v>
      </c>
      <c r="K846" s="449" t="s">
        <v>1794</v>
      </c>
      <c r="L846" s="449" t="s">
        <v>2426</v>
      </c>
      <c r="M846" s="449" t="s">
        <v>1175</v>
      </c>
      <c r="N846" s="465" t="s">
        <v>1173</v>
      </c>
      <c r="O846" s="445"/>
      <c r="P846" s="445"/>
      <c r="Q846" s="445"/>
      <c r="R846" s="445"/>
      <c r="S846" s="445"/>
      <c r="T846" s="445"/>
      <c r="U846" s="445"/>
      <c r="V846" s="445"/>
      <c r="W846" s="445"/>
      <c r="X846" s="445"/>
      <c r="Y846" s="445"/>
      <c r="Z846" s="445"/>
    </row>
    <row r="847" ht="14.25" customHeight="1">
      <c r="A847" s="447"/>
      <c r="B847" s="453"/>
      <c r="C847" s="454"/>
      <c r="D847" s="454"/>
      <c r="E847" s="454"/>
      <c r="F847" s="454"/>
      <c r="G847" s="454"/>
      <c r="H847" s="454"/>
      <c r="I847" s="454"/>
      <c r="J847" s="454"/>
      <c r="K847" s="454"/>
      <c r="L847" s="454"/>
      <c r="M847" s="454"/>
      <c r="N847" s="454"/>
      <c r="O847" s="445" t="s">
        <v>1676</v>
      </c>
      <c r="P847" s="445"/>
      <c r="Q847" s="445"/>
      <c r="R847" s="445"/>
      <c r="S847" s="445"/>
      <c r="T847" s="445"/>
      <c r="U847" s="445"/>
      <c r="V847" s="445"/>
      <c r="W847" s="445"/>
      <c r="X847" s="445"/>
      <c r="Y847" s="445"/>
      <c r="Z847" s="445"/>
    </row>
    <row r="848" ht="14.25" customHeight="1">
      <c r="A848" s="447"/>
      <c r="B848" s="459"/>
      <c r="C848" s="460"/>
      <c r="D848" s="460"/>
      <c r="E848" s="460"/>
      <c r="F848" s="460"/>
      <c r="G848" s="460"/>
      <c r="H848" s="460"/>
      <c r="I848" s="460"/>
      <c r="J848" s="460"/>
      <c r="K848" s="460"/>
      <c r="L848" s="460"/>
      <c r="M848" s="460"/>
      <c r="N848" s="460"/>
      <c r="O848" s="445"/>
      <c r="P848" s="445"/>
      <c r="Q848" s="445"/>
      <c r="R848" s="445"/>
      <c r="S848" s="445"/>
      <c r="T848" s="445"/>
      <c r="U848" s="445"/>
      <c r="V848" s="445"/>
      <c r="W848" s="445"/>
      <c r="X848" s="445"/>
      <c r="Y848" s="445"/>
      <c r="Z848" s="445"/>
    </row>
    <row r="849" ht="14.25" customHeight="1">
      <c r="A849" s="447" t="str">
        <f>SUBSTITUTE(SUBSTITUTE(SUBSTITUTE(M849,"-",""),"(",""),")","")</f>
        <v>6783430462</v>
      </c>
      <c r="B849" s="448">
        <v>13.0</v>
      </c>
      <c r="C849" s="449"/>
      <c r="D849" s="449"/>
      <c r="E849" s="449" t="s">
        <v>1746</v>
      </c>
      <c r="F849" s="449" t="s">
        <v>2352</v>
      </c>
      <c r="G849" s="449" t="s">
        <v>1809</v>
      </c>
      <c r="H849" s="449" t="s">
        <v>2427</v>
      </c>
      <c r="I849" s="492" t="s">
        <v>1999</v>
      </c>
      <c r="J849" s="451">
        <v>45150.0</v>
      </c>
      <c r="K849" s="449" t="s">
        <v>2243</v>
      </c>
      <c r="L849" s="449" t="s">
        <v>1998</v>
      </c>
      <c r="M849" s="450" t="s">
        <v>736</v>
      </c>
      <c r="N849" s="452" t="s">
        <v>737</v>
      </c>
      <c r="O849" s="445"/>
      <c r="P849" s="445"/>
      <c r="Q849" s="445"/>
      <c r="R849" s="445"/>
      <c r="S849" s="445"/>
      <c r="T849" s="445"/>
      <c r="U849" s="445"/>
      <c r="V849" s="445"/>
      <c r="W849" s="445"/>
      <c r="X849" s="445"/>
      <c r="Y849" s="445"/>
      <c r="Z849" s="445"/>
    </row>
    <row r="850" ht="14.25" customHeight="1">
      <c r="A850" s="447"/>
      <c r="B850" s="453"/>
      <c r="C850" s="454"/>
      <c r="D850" s="454"/>
      <c r="E850" s="454"/>
      <c r="F850" s="454"/>
      <c r="G850" s="454"/>
      <c r="H850" s="454"/>
      <c r="I850" s="454"/>
      <c r="J850" s="454"/>
      <c r="K850" s="456" t="s">
        <v>1794</v>
      </c>
      <c r="L850" s="456" t="s">
        <v>2000</v>
      </c>
      <c r="M850" s="455"/>
      <c r="N850" s="458"/>
      <c r="O850" s="445"/>
      <c r="P850" s="445"/>
      <c r="Q850" s="445"/>
      <c r="R850" s="445"/>
      <c r="S850" s="445"/>
      <c r="T850" s="445"/>
      <c r="U850" s="445"/>
      <c r="V850" s="445"/>
      <c r="W850" s="445"/>
      <c r="X850" s="445"/>
      <c r="Y850" s="445"/>
      <c r="Z850" s="445"/>
    </row>
    <row r="851" ht="14.25" customHeight="1">
      <c r="A851" s="447"/>
      <c r="B851" s="459"/>
      <c r="C851" s="460"/>
      <c r="D851" s="460"/>
      <c r="E851" s="460"/>
      <c r="F851" s="460"/>
      <c r="G851" s="460"/>
      <c r="H851" s="460"/>
      <c r="I851" s="460"/>
      <c r="J851" s="460"/>
      <c r="K851" s="462"/>
      <c r="L851" s="462"/>
      <c r="M851" s="461"/>
      <c r="N851" s="464"/>
      <c r="O851" s="445"/>
      <c r="P851" s="445"/>
      <c r="Q851" s="445"/>
      <c r="R851" s="445"/>
      <c r="S851" s="445"/>
      <c r="T851" s="445"/>
      <c r="U851" s="445"/>
      <c r="V851" s="445"/>
      <c r="W851" s="445"/>
      <c r="X851" s="445"/>
      <c r="Y851" s="445"/>
      <c r="Z851" s="445"/>
    </row>
    <row r="852" ht="14.25" customHeight="1">
      <c r="A852" s="447" t="str">
        <f>SUBSTITUTE(SUBSTITUTE(SUBSTITUTE(M852,"-",""),"(",""),")","")</f>
        <v>7577532303</v>
      </c>
      <c r="B852" s="448">
        <v>14.0</v>
      </c>
      <c r="C852" s="449"/>
      <c r="D852" s="449" t="s">
        <v>1665</v>
      </c>
      <c r="E852" s="449" t="s">
        <v>1746</v>
      </c>
      <c r="F852" s="449" t="s">
        <v>2352</v>
      </c>
      <c r="G852" s="449" t="s">
        <v>1809</v>
      </c>
      <c r="H852" s="449" t="s">
        <v>2428</v>
      </c>
      <c r="I852" s="492" t="s">
        <v>2429</v>
      </c>
      <c r="J852" s="451">
        <v>44918.0</v>
      </c>
      <c r="K852" s="449" t="s">
        <v>2170</v>
      </c>
      <c r="L852" s="449" t="s">
        <v>2430</v>
      </c>
      <c r="M852" s="449" t="s">
        <v>2431</v>
      </c>
      <c r="N852" s="465" t="s">
        <v>1165</v>
      </c>
      <c r="O852" s="445"/>
      <c r="P852" s="445"/>
      <c r="Q852" s="445"/>
      <c r="R852" s="445"/>
      <c r="S852" s="445"/>
      <c r="T852" s="445"/>
      <c r="U852" s="445"/>
      <c r="V852" s="445"/>
      <c r="W852" s="445"/>
      <c r="X852" s="445"/>
      <c r="Y852" s="445"/>
      <c r="Z852" s="445"/>
    </row>
    <row r="853" ht="14.25" customHeight="1">
      <c r="A853" s="447"/>
      <c r="B853" s="453"/>
      <c r="C853" s="454"/>
      <c r="D853" s="454"/>
      <c r="E853" s="454"/>
      <c r="F853" s="454"/>
      <c r="G853" s="454"/>
      <c r="H853" s="454"/>
      <c r="I853" s="454"/>
      <c r="J853" s="454"/>
      <c r="K853" s="454"/>
      <c r="L853" s="454"/>
      <c r="M853" s="454"/>
      <c r="N853" s="454"/>
      <c r="O853" s="445"/>
      <c r="P853" s="445"/>
      <c r="Q853" s="445"/>
      <c r="R853" s="445"/>
      <c r="S853" s="445"/>
      <c r="T853" s="445"/>
      <c r="U853" s="445"/>
      <c r="V853" s="445"/>
      <c r="W853" s="445"/>
      <c r="X853" s="445"/>
      <c r="Y853" s="445"/>
      <c r="Z853" s="445"/>
    </row>
    <row r="854" ht="14.25" customHeight="1">
      <c r="A854" s="447"/>
      <c r="B854" s="459"/>
      <c r="C854" s="460"/>
      <c r="D854" s="460"/>
      <c r="E854" s="460"/>
      <c r="F854" s="460"/>
      <c r="G854" s="460"/>
      <c r="H854" s="460"/>
      <c r="I854" s="460"/>
      <c r="J854" s="460"/>
      <c r="K854" s="460"/>
      <c r="L854" s="460"/>
      <c r="M854" s="460"/>
      <c r="N854" s="460"/>
      <c r="O854" s="445"/>
      <c r="P854" s="445"/>
      <c r="Q854" s="445"/>
      <c r="R854" s="445"/>
      <c r="S854" s="445"/>
      <c r="T854" s="445"/>
      <c r="U854" s="445"/>
      <c r="V854" s="445"/>
      <c r="W854" s="445"/>
      <c r="X854" s="445"/>
      <c r="Y854" s="445"/>
      <c r="Z854" s="445"/>
    </row>
    <row r="855" ht="14.25" customHeight="1">
      <c r="A855" s="447" t="str">
        <f>SUBSTITUTE(SUBSTITUTE(SUBSTITUTE(M855,"-",""),"(",""),")","")</f>
        <v>4042459767</v>
      </c>
      <c r="B855" s="448">
        <v>15.0</v>
      </c>
      <c r="C855" s="449" t="s">
        <v>128</v>
      </c>
      <c r="D855" s="449"/>
      <c r="E855" s="449" t="s">
        <v>1746</v>
      </c>
      <c r="F855" s="449" t="s">
        <v>2352</v>
      </c>
      <c r="G855" s="449" t="s">
        <v>1809</v>
      </c>
      <c r="H855" s="449" t="s">
        <v>2432</v>
      </c>
      <c r="I855" s="449" t="s">
        <v>2349</v>
      </c>
      <c r="J855" s="451">
        <v>44440.0</v>
      </c>
      <c r="K855" s="449" t="s">
        <v>1761</v>
      </c>
      <c r="L855" s="449" t="s">
        <v>2348</v>
      </c>
      <c r="M855" s="449" t="s">
        <v>2350</v>
      </c>
      <c r="N855" s="465" t="s">
        <v>1085</v>
      </c>
      <c r="O855" s="445"/>
      <c r="P855" s="445"/>
      <c r="Q855" s="445"/>
      <c r="R855" s="445"/>
      <c r="S855" s="445"/>
      <c r="T855" s="445"/>
      <c r="U855" s="445"/>
      <c r="V855" s="445"/>
      <c r="W855" s="445"/>
      <c r="X855" s="445"/>
      <c r="Y855" s="445"/>
      <c r="Z855" s="445"/>
    </row>
    <row r="856" ht="14.25" customHeight="1">
      <c r="A856" s="447"/>
      <c r="B856" s="453"/>
      <c r="C856" s="454"/>
      <c r="D856" s="454"/>
      <c r="E856" s="454"/>
      <c r="F856" s="454"/>
      <c r="G856" s="454"/>
      <c r="H856" s="454"/>
      <c r="I856" s="454"/>
      <c r="J856" s="454"/>
      <c r="K856" s="454"/>
      <c r="L856" s="454"/>
      <c r="M856" s="454"/>
      <c r="N856" s="454"/>
      <c r="O856" s="445"/>
      <c r="P856" s="445"/>
      <c r="Q856" s="445"/>
      <c r="R856" s="445"/>
      <c r="S856" s="445"/>
      <c r="T856" s="445"/>
      <c r="U856" s="445"/>
      <c r="V856" s="445"/>
      <c r="W856" s="445"/>
      <c r="X856" s="445"/>
      <c r="Y856" s="445"/>
      <c r="Z856" s="445"/>
    </row>
    <row r="857" ht="14.25" customHeight="1">
      <c r="A857" s="447"/>
      <c r="B857" s="459"/>
      <c r="C857" s="460"/>
      <c r="D857" s="460"/>
      <c r="E857" s="460"/>
      <c r="F857" s="460"/>
      <c r="G857" s="460"/>
      <c r="H857" s="460"/>
      <c r="I857" s="460"/>
      <c r="J857" s="460"/>
      <c r="K857" s="460"/>
      <c r="L857" s="460"/>
      <c r="M857" s="460"/>
      <c r="N857" s="460"/>
      <c r="O857" s="445"/>
      <c r="P857" s="445"/>
      <c r="Q857" s="445"/>
      <c r="R857" s="445"/>
      <c r="S857" s="445"/>
      <c r="T857" s="445"/>
      <c r="U857" s="445"/>
      <c r="V857" s="445"/>
      <c r="W857" s="445"/>
      <c r="X857" s="445"/>
      <c r="Y857" s="445"/>
      <c r="Z857" s="445"/>
    </row>
    <row r="858" ht="14.25" customHeight="1">
      <c r="A858" s="447" t="str">
        <f>SUBSTITUTE(SUBSTITUTE(SUBSTITUTE(M858,"-",""),"(",""),")","")</f>
        <v>7207371536</v>
      </c>
      <c r="B858" s="448">
        <v>16.0</v>
      </c>
      <c r="C858" s="449" t="s">
        <v>2433</v>
      </c>
      <c r="D858" s="449" t="s">
        <v>1665</v>
      </c>
      <c r="E858" s="449" t="s">
        <v>1746</v>
      </c>
      <c r="F858" s="449" t="s">
        <v>2352</v>
      </c>
      <c r="G858" s="449" t="s">
        <v>1809</v>
      </c>
      <c r="H858" s="449" t="s">
        <v>2434</v>
      </c>
      <c r="I858" s="449" t="s">
        <v>2435</v>
      </c>
      <c r="J858" s="451">
        <v>43568.0</v>
      </c>
      <c r="K858" s="449"/>
      <c r="L858" s="449"/>
      <c r="M858" s="449" t="s">
        <v>1189</v>
      </c>
      <c r="N858" s="465" t="s">
        <v>1188</v>
      </c>
      <c r="O858" s="445"/>
      <c r="P858" s="445"/>
      <c r="Q858" s="445"/>
      <c r="R858" s="445"/>
      <c r="S858" s="445"/>
      <c r="T858" s="445"/>
      <c r="U858" s="445"/>
      <c r="V858" s="445"/>
      <c r="W858" s="445"/>
      <c r="X858" s="445"/>
      <c r="Y858" s="445"/>
      <c r="Z858" s="445"/>
    </row>
    <row r="859" ht="14.25" customHeight="1">
      <c r="A859" s="447"/>
      <c r="B859" s="453"/>
      <c r="C859" s="454"/>
      <c r="D859" s="454"/>
      <c r="E859" s="454"/>
      <c r="F859" s="454"/>
      <c r="G859" s="454"/>
      <c r="H859" s="454"/>
      <c r="I859" s="454"/>
      <c r="J859" s="454"/>
      <c r="K859" s="454"/>
      <c r="L859" s="454"/>
      <c r="M859" s="454"/>
      <c r="N859" s="454"/>
      <c r="O859" s="445" t="s">
        <v>1676</v>
      </c>
      <c r="P859" s="445"/>
      <c r="Q859" s="445"/>
      <c r="R859" s="445"/>
      <c r="S859" s="445"/>
      <c r="T859" s="445"/>
      <c r="U859" s="445"/>
      <c r="V859" s="445"/>
      <c r="W859" s="445"/>
      <c r="X859" s="445"/>
      <c r="Y859" s="445"/>
      <c r="Z859" s="445"/>
    </row>
    <row r="860" ht="14.25" customHeight="1">
      <c r="A860" s="447"/>
      <c r="B860" s="459"/>
      <c r="C860" s="460"/>
      <c r="D860" s="460"/>
      <c r="E860" s="460"/>
      <c r="F860" s="460"/>
      <c r="G860" s="460"/>
      <c r="H860" s="460"/>
      <c r="I860" s="460"/>
      <c r="J860" s="460"/>
      <c r="K860" s="460"/>
      <c r="L860" s="460"/>
      <c r="M860" s="460"/>
      <c r="N860" s="460"/>
      <c r="O860" s="445"/>
      <c r="P860" s="445"/>
      <c r="Q860" s="445"/>
      <c r="R860" s="445"/>
      <c r="S860" s="445"/>
      <c r="T860" s="445"/>
      <c r="U860" s="445"/>
      <c r="V860" s="445"/>
      <c r="W860" s="445"/>
      <c r="X860" s="445"/>
      <c r="Y860" s="445"/>
      <c r="Z860" s="445"/>
    </row>
    <row r="861" ht="14.25" customHeight="1">
      <c r="A861" s="447" t="str">
        <f>SUBSTITUTE(SUBSTITUTE(SUBSTITUTE(M861,"-",""),"(",""),")","")</f>
        <v>6143696126</v>
      </c>
      <c r="B861" s="448">
        <v>17.0</v>
      </c>
      <c r="C861" s="449"/>
      <c r="D861" s="449" t="s">
        <v>1665</v>
      </c>
      <c r="E861" s="449" t="s">
        <v>1746</v>
      </c>
      <c r="F861" s="449" t="s">
        <v>2352</v>
      </c>
      <c r="G861" s="449" t="s">
        <v>1809</v>
      </c>
      <c r="H861" s="449" t="s">
        <v>2436</v>
      </c>
      <c r="I861" s="492" t="s">
        <v>2437</v>
      </c>
      <c r="J861" s="451">
        <v>44440.0</v>
      </c>
      <c r="K861" s="449" t="s">
        <v>1859</v>
      </c>
      <c r="L861" s="449" t="s">
        <v>2438</v>
      </c>
      <c r="M861" s="449" t="s">
        <v>2439</v>
      </c>
      <c r="N861" s="465" t="s">
        <v>1185</v>
      </c>
      <c r="O861" s="445"/>
      <c r="P861" s="445"/>
      <c r="Q861" s="445"/>
      <c r="R861" s="445"/>
      <c r="S861" s="445"/>
      <c r="T861" s="445"/>
      <c r="U861" s="445"/>
      <c r="V861" s="445"/>
      <c r="W861" s="445"/>
      <c r="X861" s="445"/>
      <c r="Y861" s="445"/>
      <c r="Z861" s="445"/>
    </row>
    <row r="862" ht="14.25" customHeight="1">
      <c r="A862" s="447"/>
      <c r="B862" s="453"/>
      <c r="C862" s="454"/>
      <c r="D862" s="454"/>
      <c r="E862" s="454"/>
      <c r="F862" s="454"/>
      <c r="G862" s="454"/>
      <c r="H862" s="454"/>
      <c r="I862" s="454"/>
      <c r="J862" s="454"/>
      <c r="K862" s="454"/>
      <c r="L862" s="454"/>
      <c r="M862" s="454"/>
      <c r="N862" s="454"/>
      <c r="O862" s="445"/>
      <c r="P862" s="445"/>
      <c r="Q862" s="445"/>
      <c r="R862" s="445"/>
      <c r="S862" s="445"/>
      <c r="T862" s="445"/>
      <c r="U862" s="445"/>
      <c r="V862" s="445"/>
      <c r="W862" s="445"/>
      <c r="X862" s="445"/>
      <c r="Y862" s="445"/>
      <c r="Z862" s="445"/>
    </row>
    <row r="863" ht="14.25" customHeight="1">
      <c r="A863" s="447"/>
      <c r="B863" s="459"/>
      <c r="C863" s="460"/>
      <c r="D863" s="460"/>
      <c r="E863" s="460"/>
      <c r="F863" s="460"/>
      <c r="G863" s="460"/>
      <c r="H863" s="460"/>
      <c r="I863" s="460"/>
      <c r="J863" s="460"/>
      <c r="K863" s="460"/>
      <c r="L863" s="460"/>
      <c r="M863" s="460"/>
      <c r="N863" s="460"/>
      <c r="O863" s="445"/>
      <c r="P863" s="445"/>
      <c r="Q863" s="445"/>
      <c r="R863" s="445"/>
      <c r="S863" s="445"/>
      <c r="T863" s="445"/>
      <c r="U863" s="445"/>
      <c r="V863" s="445"/>
      <c r="W863" s="445"/>
      <c r="X863" s="445"/>
      <c r="Y863" s="445"/>
      <c r="Z863" s="445"/>
    </row>
    <row r="864" ht="14.25" customHeight="1">
      <c r="A864" s="447" t="str">
        <f>SUBSTITUTE(SUBSTITUTE(SUBSTITUTE(M864,"-",""),"(",""),")","")</f>
        <v>4236372242</v>
      </c>
      <c r="B864" s="448">
        <v>18.0</v>
      </c>
      <c r="C864" s="449"/>
      <c r="D864" s="449"/>
      <c r="E864" s="449" t="s">
        <v>1746</v>
      </c>
      <c r="F864" s="449" t="s">
        <v>2352</v>
      </c>
      <c r="G864" s="449" t="s">
        <v>1809</v>
      </c>
      <c r="H864" s="449" t="s">
        <v>2440</v>
      </c>
      <c r="I864" s="492" t="s">
        <v>1832</v>
      </c>
      <c r="J864" s="451">
        <v>44800.0</v>
      </c>
      <c r="K864" s="449" t="s">
        <v>1728</v>
      </c>
      <c r="L864" s="449" t="s">
        <v>1829</v>
      </c>
      <c r="M864" s="449" t="s">
        <v>377</v>
      </c>
      <c r="N864" s="465" t="s">
        <v>373</v>
      </c>
      <c r="O864" s="445"/>
      <c r="P864" s="445"/>
      <c r="Q864" s="445"/>
      <c r="R864" s="445"/>
      <c r="S864" s="445"/>
      <c r="T864" s="445"/>
      <c r="U864" s="445"/>
      <c r="V864" s="445"/>
      <c r="W864" s="445"/>
      <c r="X864" s="445"/>
      <c r="Y864" s="445"/>
      <c r="Z864" s="445"/>
    </row>
    <row r="865" ht="14.25" customHeight="1">
      <c r="A865" s="447"/>
      <c r="B865" s="453"/>
      <c r="C865" s="454"/>
      <c r="D865" s="454"/>
      <c r="E865" s="454"/>
      <c r="F865" s="454"/>
      <c r="G865" s="454"/>
      <c r="H865" s="454"/>
      <c r="I865" s="454"/>
      <c r="J865" s="454"/>
      <c r="K865" s="456" t="s">
        <v>1684</v>
      </c>
      <c r="L865" s="456" t="s">
        <v>1830</v>
      </c>
      <c r="M865" s="454"/>
      <c r="N865" s="454"/>
      <c r="O865" s="445"/>
      <c r="P865" s="445"/>
      <c r="Q865" s="445"/>
      <c r="R865" s="445"/>
      <c r="S865" s="445"/>
      <c r="T865" s="445"/>
      <c r="U865" s="445"/>
      <c r="V865" s="445"/>
      <c r="W865" s="445"/>
      <c r="X865" s="445"/>
      <c r="Y865" s="445"/>
      <c r="Z865" s="445"/>
    </row>
    <row r="866" ht="14.25" customHeight="1">
      <c r="A866" s="447"/>
      <c r="B866" s="459"/>
      <c r="C866" s="460"/>
      <c r="D866" s="460"/>
      <c r="E866" s="460"/>
      <c r="F866" s="460"/>
      <c r="G866" s="460"/>
      <c r="H866" s="460"/>
      <c r="I866" s="460"/>
      <c r="J866" s="460"/>
      <c r="K866" s="462"/>
      <c r="L866" s="462"/>
      <c r="M866" s="460"/>
      <c r="N866" s="460"/>
      <c r="O866" s="445"/>
      <c r="P866" s="445"/>
      <c r="Q866" s="445"/>
      <c r="R866" s="445"/>
      <c r="S866" s="445"/>
      <c r="T866" s="445"/>
      <c r="U866" s="445"/>
      <c r="V866" s="445"/>
      <c r="W866" s="445"/>
      <c r="X866" s="445"/>
      <c r="Y866" s="445"/>
      <c r="Z866" s="445"/>
    </row>
    <row r="867" ht="14.25" customHeight="1">
      <c r="A867" s="447" t="str">
        <f>SUBSTITUTE(SUBSTITUTE(SUBSTITUTE(M867,"-",""),"(",""),")","")</f>
        <v>4702799208</v>
      </c>
      <c r="B867" s="448">
        <v>19.0</v>
      </c>
      <c r="C867" s="449" t="s">
        <v>1692</v>
      </c>
      <c r="D867" s="449"/>
      <c r="E867" s="449" t="s">
        <v>1746</v>
      </c>
      <c r="F867" s="449" t="s">
        <v>2352</v>
      </c>
      <c r="G867" s="449" t="s">
        <v>1809</v>
      </c>
      <c r="H867" s="449" t="s">
        <v>2441</v>
      </c>
      <c r="I867" s="449" t="s">
        <v>2029</v>
      </c>
      <c r="J867" s="451">
        <v>44779.0</v>
      </c>
      <c r="K867" s="449" t="s">
        <v>2243</v>
      </c>
      <c r="L867" s="449" t="s">
        <v>2028</v>
      </c>
      <c r="M867" s="449" t="s">
        <v>2030</v>
      </c>
      <c r="N867" s="465" t="s">
        <v>710</v>
      </c>
      <c r="O867" s="445"/>
      <c r="P867" s="445"/>
      <c r="Q867" s="445"/>
      <c r="R867" s="445"/>
      <c r="S867" s="445"/>
      <c r="T867" s="445"/>
      <c r="U867" s="445"/>
      <c r="V867" s="445"/>
      <c r="W867" s="445"/>
      <c r="X867" s="445"/>
      <c r="Y867" s="445"/>
      <c r="Z867" s="445"/>
    </row>
    <row r="868" ht="14.25" customHeight="1">
      <c r="A868" s="447"/>
      <c r="B868" s="453"/>
      <c r="C868" s="454"/>
      <c r="D868" s="454"/>
      <c r="E868" s="454"/>
      <c r="F868" s="454"/>
      <c r="G868" s="454"/>
      <c r="H868" s="454"/>
      <c r="I868" s="454"/>
      <c r="J868" s="454"/>
      <c r="K868" s="454"/>
      <c r="L868" s="454"/>
      <c r="M868" s="454"/>
      <c r="N868" s="454"/>
      <c r="O868" s="445"/>
      <c r="P868" s="445"/>
      <c r="Q868" s="445"/>
      <c r="R868" s="445"/>
      <c r="S868" s="445"/>
      <c r="T868" s="445"/>
      <c r="U868" s="445"/>
      <c r="V868" s="445"/>
      <c r="W868" s="445"/>
      <c r="X868" s="445"/>
      <c r="Y868" s="445"/>
      <c r="Z868" s="445"/>
    </row>
    <row r="869" ht="14.25" customHeight="1">
      <c r="A869" s="447"/>
      <c r="B869" s="459"/>
      <c r="C869" s="460"/>
      <c r="D869" s="460"/>
      <c r="E869" s="460"/>
      <c r="F869" s="460"/>
      <c r="G869" s="460"/>
      <c r="H869" s="460"/>
      <c r="I869" s="460"/>
      <c r="J869" s="460"/>
      <c r="K869" s="460"/>
      <c r="L869" s="460"/>
      <c r="M869" s="460"/>
      <c r="N869" s="460"/>
      <c r="O869" s="445"/>
      <c r="P869" s="445"/>
      <c r="Q869" s="445"/>
      <c r="R869" s="445"/>
      <c r="S869" s="445"/>
      <c r="T869" s="445"/>
      <c r="U869" s="445"/>
      <c r="V869" s="445"/>
      <c r="W869" s="445"/>
      <c r="X869" s="445"/>
      <c r="Y869" s="445"/>
      <c r="Z869" s="445"/>
    </row>
    <row r="870" ht="14.25" customHeight="1">
      <c r="A870" s="447" t="str">
        <f>SUBSTITUTE(SUBSTITUTE(SUBSTITUTE(M870,"-",""),"(",""),")","")</f>
        <v>4783193212</v>
      </c>
      <c r="B870" s="448">
        <v>20.0</v>
      </c>
      <c r="C870" s="449" t="s">
        <v>52</v>
      </c>
      <c r="D870" s="449"/>
      <c r="E870" s="449" t="s">
        <v>1746</v>
      </c>
      <c r="F870" s="449" t="s">
        <v>2352</v>
      </c>
      <c r="G870" s="449" t="s">
        <v>1809</v>
      </c>
      <c r="H870" s="449" t="s">
        <v>2442</v>
      </c>
      <c r="I870" s="449" t="s">
        <v>2224</v>
      </c>
      <c r="J870" s="451">
        <v>44660.0</v>
      </c>
      <c r="K870" s="456" t="s">
        <v>1684</v>
      </c>
      <c r="L870" s="449" t="s">
        <v>2223</v>
      </c>
      <c r="M870" s="449" t="s">
        <v>2225</v>
      </c>
      <c r="N870" s="465" t="s">
        <v>909</v>
      </c>
      <c r="O870" s="445"/>
      <c r="P870" s="445"/>
      <c r="Q870" s="445"/>
      <c r="R870" s="445"/>
      <c r="S870" s="445"/>
      <c r="T870" s="445"/>
      <c r="U870" s="445"/>
      <c r="V870" s="445"/>
      <c r="W870" s="445"/>
      <c r="X870" s="445"/>
      <c r="Y870" s="445"/>
      <c r="Z870" s="445"/>
    </row>
    <row r="871" ht="14.25" customHeight="1">
      <c r="A871" s="447"/>
      <c r="B871" s="453"/>
      <c r="C871" s="454"/>
      <c r="D871" s="454"/>
      <c r="E871" s="454"/>
      <c r="F871" s="454"/>
      <c r="G871" s="454"/>
      <c r="H871" s="454"/>
      <c r="I871" s="454"/>
      <c r="J871" s="454"/>
      <c r="K871" s="456" t="s">
        <v>1794</v>
      </c>
      <c r="L871" s="456" t="s">
        <v>2226</v>
      </c>
      <c r="M871" s="454"/>
      <c r="N871" s="454"/>
      <c r="O871" s="445"/>
      <c r="P871" s="445"/>
      <c r="Q871" s="445"/>
      <c r="R871" s="445"/>
      <c r="S871" s="445"/>
      <c r="T871" s="445"/>
      <c r="U871" s="445"/>
      <c r="V871" s="445"/>
      <c r="W871" s="445"/>
      <c r="X871" s="445"/>
      <c r="Y871" s="445"/>
      <c r="Z871" s="445"/>
    </row>
    <row r="872" ht="14.25" customHeight="1">
      <c r="A872" s="447"/>
      <c r="B872" s="459"/>
      <c r="C872" s="460"/>
      <c r="D872" s="460"/>
      <c r="E872" s="460"/>
      <c r="F872" s="460"/>
      <c r="G872" s="460"/>
      <c r="H872" s="460"/>
      <c r="I872" s="460"/>
      <c r="J872" s="460"/>
      <c r="K872" s="462"/>
      <c r="L872" s="462"/>
      <c r="M872" s="460"/>
      <c r="N872" s="460"/>
      <c r="O872" s="445"/>
      <c r="P872" s="445"/>
      <c r="Q872" s="445"/>
      <c r="R872" s="445"/>
      <c r="S872" s="445"/>
      <c r="T872" s="445"/>
      <c r="U872" s="445"/>
      <c r="V872" s="445"/>
      <c r="W872" s="445"/>
      <c r="X872" s="445"/>
      <c r="Y872" s="445"/>
      <c r="Z872" s="445"/>
    </row>
    <row r="873" ht="14.25" customHeight="1">
      <c r="A873" s="447" t="str">
        <f>SUBSTITUTE(SUBSTITUTE(SUBSTITUTE(M873,"-",""),"(",""),")","")</f>
        <v>7706885680</v>
      </c>
      <c r="B873" s="448">
        <v>21.0</v>
      </c>
      <c r="C873" s="449"/>
      <c r="D873" s="449" t="s">
        <v>1665</v>
      </c>
      <c r="E873" s="449" t="s">
        <v>1746</v>
      </c>
      <c r="F873" s="449" t="s">
        <v>2352</v>
      </c>
      <c r="G873" s="449" t="s">
        <v>1809</v>
      </c>
      <c r="H873" s="449" t="s">
        <v>2443</v>
      </c>
      <c r="I873" s="492" t="s">
        <v>2444</v>
      </c>
      <c r="J873" s="451">
        <v>44414.0</v>
      </c>
      <c r="K873" s="449" t="s">
        <v>1859</v>
      </c>
      <c r="L873" s="449" t="s">
        <v>2445</v>
      </c>
      <c r="M873" s="450" t="s">
        <v>2446</v>
      </c>
      <c r="N873" s="452" t="s">
        <v>2447</v>
      </c>
      <c r="O873" s="445"/>
      <c r="P873" s="445"/>
      <c r="Q873" s="445"/>
      <c r="R873" s="445"/>
      <c r="S873" s="445"/>
      <c r="T873" s="445"/>
      <c r="U873" s="445"/>
      <c r="V873" s="445"/>
      <c r="W873" s="445"/>
      <c r="X873" s="445"/>
      <c r="Y873" s="445"/>
      <c r="Z873" s="445"/>
    </row>
    <row r="874" ht="14.25" customHeight="1">
      <c r="A874" s="447"/>
      <c r="B874" s="453"/>
      <c r="C874" s="454"/>
      <c r="D874" s="454"/>
      <c r="E874" s="454"/>
      <c r="F874" s="454"/>
      <c r="G874" s="454"/>
      <c r="H874" s="454"/>
      <c r="I874" s="454"/>
      <c r="J874" s="454"/>
      <c r="K874" s="454"/>
      <c r="L874" s="454"/>
      <c r="M874" s="455"/>
      <c r="N874" s="458"/>
      <c r="O874" s="445"/>
      <c r="P874" s="445"/>
      <c r="Q874" s="445"/>
      <c r="R874" s="445"/>
      <c r="S874" s="445"/>
      <c r="T874" s="445"/>
      <c r="U874" s="445"/>
      <c r="V874" s="445"/>
      <c r="W874" s="445"/>
      <c r="X874" s="445"/>
      <c r="Y874" s="445"/>
      <c r="Z874" s="445"/>
    </row>
    <row r="875" ht="14.25" customHeight="1">
      <c r="A875" s="447"/>
      <c r="B875" s="459"/>
      <c r="C875" s="460"/>
      <c r="D875" s="460"/>
      <c r="E875" s="460"/>
      <c r="F875" s="460"/>
      <c r="G875" s="460"/>
      <c r="H875" s="460"/>
      <c r="I875" s="460"/>
      <c r="J875" s="460"/>
      <c r="K875" s="460"/>
      <c r="L875" s="460"/>
      <c r="M875" s="461"/>
      <c r="N875" s="464"/>
      <c r="O875" s="445"/>
      <c r="P875" s="445"/>
      <c r="Q875" s="445"/>
      <c r="R875" s="445"/>
      <c r="S875" s="445"/>
      <c r="T875" s="445"/>
      <c r="U875" s="445"/>
      <c r="V875" s="445"/>
      <c r="W875" s="445"/>
      <c r="X875" s="445"/>
      <c r="Y875" s="445"/>
      <c r="Z875" s="445"/>
    </row>
    <row r="876" ht="14.25" customHeight="1">
      <c r="A876" s="447" t="str">
        <f>SUBSTITUTE(SUBSTITUTE(SUBSTITUTE(M876,"-",""),"(",""),")","")</f>
        <v>7705809260</v>
      </c>
      <c r="B876" s="448">
        <v>22.0</v>
      </c>
      <c r="C876" s="449" t="s">
        <v>177</v>
      </c>
      <c r="D876" s="449"/>
      <c r="E876" s="449" t="s">
        <v>1746</v>
      </c>
      <c r="F876" s="449" t="s">
        <v>2352</v>
      </c>
      <c r="G876" s="449" t="s">
        <v>1809</v>
      </c>
      <c r="H876" s="449" t="s">
        <v>2448</v>
      </c>
      <c r="I876" s="449" t="s">
        <v>1942</v>
      </c>
      <c r="J876" s="451">
        <v>44660.0</v>
      </c>
      <c r="K876" s="449" t="s">
        <v>1680</v>
      </c>
      <c r="L876" s="449" t="s">
        <v>1941</v>
      </c>
      <c r="M876" s="449" t="s">
        <v>1943</v>
      </c>
      <c r="N876" s="465" t="s">
        <v>532</v>
      </c>
      <c r="O876" s="445"/>
      <c r="P876" s="445"/>
      <c r="Q876" s="445"/>
      <c r="R876" s="445"/>
      <c r="S876" s="445"/>
      <c r="T876" s="445"/>
      <c r="U876" s="445"/>
      <c r="V876" s="445"/>
      <c r="W876" s="445"/>
      <c r="X876" s="445"/>
      <c r="Y876" s="445"/>
      <c r="Z876" s="445"/>
    </row>
    <row r="877" ht="14.25" customHeight="1">
      <c r="A877" s="447"/>
      <c r="B877" s="453"/>
      <c r="C877" s="454"/>
      <c r="D877" s="454"/>
      <c r="E877" s="454"/>
      <c r="F877" s="454"/>
      <c r="G877" s="454"/>
      <c r="H877" s="454"/>
      <c r="I877" s="454"/>
      <c r="J877" s="454"/>
      <c r="K877" s="454"/>
      <c r="L877" s="454"/>
      <c r="M877" s="454"/>
      <c r="N877" s="454"/>
      <c r="O877" s="445"/>
      <c r="P877" s="445"/>
      <c r="Q877" s="445"/>
      <c r="R877" s="445"/>
      <c r="S877" s="445"/>
      <c r="T877" s="445"/>
      <c r="U877" s="445"/>
      <c r="V877" s="445"/>
      <c r="W877" s="445"/>
      <c r="X877" s="445"/>
      <c r="Y877" s="445"/>
      <c r="Z877" s="445"/>
    </row>
    <row r="878" ht="14.25" customHeight="1">
      <c r="A878" s="447"/>
      <c r="B878" s="459"/>
      <c r="C878" s="460"/>
      <c r="D878" s="460"/>
      <c r="E878" s="460"/>
      <c r="F878" s="460"/>
      <c r="G878" s="460"/>
      <c r="H878" s="460"/>
      <c r="I878" s="460"/>
      <c r="J878" s="460"/>
      <c r="K878" s="460"/>
      <c r="L878" s="460"/>
      <c r="M878" s="460"/>
      <c r="N878" s="460"/>
      <c r="O878" s="445"/>
      <c r="P878" s="445"/>
      <c r="Q878" s="445"/>
      <c r="R878" s="445"/>
      <c r="S878" s="445"/>
      <c r="T878" s="445"/>
      <c r="U878" s="445"/>
      <c r="V878" s="445"/>
      <c r="W878" s="445"/>
      <c r="X878" s="445"/>
      <c r="Y878" s="445"/>
      <c r="Z878" s="445"/>
    </row>
    <row r="879" ht="14.25" customHeight="1">
      <c r="A879" s="447" t="str">
        <f>SUBSTITUTE(SUBSTITUTE(SUBSTITUTE(M879,"-",""),"(",""),")","")</f>
        <v>4042917248</v>
      </c>
      <c r="B879" s="473"/>
      <c r="C879" s="456"/>
      <c r="D879" s="449"/>
      <c r="E879" s="449" t="s">
        <v>1746</v>
      </c>
      <c r="F879" s="449" t="s">
        <v>2352</v>
      </c>
      <c r="G879" s="449" t="s">
        <v>1809</v>
      </c>
      <c r="H879" s="449" t="s">
        <v>2449</v>
      </c>
      <c r="I879" s="492" t="s">
        <v>2040</v>
      </c>
      <c r="J879" s="451">
        <v>43568.0</v>
      </c>
      <c r="K879" s="449" t="s">
        <v>2243</v>
      </c>
      <c r="L879" s="449" t="s">
        <v>2039</v>
      </c>
      <c r="M879" s="449" t="s">
        <v>686</v>
      </c>
      <c r="N879" s="465" t="s">
        <v>687</v>
      </c>
      <c r="O879" s="445"/>
      <c r="P879" s="445"/>
      <c r="Q879" s="445"/>
      <c r="R879" s="445"/>
      <c r="S879" s="445"/>
      <c r="T879" s="445"/>
      <c r="U879" s="445"/>
      <c r="V879" s="445"/>
      <c r="W879" s="445"/>
      <c r="X879" s="445"/>
      <c r="Y879" s="445"/>
      <c r="Z879" s="445"/>
    </row>
    <row r="880" ht="14.25" customHeight="1">
      <c r="A880" s="447"/>
      <c r="B880" s="473">
        <v>23.0</v>
      </c>
      <c r="C880" s="456"/>
      <c r="D880" s="454"/>
      <c r="E880" s="454"/>
      <c r="F880" s="454"/>
      <c r="G880" s="454"/>
      <c r="H880" s="454"/>
      <c r="I880" s="454"/>
      <c r="J880" s="454"/>
      <c r="K880" s="456" t="s">
        <v>1794</v>
      </c>
      <c r="L880" s="456" t="s">
        <v>2041</v>
      </c>
      <c r="M880" s="454"/>
      <c r="N880" s="454"/>
      <c r="O880" s="445"/>
      <c r="P880" s="445"/>
      <c r="Q880" s="445"/>
      <c r="R880" s="445"/>
      <c r="S880" s="445"/>
      <c r="T880" s="445"/>
      <c r="U880" s="445"/>
      <c r="V880" s="445"/>
      <c r="W880" s="445"/>
      <c r="X880" s="445"/>
      <c r="Y880" s="445"/>
      <c r="Z880" s="445"/>
    </row>
    <row r="881" ht="14.25" customHeight="1">
      <c r="A881" s="447"/>
      <c r="B881" s="473"/>
      <c r="C881" s="456"/>
      <c r="D881" s="460"/>
      <c r="E881" s="460"/>
      <c r="F881" s="460"/>
      <c r="G881" s="460"/>
      <c r="H881" s="460"/>
      <c r="I881" s="460"/>
      <c r="J881" s="460"/>
      <c r="K881" s="462"/>
      <c r="L881" s="462"/>
      <c r="M881" s="460"/>
      <c r="N881" s="460"/>
      <c r="O881" s="445"/>
      <c r="P881" s="445"/>
      <c r="Q881" s="445"/>
      <c r="R881" s="445"/>
      <c r="S881" s="445"/>
      <c r="T881" s="445"/>
      <c r="U881" s="445"/>
      <c r="V881" s="445"/>
      <c r="W881" s="445"/>
      <c r="X881" s="445"/>
      <c r="Y881" s="445"/>
      <c r="Z881" s="445"/>
    </row>
    <row r="882" ht="14.25" customHeight="1">
      <c r="A882" s="447" t="str">
        <f>SUBSTITUTE(SUBSTITUTE(SUBSTITUTE(M882,"-",""),"(",""),")","")</f>
        <v/>
      </c>
      <c r="B882" s="448">
        <v>24.0</v>
      </c>
      <c r="C882" s="449"/>
      <c r="D882" s="449" t="s">
        <v>1665</v>
      </c>
      <c r="E882" s="449" t="s">
        <v>1746</v>
      </c>
      <c r="F882" s="449" t="s">
        <v>2352</v>
      </c>
      <c r="G882" s="449" t="s">
        <v>1809</v>
      </c>
      <c r="H882" s="449" t="s">
        <v>2450</v>
      </c>
      <c r="I882" s="492" t="s">
        <v>1205</v>
      </c>
      <c r="J882" s="451">
        <v>45395.0</v>
      </c>
      <c r="K882" s="449" t="s">
        <v>1812</v>
      </c>
      <c r="L882" s="449" t="s">
        <v>1207</v>
      </c>
      <c r="M882" s="449"/>
      <c r="N882" s="449"/>
      <c r="O882" s="445"/>
      <c r="P882" s="445"/>
      <c r="Q882" s="445"/>
      <c r="R882" s="445"/>
      <c r="S882" s="445"/>
      <c r="T882" s="445"/>
      <c r="U882" s="445"/>
      <c r="V882" s="445"/>
      <c r="W882" s="445"/>
      <c r="X882" s="445"/>
      <c r="Y882" s="445"/>
      <c r="Z882" s="445"/>
    </row>
    <row r="883" ht="14.25" customHeight="1">
      <c r="A883" s="447"/>
      <c r="B883" s="453"/>
      <c r="C883" s="454"/>
      <c r="D883" s="454"/>
      <c r="E883" s="454"/>
      <c r="F883" s="454"/>
      <c r="G883" s="454"/>
      <c r="H883" s="454"/>
      <c r="I883" s="454"/>
      <c r="J883" s="454"/>
      <c r="K883" s="454"/>
      <c r="L883" s="454"/>
      <c r="M883" s="454"/>
      <c r="N883" s="454"/>
      <c r="O883" s="445"/>
      <c r="P883" s="445"/>
      <c r="Q883" s="445"/>
      <c r="R883" s="445"/>
      <c r="S883" s="445"/>
      <c r="T883" s="445"/>
      <c r="U883" s="445"/>
      <c r="V883" s="445"/>
      <c r="W883" s="445"/>
      <c r="X883" s="445"/>
      <c r="Y883" s="445"/>
      <c r="Z883" s="445"/>
    </row>
    <row r="884" ht="14.25" customHeight="1">
      <c r="A884" s="447"/>
      <c r="B884" s="459"/>
      <c r="C884" s="460"/>
      <c r="D884" s="460"/>
      <c r="E884" s="460"/>
      <c r="F884" s="460"/>
      <c r="G884" s="460"/>
      <c r="H884" s="460"/>
      <c r="I884" s="460"/>
      <c r="J884" s="460"/>
      <c r="K884" s="460"/>
      <c r="L884" s="460"/>
      <c r="M884" s="460"/>
      <c r="N884" s="460"/>
      <c r="O884" s="445"/>
      <c r="P884" s="445"/>
      <c r="Q884" s="445"/>
      <c r="R884" s="445"/>
      <c r="S884" s="445"/>
      <c r="T884" s="445"/>
      <c r="U884" s="445"/>
      <c r="V884" s="445"/>
      <c r="W884" s="445"/>
      <c r="X884" s="445"/>
      <c r="Y884" s="445"/>
      <c r="Z884" s="445"/>
    </row>
    <row r="885" ht="14.25" customHeight="1">
      <c r="A885" s="447" t="str">
        <f>SUBSTITUTE(SUBSTITUTE(SUBSTITUTE(M885,"-",""),"(",""),")","")</f>
        <v>4783424898</v>
      </c>
      <c r="B885" s="448">
        <v>25.0</v>
      </c>
      <c r="C885" s="449"/>
      <c r="D885" s="449"/>
      <c r="E885" s="449" t="s">
        <v>1746</v>
      </c>
      <c r="F885" s="449" t="s">
        <v>2352</v>
      </c>
      <c r="G885" s="449" t="s">
        <v>1809</v>
      </c>
      <c r="H885" s="449" t="s">
        <v>2451</v>
      </c>
      <c r="I885" s="492" t="s">
        <v>2093</v>
      </c>
      <c r="J885" s="451">
        <v>43568.0</v>
      </c>
      <c r="K885" s="449" t="s">
        <v>1698</v>
      </c>
      <c r="L885" s="449" t="s">
        <v>2092</v>
      </c>
      <c r="M885" s="449" t="s">
        <v>749</v>
      </c>
      <c r="N885" s="465" t="s">
        <v>747</v>
      </c>
      <c r="O885" s="445"/>
      <c r="P885" s="445"/>
      <c r="Q885" s="445"/>
      <c r="R885" s="445"/>
      <c r="S885" s="445"/>
      <c r="T885" s="445"/>
      <c r="U885" s="445"/>
      <c r="V885" s="445"/>
      <c r="W885" s="445"/>
      <c r="X885" s="445"/>
      <c r="Y885" s="445"/>
      <c r="Z885" s="445"/>
    </row>
    <row r="886" ht="14.25" customHeight="1">
      <c r="A886" s="447"/>
      <c r="B886" s="453"/>
      <c r="C886" s="454"/>
      <c r="D886" s="454"/>
      <c r="E886" s="454"/>
      <c r="F886" s="454"/>
      <c r="G886" s="454"/>
      <c r="H886" s="454"/>
      <c r="I886" s="454"/>
      <c r="J886" s="454"/>
      <c r="K886" s="454"/>
      <c r="L886" s="454"/>
      <c r="M886" s="454"/>
      <c r="N886" s="454"/>
      <c r="O886" s="445"/>
      <c r="P886" s="445"/>
      <c r="Q886" s="445"/>
      <c r="R886" s="445"/>
      <c r="S886" s="445"/>
      <c r="T886" s="445"/>
      <c r="U886" s="445"/>
      <c r="V886" s="445"/>
      <c r="W886" s="445"/>
      <c r="X886" s="445"/>
      <c r="Y886" s="445"/>
      <c r="Z886" s="445"/>
    </row>
    <row r="887" ht="14.25" customHeight="1">
      <c r="A887" s="447"/>
      <c r="B887" s="459"/>
      <c r="C887" s="460"/>
      <c r="D887" s="460"/>
      <c r="E887" s="460"/>
      <c r="F887" s="460"/>
      <c r="G887" s="460"/>
      <c r="H887" s="460"/>
      <c r="I887" s="460"/>
      <c r="J887" s="460"/>
      <c r="K887" s="460"/>
      <c r="L887" s="460"/>
      <c r="M887" s="460"/>
      <c r="N887" s="460"/>
      <c r="O887" s="445"/>
      <c r="P887" s="445"/>
      <c r="Q887" s="445"/>
      <c r="R887" s="445"/>
      <c r="S887" s="445"/>
      <c r="T887" s="445"/>
      <c r="U887" s="445"/>
      <c r="V887" s="445"/>
      <c r="W887" s="445"/>
      <c r="X887" s="445"/>
      <c r="Y887" s="445"/>
      <c r="Z887" s="445"/>
    </row>
    <row r="888" ht="14.25" customHeight="1">
      <c r="A888" s="447" t="str">
        <f>SUBSTITUTE(SUBSTITUTE(SUBSTITUTE(M888,"-",""),"(",""),")","")</f>
        <v>4042712149</v>
      </c>
      <c r="B888" s="448">
        <v>1.0</v>
      </c>
      <c r="C888" s="449"/>
      <c r="D888" s="449"/>
      <c r="E888" s="449" t="s">
        <v>1746</v>
      </c>
      <c r="F888" s="449" t="s">
        <v>2452</v>
      </c>
      <c r="G888" s="449" t="s">
        <v>1748</v>
      </c>
      <c r="H888" s="449" t="s">
        <v>2453</v>
      </c>
      <c r="I888" s="508" t="s">
        <v>1753</v>
      </c>
      <c r="J888" s="451">
        <v>45150.0</v>
      </c>
      <c r="K888" s="449" t="s">
        <v>1978</v>
      </c>
      <c r="L888" s="449" t="s">
        <v>257</v>
      </c>
      <c r="M888" s="450" t="s">
        <v>262</v>
      </c>
      <c r="N888" s="452" t="s">
        <v>263</v>
      </c>
      <c r="O888" s="445"/>
      <c r="P888" s="445"/>
      <c r="Q888" s="445"/>
      <c r="R888" s="445"/>
      <c r="S888" s="445"/>
      <c r="T888" s="445"/>
      <c r="U888" s="445"/>
      <c r="V888" s="445"/>
      <c r="W888" s="445"/>
      <c r="X888" s="445"/>
      <c r="Y888" s="445"/>
      <c r="Z888" s="445"/>
    </row>
    <row r="889" ht="14.25" customHeight="1">
      <c r="A889" s="447"/>
      <c r="B889" s="453"/>
      <c r="C889" s="454"/>
      <c r="D889" s="454"/>
      <c r="E889" s="454"/>
      <c r="F889" s="454"/>
      <c r="G889" s="454"/>
      <c r="H889" s="454"/>
      <c r="I889" s="454"/>
      <c r="J889" s="454"/>
      <c r="K889" s="456" t="s">
        <v>1749</v>
      </c>
      <c r="L889" s="456" t="s">
        <v>1750</v>
      </c>
      <c r="M889" s="455"/>
      <c r="N889" s="458"/>
      <c r="O889" s="445"/>
      <c r="P889" s="445"/>
      <c r="Q889" s="445"/>
      <c r="R889" s="445"/>
      <c r="S889" s="445"/>
      <c r="T889" s="445"/>
      <c r="U889" s="445"/>
      <c r="V889" s="445"/>
      <c r="W889" s="445"/>
      <c r="X889" s="445"/>
      <c r="Y889" s="445"/>
      <c r="Z889" s="445"/>
    </row>
    <row r="890" ht="14.25" customHeight="1">
      <c r="A890" s="447"/>
      <c r="B890" s="459"/>
      <c r="C890" s="460"/>
      <c r="D890" s="460"/>
      <c r="E890" s="460"/>
      <c r="F890" s="460"/>
      <c r="G890" s="460"/>
      <c r="H890" s="460"/>
      <c r="I890" s="460"/>
      <c r="J890" s="460"/>
      <c r="K890" s="462" t="s">
        <v>1754</v>
      </c>
      <c r="L890" s="462" t="s">
        <v>1755</v>
      </c>
      <c r="M890" s="461"/>
      <c r="N890" s="464"/>
      <c r="O890" s="445"/>
      <c r="P890" s="445"/>
      <c r="Q890" s="445"/>
      <c r="R890" s="445"/>
      <c r="S890" s="445"/>
      <c r="T890" s="445"/>
      <c r="U890" s="445"/>
      <c r="V890" s="445"/>
      <c r="W890" s="445"/>
      <c r="X890" s="445"/>
      <c r="Y890" s="445"/>
      <c r="Z890" s="445"/>
    </row>
    <row r="891" ht="14.25" customHeight="1">
      <c r="A891" s="447" t="str">
        <f>SUBSTITUTE(SUBSTITUTE(SUBSTITUTE(M891,"-",""),"(",""),")","")</f>
        <v>4703499060</v>
      </c>
      <c r="B891" s="448">
        <v>2.0</v>
      </c>
      <c r="C891" s="449" t="s">
        <v>52</v>
      </c>
      <c r="D891" s="449" t="s">
        <v>1665</v>
      </c>
      <c r="E891" s="449" t="s">
        <v>1746</v>
      </c>
      <c r="F891" s="449" t="s">
        <v>2452</v>
      </c>
      <c r="G891" s="449" t="s">
        <v>1748</v>
      </c>
      <c r="H891" s="449" t="s">
        <v>2454</v>
      </c>
      <c r="I891" s="449" t="s">
        <v>2455</v>
      </c>
      <c r="J891" s="451">
        <v>43568.0</v>
      </c>
      <c r="K891" s="449"/>
      <c r="L891" s="449"/>
      <c r="M891" s="450" t="s">
        <v>2456</v>
      </c>
      <c r="N891" s="452" t="s">
        <v>1228</v>
      </c>
      <c r="O891" s="445"/>
      <c r="P891" s="445"/>
      <c r="Q891" s="445"/>
      <c r="R891" s="445"/>
      <c r="S891" s="445"/>
      <c r="T891" s="445"/>
      <c r="U891" s="445"/>
      <c r="V891" s="445"/>
      <c r="W891" s="445"/>
      <c r="X891" s="445"/>
      <c r="Y891" s="445"/>
      <c r="Z891" s="445"/>
    </row>
    <row r="892" ht="14.25" customHeight="1">
      <c r="A892" s="447"/>
      <c r="B892" s="453"/>
      <c r="C892" s="454"/>
      <c r="D892" s="454"/>
      <c r="E892" s="454"/>
      <c r="F892" s="454"/>
      <c r="G892" s="454"/>
      <c r="H892" s="454"/>
      <c r="I892" s="454"/>
      <c r="J892" s="454"/>
      <c r="K892" s="454"/>
      <c r="L892" s="454"/>
      <c r="M892" s="455"/>
      <c r="N892" s="458"/>
      <c r="O892" s="445"/>
      <c r="P892" s="445"/>
      <c r="Q892" s="445"/>
      <c r="R892" s="445"/>
      <c r="S892" s="445"/>
      <c r="T892" s="445"/>
      <c r="U892" s="445"/>
      <c r="V892" s="445"/>
      <c r="W892" s="445"/>
      <c r="X892" s="445"/>
      <c r="Y892" s="445"/>
      <c r="Z892" s="445"/>
    </row>
    <row r="893" ht="14.25" customHeight="1">
      <c r="A893" s="447"/>
      <c r="B893" s="459"/>
      <c r="C893" s="460"/>
      <c r="D893" s="460"/>
      <c r="E893" s="460"/>
      <c r="F893" s="460"/>
      <c r="G893" s="460"/>
      <c r="H893" s="460"/>
      <c r="I893" s="460"/>
      <c r="J893" s="460"/>
      <c r="K893" s="460"/>
      <c r="L893" s="460"/>
      <c r="M893" s="461"/>
      <c r="N893" s="464"/>
      <c r="O893" s="445"/>
      <c r="P893" s="445"/>
      <c r="Q893" s="445"/>
      <c r="R893" s="445"/>
      <c r="S893" s="445"/>
      <c r="T893" s="445"/>
      <c r="U893" s="445"/>
      <c r="V893" s="445"/>
      <c r="W893" s="445"/>
      <c r="X893" s="445"/>
      <c r="Y893" s="445"/>
      <c r="Z893" s="445"/>
    </row>
    <row r="894" ht="14.25" customHeight="1">
      <c r="A894" s="447" t="str">
        <f>SUBSTITUTE(SUBSTITUTE(SUBSTITUTE(M894,"-",""),"(",""),")","")</f>
        <v>4706278813</v>
      </c>
      <c r="B894" s="448">
        <v>3.0</v>
      </c>
      <c r="C894" s="449" t="s">
        <v>136</v>
      </c>
      <c r="D894" s="449"/>
      <c r="E894" s="449" t="s">
        <v>1746</v>
      </c>
      <c r="F894" s="449" t="s">
        <v>2452</v>
      </c>
      <c r="G894" s="449" t="s">
        <v>1748</v>
      </c>
      <c r="H894" s="449" t="s">
        <v>2457</v>
      </c>
      <c r="I894" s="449" t="s">
        <v>2321</v>
      </c>
      <c r="J894" s="451">
        <v>44915.0</v>
      </c>
      <c r="K894" s="449" t="s">
        <v>1761</v>
      </c>
      <c r="L894" s="449" t="s">
        <v>2320</v>
      </c>
      <c r="M894" s="449" t="s">
        <v>1065</v>
      </c>
      <c r="N894" s="465" t="s">
        <v>1064</v>
      </c>
      <c r="O894" s="445"/>
      <c r="P894" s="445"/>
      <c r="Q894" s="445"/>
      <c r="R894" s="445"/>
      <c r="S894" s="445"/>
      <c r="T894" s="445"/>
      <c r="U894" s="445"/>
      <c r="V894" s="445"/>
      <c r="W894" s="445"/>
      <c r="X894" s="445"/>
      <c r="Y894" s="445"/>
      <c r="Z894" s="445"/>
    </row>
    <row r="895" ht="14.25" customHeight="1">
      <c r="A895" s="447"/>
      <c r="B895" s="453"/>
      <c r="C895" s="454"/>
      <c r="D895" s="454"/>
      <c r="E895" s="454"/>
      <c r="F895" s="454"/>
      <c r="G895" s="454"/>
      <c r="H895" s="454"/>
      <c r="I895" s="454"/>
      <c r="J895" s="454"/>
      <c r="K895" s="454"/>
      <c r="L895" s="454"/>
      <c r="M895" s="454"/>
      <c r="N895" s="454"/>
      <c r="O895" s="445"/>
      <c r="P895" s="445"/>
      <c r="Q895" s="445"/>
      <c r="R895" s="445"/>
      <c r="S895" s="445"/>
      <c r="T895" s="445"/>
      <c r="U895" s="445"/>
      <c r="V895" s="445"/>
      <c r="W895" s="445"/>
      <c r="X895" s="445"/>
      <c r="Y895" s="445"/>
      <c r="Z895" s="445"/>
    </row>
    <row r="896" ht="14.25" customHeight="1">
      <c r="A896" s="447"/>
      <c r="B896" s="459"/>
      <c r="C896" s="460"/>
      <c r="D896" s="460"/>
      <c r="E896" s="460"/>
      <c r="F896" s="460"/>
      <c r="G896" s="460"/>
      <c r="H896" s="460"/>
      <c r="I896" s="460"/>
      <c r="J896" s="460"/>
      <c r="K896" s="460"/>
      <c r="L896" s="460"/>
      <c r="M896" s="460"/>
      <c r="N896" s="460"/>
      <c r="O896" s="445"/>
      <c r="P896" s="445"/>
      <c r="Q896" s="445"/>
      <c r="R896" s="445"/>
      <c r="S896" s="445"/>
      <c r="T896" s="445"/>
      <c r="U896" s="445"/>
      <c r="V896" s="445"/>
      <c r="W896" s="445"/>
      <c r="X896" s="445"/>
      <c r="Y896" s="445"/>
      <c r="Z896" s="445"/>
    </row>
    <row r="897" ht="14.25" customHeight="1">
      <c r="A897" s="447" t="str">
        <f>SUBSTITUTE(SUBSTITUTE(SUBSTITUTE(M897,"-",""),"(",""),")","")</f>
        <v>4704760396</v>
      </c>
      <c r="B897" s="448">
        <v>4.0</v>
      </c>
      <c r="C897" s="449" t="s">
        <v>76</v>
      </c>
      <c r="D897" s="449"/>
      <c r="E897" s="449" t="s">
        <v>1746</v>
      </c>
      <c r="F897" s="449" t="s">
        <v>2452</v>
      </c>
      <c r="G897" s="449" t="s">
        <v>1748</v>
      </c>
      <c r="H897" s="449" t="s">
        <v>2458</v>
      </c>
      <c r="I897" s="449" t="s">
        <v>1008</v>
      </c>
      <c r="J897" s="451">
        <v>45304.0</v>
      </c>
      <c r="K897" s="449" t="s">
        <v>1712</v>
      </c>
      <c r="L897" s="449" t="s">
        <v>2245</v>
      </c>
      <c r="M897" s="449" t="s">
        <v>2246</v>
      </c>
      <c r="N897" s="465" t="s">
        <v>1007</v>
      </c>
      <c r="O897" s="445"/>
      <c r="P897" s="445"/>
      <c r="Q897" s="445"/>
      <c r="R897" s="445"/>
      <c r="S897" s="445"/>
      <c r="T897" s="445"/>
      <c r="U897" s="445"/>
      <c r="V897" s="445"/>
      <c r="W897" s="445"/>
      <c r="X897" s="445"/>
      <c r="Y897" s="445"/>
      <c r="Z897" s="445"/>
    </row>
    <row r="898" ht="14.25" customHeight="1">
      <c r="A898" s="447"/>
      <c r="B898" s="453"/>
      <c r="C898" s="454"/>
      <c r="D898" s="454"/>
      <c r="E898" s="454"/>
      <c r="F898" s="454"/>
      <c r="G898" s="454"/>
      <c r="H898" s="454"/>
      <c r="I898" s="454"/>
      <c r="J898" s="454"/>
      <c r="K898" s="454"/>
      <c r="L898" s="454"/>
      <c r="M898" s="454"/>
      <c r="N898" s="454"/>
      <c r="O898" s="445"/>
      <c r="P898" s="445"/>
      <c r="Q898" s="445"/>
      <c r="R898" s="445"/>
      <c r="S898" s="445"/>
      <c r="T898" s="445"/>
      <c r="U898" s="445"/>
      <c r="V898" s="445"/>
      <c r="W898" s="445"/>
      <c r="X898" s="445"/>
      <c r="Y898" s="445"/>
      <c r="Z898" s="445"/>
    </row>
    <row r="899" ht="14.25" customHeight="1">
      <c r="A899" s="447"/>
      <c r="B899" s="459"/>
      <c r="C899" s="460"/>
      <c r="D899" s="460"/>
      <c r="E899" s="460"/>
      <c r="F899" s="460"/>
      <c r="G899" s="460"/>
      <c r="H899" s="460"/>
      <c r="I899" s="460"/>
      <c r="J899" s="460"/>
      <c r="K899" s="460"/>
      <c r="L899" s="460"/>
      <c r="M899" s="460"/>
      <c r="N899" s="460"/>
      <c r="O899" s="445"/>
      <c r="P899" s="445"/>
      <c r="Q899" s="445"/>
      <c r="R899" s="445"/>
      <c r="S899" s="445"/>
      <c r="T899" s="445"/>
      <c r="U899" s="445"/>
      <c r="V899" s="445"/>
      <c r="W899" s="445"/>
      <c r="X899" s="445"/>
      <c r="Y899" s="445"/>
      <c r="Z899" s="445"/>
    </row>
    <row r="900" ht="14.25" customHeight="1">
      <c r="A900" s="447" t="str">
        <f>SUBSTITUTE(SUBSTITUTE(SUBSTITUTE(M900,"-",""),"(",""),")","")</f>
        <v>6787648580</v>
      </c>
      <c r="B900" s="448">
        <v>5.0</v>
      </c>
      <c r="C900" s="449"/>
      <c r="D900" s="449"/>
      <c r="E900" s="449" t="s">
        <v>1746</v>
      </c>
      <c r="F900" s="449" t="s">
        <v>2452</v>
      </c>
      <c r="G900" s="449" t="s">
        <v>1748</v>
      </c>
      <c r="H900" s="449" t="s">
        <v>2459</v>
      </c>
      <c r="I900" s="509" t="s">
        <v>1857</v>
      </c>
      <c r="J900" s="451">
        <v>45150.0</v>
      </c>
      <c r="K900" s="449" t="s">
        <v>1728</v>
      </c>
      <c r="L900" s="449" t="s">
        <v>445</v>
      </c>
      <c r="M900" s="449" t="s">
        <v>1858</v>
      </c>
      <c r="N900" s="465" t="s">
        <v>450</v>
      </c>
      <c r="O900" s="445"/>
      <c r="P900" s="445"/>
      <c r="Q900" s="445"/>
      <c r="R900" s="445"/>
      <c r="S900" s="445"/>
      <c r="T900" s="445"/>
      <c r="U900" s="445"/>
      <c r="V900" s="445"/>
      <c r="W900" s="445"/>
      <c r="X900" s="445"/>
      <c r="Y900" s="445"/>
      <c r="Z900" s="445"/>
    </row>
    <row r="901" ht="14.25" customHeight="1">
      <c r="A901" s="447"/>
      <c r="B901" s="453"/>
      <c r="C901" s="454"/>
      <c r="D901" s="454"/>
      <c r="E901" s="454"/>
      <c r="F901" s="454"/>
      <c r="G901" s="454"/>
      <c r="H901" s="454"/>
      <c r="I901" s="454"/>
      <c r="J901" s="454"/>
      <c r="K901" s="456" t="s">
        <v>1859</v>
      </c>
      <c r="L901" s="456" t="s">
        <v>1860</v>
      </c>
      <c r="M901" s="454"/>
      <c r="N901" s="454"/>
      <c r="O901" s="445"/>
      <c r="P901" s="445"/>
      <c r="Q901" s="445"/>
      <c r="R901" s="445"/>
      <c r="S901" s="445"/>
      <c r="T901" s="445"/>
      <c r="U901" s="445"/>
      <c r="V901" s="445"/>
      <c r="W901" s="445"/>
      <c r="X901" s="445"/>
      <c r="Y901" s="445"/>
      <c r="Z901" s="445"/>
    </row>
    <row r="902" ht="14.25" customHeight="1">
      <c r="A902" s="447"/>
      <c r="B902" s="459"/>
      <c r="C902" s="460"/>
      <c r="D902" s="460"/>
      <c r="E902" s="460"/>
      <c r="F902" s="460"/>
      <c r="G902" s="460"/>
      <c r="H902" s="460"/>
      <c r="I902" s="460"/>
      <c r="J902" s="460"/>
      <c r="K902" s="462"/>
      <c r="L902" s="462"/>
      <c r="M902" s="460"/>
      <c r="N902" s="460"/>
      <c r="O902" s="445"/>
      <c r="P902" s="445"/>
      <c r="Q902" s="445"/>
      <c r="R902" s="445"/>
      <c r="S902" s="445"/>
      <c r="T902" s="445"/>
      <c r="U902" s="445"/>
      <c r="V902" s="445"/>
      <c r="W902" s="445"/>
      <c r="X902" s="445"/>
      <c r="Y902" s="445"/>
      <c r="Z902" s="445"/>
    </row>
    <row r="903" ht="14.25" customHeight="1">
      <c r="A903" s="447" t="str">
        <f>SUBSTITUTE(SUBSTITUTE(SUBSTITUTE(M903,"-",""),"(",""),")","")</f>
        <v>4707580428</v>
      </c>
      <c r="B903" s="448">
        <v>7.0</v>
      </c>
      <c r="C903" s="449"/>
      <c r="D903" s="449"/>
      <c r="E903" s="449" t="s">
        <v>1746</v>
      </c>
      <c r="F903" s="449" t="s">
        <v>2452</v>
      </c>
      <c r="G903" s="449" t="s">
        <v>1748</v>
      </c>
      <c r="H903" s="449" t="s">
        <v>2460</v>
      </c>
      <c r="I903" s="509" t="s">
        <v>2134</v>
      </c>
      <c r="J903" s="451">
        <v>44409.0</v>
      </c>
      <c r="K903" s="449" t="s">
        <v>1719</v>
      </c>
      <c r="L903" s="449" t="s">
        <v>2133</v>
      </c>
      <c r="M903" s="450" t="s">
        <v>2135</v>
      </c>
      <c r="N903" s="452" t="s">
        <v>874</v>
      </c>
      <c r="O903" s="445"/>
      <c r="P903" s="445"/>
      <c r="Q903" s="445"/>
      <c r="R903" s="445"/>
      <c r="S903" s="445"/>
      <c r="T903" s="445"/>
      <c r="U903" s="445"/>
      <c r="V903" s="445"/>
      <c r="W903" s="445"/>
      <c r="X903" s="445"/>
      <c r="Y903" s="445"/>
      <c r="Z903" s="445"/>
    </row>
    <row r="904" ht="14.25" customHeight="1">
      <c r="A904" s="447"/>
      <c r="B904" s="453"/>
      <c r="C904" s="454"/>
      <c r="D904" s="454"/>
      <c r="E904" s="454"/>
      <c r="F904" s="454"/>
      <c r="G904" s="454"/>
      <c r="H904" s="454"/>
      <c r="I904" s="454"/>
      <c r="J904" s="454"/>
      <c r="K904" s="454"/>
      <c r="L904" s="454"/>
      <c r="M904" s="455"/>
      <c r="N904" s="458"/>
      <c r="O904" s="445"/>
      <c r="P904" s="445"/>
      <c r="Q904" s="445"/>
      <c r="R904" s="445"/>
      <c r="S904" s="445"/>
      <c r="T904" s="445"/>
      <c r="U904" s="445"/>
      <c r="V904" s="445"/>
      <c r="W904" s="445"/>
      <c r="X904" s="445"/>
      <c r="Y904" s="445"/>
      <c r="Z904" s="445"/>
    </row>
    <row r="905" ht="14.25" customHeight="1">
      <c r="A905" s="447"/>
      <c r="B905" s="459"/>
      <c r="C905" s="460"/>
      <c r="D905" s="460"/>
      <c r="E905" s="460"/>
      <c r="F905" s="460"/>
      <c r="G905" s="460"/>
      <c r="H905" s="460"/>
      <c r="I905" s="460"/>
      <c r="J905" s="460"/>
      <c r="K905" s="460"/>
      <c r="L905" s="460"/>
      <c r="M905" s="461"/>
      <c r="N905" s="464"/>
      <c r="O905" s="445"/>
      <c r="P905" s="445"/>
      <c r="Q905" s="445"/>
      <c r="R905" s="445"/>
      <c r="S905" s="445"/>
      <c r="T905" s="445"/>
      <c r="U905" s="445"/>
      <c r="V905" s="445"/>
      <c r="W905" s="445"/>
      <c r="X905" s="445"/>
      <c r="Y905" s="445"/>
      <c r="Z905" s="445"/>
    </row>
    <row r="906" ht="14.25" customHeight="1">
      <c r="A906" s="447" t="str">
        <f>SUBSTITUTE(SUBSTITUTE(SUBSTITUTE(M906,"-",""),"(",""),")","")</f>
        <v>4782902406</v>
      </c>
      <c r="B906" s="448">
        <v>8.0</v>
      </c>
      <c r="C906" s="449"/>
      <c r="D906" s="449" t="s">
        <v>1665</v>
      </c>
      <c r="E906" s="449" t="s">
        <v>1746</v>
      </c>
      <c r="F906" s="449" t="s">
        <v>2452</v>
      </c>
      <c r="G906" s="449" t="s">
        <v>1748</v>
      </c>
      <c r="H906" s="449" t="s">
        <v>2461</v>
      </c>
      <c r="I906" s="510" t="s">
        <v>2462</v>
      </c>
      <c r="J906" s="451">
        <v>44660.0</v>
      </c>
      <c r="K906" s="449" t="s">
        <v>1812</v>
      </c>
      <c r="L906" s="449" t="s">
        <v>2463</v>
      </c>
      <c r="M906" s="449" t="s">
        <v>2464</v>
      </c>
      <c r="N906" s="465" t="s">
        <v>1214</v>
      </c>
      <c r="O906" s="445"/>
      <c r="P906" s="445"/>
      <c r="Q906" s="445"/>
      <c r="R906" s="445"/>
      <c r="S906" s="445"/>
      <c r="T906" s="445"/>
      <c r="U906" s="445"/>
      <c r="V906" s="445"/>
      <c r="W906" s="445"/>
      <c r="X906" s="445"/>
      <c r="Y906" s="445"/>
      <c r="Z906" s="445"/>
    </row>
    <row r="907" ht="14.25" customHeight="1">
      <c r="A907" s="447"/>
      <c r="B907" s="453"/>
      <c r="C907" s="454"/>
      <c r="D907" s="454"/>
      <c r="E907" s="454"/>
      <c r="F907" s="454"/>
      <c r="G907" s="454"/>
      <c r="H907" s="454"/>
      <c r="I907" s="454"/>
      <c r="J907" s="454"/>
      <c r="K907" s="454"/>
      <c r="L907" s="454"/>
      <c r="M907" s="454"/>
      <c r="N907" s="454"/>
      <c r="O907" s="445"/>
      <c r="P907" s="445"/>
      <c r="Q907" s="445"/>
      <c r="R907" s="445"/>
      <c r="S907" s="445"/>
      <c r="T907" s="445"/>
      <c r="U907" s="445"/>
      <c r="V907" s="445"/>
      <c r="W907" s="445"/>
      <c r="X907" s="445"/>
      <c r="Y907" s="445"/>
      <c r="Z907" s="445"/>
    </row>
    <row r="908" ht="14.25" customHeight="1">
      <c r="A908" s="447"/>
      <c r="B908" s="459"/>
      <c r="C908" s="460"/>
      <c r="D908" s="460"/>
      <c r="E908" s="460"/>
      <c r="F908" s="460"/>
      <c r="G908" s="460"/>
      <c r="H908" s="460"/>
      <c r="I908" s="460"/>
      <c r="J908" s="460"/>
      <c r="K908" s="460"/>
      <c r="L908" s="460"/>
      <c r="M908" s="460"/>
      <c r="N908" s="460"/>
      <c r="O908" s="445"/>
      <c r="P908" s="445"/>
      <c r="Q908" s="445"/>
      <c r="R908" s="445"/>
      <c r="S908" s="445"/>
      <c r="T908" s="445"/>
      <c r="U908" s="445"/>
      <c r="V908" s="445"/>
      <c r="W908" s="445"/>
      <c r="X908" s="445"/>
      <c r="Y908" s="445"/>
      <c r="Z908" s="445"/>
    </row>
    <row r="909" ht="14.25" customHeight="1">
      <c r="A909" s="447" t="str">
        <f>SUBSTITUTE(SUBSTITUTE(SUBSTITUTE(M909,"-",""),"(",""),")","")</f>
        <v>4707559695</v>
      </c>
      <c r="B909" s="448">
        <v>9.0</v>
      </c>
      <c r="C909" s="449" t="s">
        <v>128</v>
      </c>
      <c r="D909" s="449"/>
      <c r="E909" s="449" t="s">
        <v>1746</v>
      </c>
      <c r="F909" s="449" t="s">
        <v>2452</v>
      </c>
      <c r="G909" s="449" t="s">
        <v>1748</v>
      </c>
      <c r="H909" s="449" t="s">
        <v>2465</v>
      </c>
      <c r="I909" s="449" t="s">
        <v>2182</v>
      </c>
      <c r="J909" s="451">
        <v>44660.0</v>
      </c>
      <c r="K909" s="449" t="s">
        <v>1684</v>
      </c>
      <c r="L909" s="449" t="s">
        <v>2181</v>
      </c>
      <c r="M909" s="449" t="s">
        <v>2183</v>
      </c>
      <c r="N909" s="465" t="s">
        <v>952</v>
      </c>
      <c r="O909" s="445"/>
      <c r="P909" s="445"/>
      <c r="Q909" s="445"/>
      <c r="R909" s="445"/>
      <c r="S909" s="445"/>
      <c r="T909" s="445"/>
      <c r="U909" s="445"/>
      <c r="V909" s="445"/>
      <c r="W909" s="445"/>
      <c r="X909" s="445"/>
      <c r="Y909" s="445"/>
      <c r="Z909" s="445"/>
    </row>
    <row r="910" ht="14.25" customHeight="1">
      <c r="A910" s="447"/>
      <c r="B910" s="453"/>
      <c r="C910" s="454"/>
      <c r="D910" s="454"/>
      <c r="E910" s="454"/>
      <c r="F910" s="454"/>
      <c r="G910" s="454"/>
      <c r="H910" s="454"/>
      <c r="I910" s="454"/>
      <c r="J910" s="454"/>
      <c r="K910" s="454"/>
      <c r="L910" s="454"/>
      <c r="M910" s="454"/>
      <c r="N910" s="454"/>
      <c r="O910" s="445"/>
      <c r="P910" s="445"/>
      <c r="Q910" s="445"/>
      <c r="R910" s="445"/>
      <c r="S910" s="445"/>
      <c r="T910" s="445"/>
      <c r="U910" s="445"/>
      <c r="V910" s="445"/>
      <c r="W910" s="445"/>
      <c r="X910" s="445"/>
      <c r="Y910" s="445"/>
      <c r="Z910" s="445"/>
    </row>
    <row r="911" ht="14.25" customHeight="1">
      <c r="A911" s="447"/>
      <c r="B911" s="459"/>
      <c r="C911" s="460"/>
      <c r="D911" s="460"/>
      <c r="E911" s="460"/>
      <c r="F911" s="460"/>
      <c r="G911" s="460"/>
      <c r="H911" s="460"/>
      <c r="I911" s="460"/>
      <c r="J911" s="460"/>
      <c r="K911" s="460"/>
      <c r="L911" s="460"/>
      <c r="M911" s="460"/>
      <c r="N911" s="460"/>
      <c r="O911" s="445"/>
      <c r="P911" s="445"/>
      <c r="Q911" s="445"/>
      <c r="R911" s="445"/>
      <c r="S911" s="445"/>
      <c r="T911" s="445"/>
      <c r="U911" s="445"/>
      <c r="V911" s="445"/>
      <c r="W911" s="445"/>
      <c r="X911" s="445"/>
      <c r="Y911" s="445"/>
      <c r="Z911" s="445"/>
    </row>
    <row r="912" ht="14.25" customHeight="1">
      <c r="A912" s="447" t="str">
        <f>SUBSTITUTE(SUBSTITUTE(SUBSTITUTE(M912,"-",""),"(",""),")","")</f>
        <v>4702159994</v>
      </c>
      <c r="B912" s="448">
        <v>10.0</v>
      </c>
      <c r="C912" s="449"/>
      <c r="D912" s="449" t="s">
        <v>1665</v>
      </c>
      <c r="E912" s="449" t="s">
        <v>1746</v>
      </c>
      <c r="F912" s="449" t="s">
        <v>2452</v>
      </c>
      <c r="G912" s="449" t="s">
        <v>1748</v>
      </c>
      <c r="H912" s="449" t="s">
        <v>2466</v>
      </c>
      <c r="I912" s="510" t="s">
        <v>2467</v>
      </c>
      <c r="J912" s="451">
        <v>44136.0</v>
      </c>
      <c r="K912" s="449" t="s">
        <v>2170</v>
      </c>
      <c r="L912" s="449" t="s">
        <v>2468</v>
      </c>
      <c r="M912" s="449" t="s">
        <v>2469</v>
      </c>
      <c r="N912" s="465" t="s">
        <v>1233</v>
      </c>
      <c r="O912" s="445"/>
      <c r="P912" s="445"/>
      <c r="Q912" s="445"/>
      <c r="R912" s="445"/>
      <c r="S912" s="445"/>
      <c r="T912" s="445"/>
      <c r="U912" s="445"/>
      <c r="V912" s="445"/>
      <c r="W912" s="445"/>
      <c r="X912" s="445"/>
      <c r="Y912" s="445"/>
      <c r="Z912" s="445"/>
    </row>
    <row r="913" ht="14.25" customHeight="1">
      <c r="A913" s="447"/>
      <c r="B913" s="453"/>
      <c r="C913" s="454"/>
      <c r="D913" s="454"/>
      <c r="E913" s="454"/>
      <c r="F913" s="454"/>
      <c r="G913" s="454"/>
      <c r="H913" s="454"/>
      <c r="I913" s="454"/>
      <c r="J913" s="454"/>
      <c r="K913" s="454"/>
      <c r="L913" s="454"/>
      <c r="M913" s="454"/>
      <c r="N913" s="454"/>
      <c r="O913" s="445"/>
      <c r="P913" s="445"/>
      <c r="Q913" s="445"/>
      <c r="R913" s="445"/>
      <c r="S913" s="445"/>
      <c r="T913" s="445"/>
      <c r="U913" s="445"/>
      <c r="V913" s="445"/>
      <c r="W913" s="445"/>
      <c r="X913" s="445"/>
      <c r="Y913" s="445"/>
      <c r="Z913" s="445"/>
    </row>
    <row r="914" ht="14.25" customHeight="1">
      <c r="A914" s="447"/>
      <c r="B914" s="459"/>
      <c r="C914" s="460"/>
      <c r="D914" s="460"/>
      <c r="E914" s="460"/>
      <c r="F914" s="460"/>
      <c r="G914" s="460"/>
      <c r="H914" s="460"/>
      <c r="I914" s="460"/>
      <c r="J914" s="460"/>
      <c r="K914" s="460"/>
      <c r="L914" s="460"/>
      <c r="M914" s="460"/>
      <c r="N914" s="460"/>
      <c r="O914" s="445"/>
      <c r="P914" s="445"/>
      <c r="Q914" s="445"/>
      <c r="R914" s="445"/>
      <c r="S914" s="445"/>
      <c r="T914" s="445"/>
      <c r="U914" s="445"/>
      <c r="V914" s="445"/>
      <c r="W914" s="445"/>
      <c r="X914" s="445"/>
      <c r="Y914" s="445"/>
      <c r="Z914" s="445"/>
    </row>
    <row r="915" ht="14.25" customHeight="1">
      <c r="A915" s="447" t="str">
        <f>SUBSTITUTE(SUBSTITUTE(SUBSTITUTE(M915,"-",""),"(",""),")","")</f>
        <v>4705760018</v>
      </c>
      <c r="B915" s="448">
        <v>11.0</v>
      </c>
      <c r="C915" s="449" t="s">
        <v>1692</v>
      </c>
      <c r="D915" s="449"/>
      <c r="E915" s="449" t="s">
        <v>1746</v>
      </c>
      <c r="F915" s="449" t="s">
        <v>2452</v>
      </c>
      <c r="G915" s="449" t="s">
        <v>1748</v>
      </c>
      <c r="H915" s="449" t="s">
        <v>2470</v>
      </c>
      <c r="I915" s="449" t="s">
        <v>1961</v>
      </c>
      <c r="J915" s="451">
        <v>44407.0</v>
      </c>
      <c r="K915" s="449" t="s">
        <v>1680</v>
      </c>
      <c r="L915" s="449" t="s">
        <v>1958</v>
      </c>
      <c r="M915" s="450" t="s">
        <v>1960</v>
      </c>
      <c r="N915" s="452" t="s">
        <v>627</v>
      </c>
      <c r="O915" s="445"/>
      <c r="P915" s="445"/>
      <c r="Q915" s="445"/>
      <c r="R915" s="445"/>
      <c r="S915" s="445"/>
      <c r="T915" s="445"/>
      <c r="U915" s="445"/>
      <c r="V915" s="445"/>
      <c r="W915" s="445"/>
      <c r="X915" s="445"/>
      <c r="Y915" s="445"/>
      <c r="Z915" s="445"/>
    </row>
    <row r="916" ht="14.25" customHeight="1">
      <c r="A916" s="447"/>
      <c r="B916" s="453"/>
      <c r="C916" s="454"/>
      <c r="D916" s="454"/>
      <c r="E916" s="454"/>
      <c r="F916" s="454"/>
      <c r="G916" s="454"/>
      <c r="H916" s="454"/>
      <c r="I916" s="454"/>
      <c r="J916" s="454"/>
      <c r="K916" s="456" t="s">
        <v>1749</v>
      </c>
      <c r="L916" s="456" t="s">
        <v>1959</v>
      </c>
      <c r="M916" s="455"/>
      <c r="N916" s="458"/>
      <c r="O916" s="445"/>
      <c r="P916" s="445"/>
      <c r="Q916" s="445"/>
      <c r="R916" s="445"/>
      <c r="S916" s="445"/>
      <c r="T916" s="445"/>
      <c r="U916" s="445"/>
      <c r="V916" s="445"/>
      <c r="W916" s="445"/>
      <c r="X916" s="445"/>
      <c r="Y916" s="445"/>
      <c r="Z916" s="445"/>
    </row>
    <row r="917" ht="14.25" customHeight="1">
      <c r="A917" s="447"/>
      <c r="B917" s="459"/>
      <c r="C917" s="460"/>
      <c r="D917" s="460"/>
      <c r="E917" s="460"/>
      <c r="F917" s="460"/>
      <c r="G917" s="460"/>
      <c r="H917" s="460"/>
      <c r="I917" s="460"/>
      <c r="J917" s="460"/>
      <c r="K917" s="462"/>
      <c r="L917" s="462"/>
      <c r="M917" s="461"/>
      <c r="N917" s="464"/>
      <c r="O917" s="445"/>
      <c r="P917" s="445"/>
      <c r="Q917" s="445"/>
      <c r="R917" s="445"/>
      <c r="S917" s="445"/>
      <c r="T917" s="445"/>
      <c r="U917" s="445"/>
      <c r="V917" s="445"/>
      <c r="W917" s="445"/>
      <c r="X917" s="445"/>
      <c r="Y917" s="445"/>
      <c r="Z917" s="445"/>
    </row>
    <row r="918" ht="14.25" customHeight="1">
      <c r="A918" s="447" t="str">
        <f>SUBSTITUTE(SUBSTITUTE(SUBSTITUTE(M918,"-",""),"(",""),")","")</f>
        <v>4705914503</v>
      </c>
      <c r="B918" s="448">
        <v>12.0</v>
      </c>
      <c r="C918" s="449" t="s">
        <v>199</v>
      </c>
      <c r="D918" s="449" t="s">
        <v>1665</v>
      </c>
      <c r="E918" s="449" t="s">
        <v>1746</v>
      </c>
      <c r="F918" s="449" t="s">
        <v>2452</v>
      </c>
      <c r="G918" s="449" t="s">
        <v>1748</v>
      </c>
      <c r="H918" s="449" t="s">
        <v>2471</v>
      </c>
      <c r="I918" s="449" t="s">
        <v>2472</v>
      </c>
      <c r="J918" s="451">
        <v>45248.0</v>
      </c>
      <c r="K918" s="449" t="s">
        <v>2170</v>
      </c>
      <c r="L918" s="449" t="s">
        <v>2473</v>
      </c>
      <c r="M918" s="449" t="s">
        <v>2474</v>
      </c>
      <c r="N918" s="465" t="s">
        <v>1223</v>
      </c>
      <c r="O918" s="445"/>
      <c r="P918" s="445"/>
      <c r="Q918" s="445"/>
      <c r="R918" s="445"/>
      <c r="S918" s="445"/>
      <c r="T918" s="445"/>
      <c r="U918" s="445"/>
      <c r="V918" s="445"/>
      <c r="W918" s="445"/>
      <c r="X918" s="445"/>
      <c r="Y918" s="445"/>
      <c r="Z918" s="445"/>
    </row>
    <row r="919" ht="14.25" customHeight="1">
      <c r="A919" s="447"/>
      <c r="B919" s="453"/>
      <c r="C919" s="454"/>
      <c r="D919" s="454"/>
      <c r="E919" s="454"/>
      <c r="F919" s="454"/>
      <c r="G919" s="454"/>
      <c r="H919" s="454"/>
      <c r="I919" s="454"/>
      <c r="J919" s="454"/>
      <c r="K919" s="454"/>
      <c r="L919" s="454"/>
      <c r="M919" s="454"/>
      <c r="N919" s="454"/>
      <c r="O919" s="445"/>
      <c r="P919" s="445"/>
      <c r="Q919" s="445"/>
      <c r="R919" s="445"/>
      <c r="S919" s="445"/>
      <c r="T919" s="445"/>
      <c r="U919" s="445"/>
      <c r="V919" s="445"/>
      <c r="W919" s="445"/>
      <c r="X919" s="445"/>
      <c r="Y919" s="445"/>
      <c r="Z919" s="445"/>
    </row>
    <row r="920" ht="14.25" customHeight="1">
      <c r="A920" s="447"/>
      <c r="B920" s="459"/>
      <c r="C920" s="460"/>
      <c r="D920" s="460"/>
      <c r="E920" s="460"/>
      <c r="F920" s="460"/>
      <c r="G920" s="460"/>
      <c r="H920" s="460"/>
      <c r="I920" s="460"/>
      <c r="J920" s="460"/>
      <c r="K920" s="460"/>
      <c r="L920" s="460"/>
      <c r="M920" s="460"/>
      <c r="N920" s="460"/>
      <c r="O920" s="445"/>
      <c r="P920" s="445"/>
      <c r="Q920" s="445"/>
      <c r="R920" s="445"/>
      <c r="S920" s="445"/>
      <c r="T920" s="445"/>
      <c r="U920" s="445"/>
      <c r="V920" s="445"/>
      <c r="W920" s="445"/>
      <c r="X920" s="445"/>
      <c r="Y920" s="445"/>
      <c r="Z920" s="445"/>
    </row>
    <row r="921" ht="14.25" customHeight="1">
      <c r="A921" s="447" t="str">
        <f>SUBSTITUTE(SUBSTITUTE(SUBSTITUTE(M921,"-",""),"(",""),")","")</f>
        <v>4048247220</v>
      </c>
      <c r="B921" s="448">
        <v>13.0</v>
      </c>
      <c r="C921" s="449" t="s">
        <v>1692</v>
      </c>
      <c r="D921" s="449"/>
      <c r="E921" s="449" t="s">
        <v>1746</v>
      </c>
      <c r="F921" s="449" t="s">
        <v>2452</v>
      </c>
      <c r="G921" s="449" t="s">
        <v>1748</v>
      </c>
      <c r="H921" s="449" t="s">
        <v>2475</v>
      </c>
      <c r="I921" s="449" t="s">
        <v>1995</v>
      </c>
      <c r="J921" s="451">
        <v>44793.0</v>
      </c>
      <c r="K921" s="449" t="s">
        <v>2243</v>
      </c>
      <c r="L921" s="449" t="s">
        <v>1994</v>
      </c>
      <c r="M921" s="449" t="s">
        <v>1996</v>
      </c>
      <c r="N921" s="465" t="s">
        <v>706</v>
      </c>
      <c r="O921" s="445"/>
      <c r="P921" s="445"/>
      <c r="Q921" s="445"/>
      <c r="R921" s="445"/>
      <c r="S921" s="445"/>
      <c r="T921" s="445"/>
      <c r="U921" s="445"/>
      <c r="V921" s="445"/>
      <c r="W921" s="445"/>
      <c r="X921" s="445"/>
      <c r="Y921" s="445"/>
      <c r="Z921" s="445"/>
    </row>
    <row r="922" ht="14.25" customHeight="1">
      <c r="A922" s="447"/>
      <c r="B922" s="453"/>
      <c r="C922" s="454"/>
      <c r="D922" s="454"/>
      <c r="E922" s="454"/>
      <c r="F922" s="454"/>
      <c r="G922" s="454"/>
      <c r="H922" s="454"/>
      <c r="I922" s="454"/>
      <c r="J922" s="454"/>
      <c r="K922" s="454"/>
      <c r="L922" s="454"/>
      <c r="M922" s="454"/>
      <c r="N922" s="454"/>
      <c r="O922" s="445"/>
      <c r="P922" s="445"/>
      <c r="Q922" s="445"/>
      <c r="R922" s="445"/>
      <c r="S922" s="445"/>
      <c r="T922" s="445"/>
      <c r="U922" s="445"/>
      <c r="V922" s="445"/>
      <c r="W922" s="445"/>
      <c r="X922" s="445"/>
      <c r="Y922" s="445"/>
      <c r="Z922" s="445"/>
    </row>
    <row r="923" ht="14.25" customHeight="1">
      <c r="A923" s="447"/>
      <c r="B923" s="459"/>
      <c r="C923" s="460"/>
      <c r="D923" s="460"/>
      <c r="E923" s="460"/>
      <c r="F923" s="460"/>
      <c r="G923" s="460"/>
      <c r="H923" s="460"/>
      <c r="I923" s="460"/>
      <c r="J923" s="460"/>
      <c r="K923" s="460"/>
      <c r="L923" s="460"/>
      <c r="M923" s="460"/>
      <c r="N923" s="460"/>
      <c r="O923" s="445"/>
      <c r="P923" s="445"/>
      <c r="Q923" s="445"/>
      <c r="R923" s="445"/>
      <c r="S923" s="445"/>
      <c r="T923" s="445"/>
      <c r="U923" s="445"/>
      <c r="V923" s="445"/>
      <c r="W923" s="445"/>
      <c r="X923" s="445"/>
      <c r="Y923" s="445"/>
      <c r="Z923" s="445"/>
    </row>
    <row r="924" ht="14.25" customHeight="1">
      <c r="A924" s="447" t="str">
        <f>SUBSTITUTE(SUBSTITUTE(SUBSTITUTE(M924,"-",""),"(",""),")","")</f>
        <v>4704791628</v>
      </c>
      <c r="B924" s="448">
        <v>14.0</v>
      </c>
      <c r="C924" s="449"/>
      <c r="D924" s="449" t="s">
        <v>1665</v>
      </c>
      <c r="E924" s="449" t="s">
        <v>1746</v>
      </c>
      <c r="F924" s="449" t="s">
        <v>2452</v>
      </c>
      <c r="G924" s="449" t="s">
        <v>1748</v>
      </c>
      <c r="H924" s="449" t="s">
        <v>2476</v>
      </c>
      <c r="I924" s="510" t="s">
        <v>2477</v>
      </c>
      <c r="J924" s="451">
        <v>44835.0</v>
      </c>
      <c r="K924" s="449" t="s">
        <v>1812</v>
      </c>
      <c r="L924" s="449" t="s">
        <v>2478</v>
      </c>
      <c r="M924" s="450" t="s">
        <v>2479</v>
      </c>
      <c r="N924" s="452" t="s">
        <v>1238</v>
      </c>
      <c r="O924" s="445"/>
      <c r="P924" s="445"/>
      <c r="Q924" s="445"/>
      <c r="R924" s="445"/>
      <c r="S924" s="445"/>
      <c r="T924" s="445"/>
      <c r="U924" s="445"/>
      <c r="V924" s="445"/>
      <c r="W924" s="445"/>
      <c r="X924" s="445"/>
      <c r="Y924" s="445"/>
      <c r="Z924" s="445"/>
    </row>
    <row r="925" ht="14.25" customHeight="1">
      <c r="A925" s="447"/>
      <c r="B925" s="453"/>
      <c r="C925" s="454"/>
      <c r="D925" s="454"/>
      <c r="E925" s="454"/>
      <c r="F925" s="454"/>
      <c r="G925" s="454"/>
      <c r="H925" s="454"/>
      <c r="I925" s="454"/>
      <c r="J925" s="454"/>
      <c r="K925" s="454"/>
      <c r="L925" s="454"/>
      <c r="M925" s="455"/>
      <c r="N925" s="458"/>
      <c r="O925" s="445"/>
      <c r="P925" s="445"/>
      <c r="Q925" s="445"/>
      <c r="R925" s="445"/>
      <c r="S925" s="445"/>
      <c r="T925" s="445"/>
      <c r="U925" s="445"/>
      <c r="V925" s="445"/>
      <c r="W925" s="445"/>
      <c r="X925" s="445"/>
      <c r="Y925" s="445"/>
      <c r="Z925" s="445"/>
    </row>
    <row r="926" ht="14.25" customHeight="1">
      <c r="A926" s="447"/>
      <c r="B926" s="459"/>
      <c r="C926" s="460"/>
      <c r="D926" s="460"/>
      <c r="E926" s="460"/>
      <c r="F926" s="460"/>
      <c r="G926" s="460"/>
      <c r="H926" s="460"/>
      <c r="I926" s="460"/>
      <c r="J926" s="460"/>
      <c r="K926" s="460"/>
      <c r="L926" s="460"/>
      <c r="M926" s="461"/>
      <c r="N926" s="464"/>
      <c r="O926" s="445"/>
      <c r="P926" s="445"/>
      <c r="Q926" s="445"/>
      <c r="R926" s="445"/>
      <c r="S926" s="445"/>
      <c r="T926" s="445"/>
      <c r="U926" s="445"/>
      <c r="V926" s="445"/>
      <c r="W926" s="445"/>
      <c r="X926" s="445"/>
      <c r="Y926" s="445"/>
      <c r="Z926" s="445"/>
    </row>
    <row r="927" ht="14.25" customHeight="1">
      <c r="A927" s="447" t="str">
        <f>SUBSTITUTE(SUBSTITUTE(SUBSTITUTE(M927,"-",""),"(",""),")","")</f>
        <v>7314992288</v>
      </c>
      <c r="B927" s="448">
        <v>15.0</v>
      </c>
      <c r="C927" s="449"/>
      <c r="D927" s="449" t="s">
        <v>1665</v>
      </c>
      <c r="E927" s="449" t="s">
        <v>1746</v>
      </c>
      <c r="F927" s="449" t="s">
        <v>2452</v>
      </c>
      <c r="G927" s="449" t="s">
        <v>1748</v>
      </c>
      <c r="H927" s="449" t="s">
        <v>2480</v>
      </c>
      <c r="I927" s="510" t="s">
        <v>2481</v>
      </c>
      <c r="J927" s="451">
        <v>43568.0</v>
      </c>
      <c r="K927" s="449" t="s">
        <v>1859</v>
      </c>
      <c r="L927" s="449" t="s">
        <v>2482</v>
      </c>
      <c r="M927" s="449" t="s">
        <v>2483</v>
      </c>
      <c r="N927" s="465" t="s">
        <v>1218</v>
      </c>
      <c r="O927" s="445"/>
      <c r="P927" s="445"/>
      <c r="Q927" s="445"/>
      <c r="R927" s="445"/>
      <c r="S927" s="445"/>
      <c r="T927" s="445"/>
      <c r="U927" s="445"/>
      <c r="V927" s="445"/>
      <c r="W927" s="445"/>
      <c r="X927" s="445"/>
      <c r="Y927" s="445"/>
      <c r="Z927" s="445"/>
    </row>
    <row r="928" ht="14.25" customHeight="1">
      <c r="A928" s="447"/>
      <c r="B928" s="453"/>
      <c r="C928" s="454"/>
      <c r="D928" s="454"/>
      <c r="E928" s="454"/>
      <c r="F928" s="454"/>
      <c r="G928" s="454"/>
      <c r="H928" s="454"/>
      <c r="I928" s="454"/>
      <c r="J928" s="454"/>
      <c r="K928" s="454"/>
      <c r="L928" s="454"/>
      <c r="M928" s="454"/>
      <c r="N928" s="454"/>
      <c r="O928" s="445"/>
      <c r="P928" s="445"/>
      <c r="Q928" s="445"/>
      <c r="R928" s="445"/>
      <c r="S928" s="445"/>
      <c r="T928" s="445"/>
      <c r="U928" s="445"/>
      <c r="V928" s="445"/>
      <c r="W928" s="445"/>
      <c r="X928" s="445"/>
      <c r="Y928" s="445"/>
      <c r="Z928" s="445"/>
    </row>
    <row r="929" ht="14.25" customHeight="1">
      <c r="A929" s="447"/>
      <c r="B929" s="459"/>
      <c r="C929" s="460"/>
      <c r="D929" s="460"/>
      <c r="E929" s="460"/>
      <c r="F929" s="460"/>
      <c r="G929" s="460"/>
      <c r="H929" s="460"/>
      <c r="I929" s="460"/>
      <c r="J929" s="460"/>
      <c r="K929" s="460"/>
      <c r="L929" s="460"/>
      <c r="M929" s="460"/>
      <c r="N929" s="460"/>
      <c r="O929" s="445"/>
      <c r="P929" s="445"/>
      <c r="Q929" s="445"/>
      <c r="R929" s="445"/>
      <c r="S929" s="445"/>
      <c r="T929" s="445"/>
      <c r="U929" s="445"/>
      <c r="V929" s="445"/>
      <c r="W929" s="445"/>
      <c r="X929" s="445"/>
      <c r="Y929" s="445"/>
      <c r="Z929" s="445"/>
    </row>
    <row r="930" ht="14.25" customHeight="1">
      <c r="A930" s="447" t="str">
        <f>SUBSTITUTE(SUBSTITUTE(SUBSTITUTE(M930,"-",""),"(",""),")","")</f>
        <v>5167766037</v>
      </c>
      <c r="B930" s="448">
        <v>1.0</v>
      </c>
      <c r="C930" s="449"/>
      <c r="D930" s="449" t="s">
        <v>1665</v>
      </c>
      <c r="E930" s="449" t="s">
        <v>1746</v>
      </c>
      <c r="F930" s="449" t="s">
        <v>2452</v>
      </c>
      <c r="G930" s="449" t="s">
        <v>1809</v>
      </c>
      <c r="H930" s="449" t="s">
        <v>2484</v>
      </c>
      <c r="I930" s="449" t="s">
        <v>2485</v>
      </c>
      <c r="J930" s="451">
        <v>44470.0</v>
      </c>
      <c r="K930" s="449" t="s">
        <v>1812</v>
      </c>
      <c r="L930" s="449" t="s">
        <v>2486</v>
      </c>
      <c r="M930" s="450" t="s">
        <v>2487</v>
      </c>
      <c r="N930" s="452" t="s">
        <v>1247</v>
      </c>
      <c r="O930" s="445"/>
      <c r="P930" s="445"/>
      <c r="Q930" s="445"/>
      <c r="R930" s="445"/>
      <c r="S930" s="445"/>
      <c r="T930" s="445"/>
      <c r="U930" s="445"/>
      <c r="V930" s="445"/>
      <c r="W930" s="445"/>
      <c r="X930" s="445"/>
      <c r="Y930" s="445"/>
      <c r="Z930" s="445"/>
    </row>
    <row r="931" ht="14.25" customHeight="1">
      <c r="A931" s="447"/>
      <c r="B931" s="453"/>
      <c r="C931" s="454"/>
      <c r="D931" s="454"/>
      <c r="E931" s="454"/>
      <c r="F931" s="454"/>
      <c r="G931" s="454"/>
      <c r="H931" s="454"/>
      <c r="I931" s="454"/>
      <c r="J931" s="454"/>
      <c r="K931" s="454"/>
      <c r="L931" s="454"/>
      <c r="M931" s="455"/>
      <c r="N931" s="458"/>
      <c r="O931" s="445"/>
      <c r="P931" s="445"/>
      <c r="Q931" s="445"/>
      <c r="R931" s="445"/>
      <c r="S931" s="445"/>
      <c r="T931" s="445"/>
      <c r="U931" s="445"/>
      <c r="V931" s="445"/>
      <c r="W931" s="445"/>
      <c r="X931" s="445"/>
      <c r="Y931" s="445"/>
      <c r="Z931" s="445"/>
    </row>
    <row r="932" ht="14.25" customHeight="1">
      <c r="A932" s="447"/>
      <c r="B932" s="459"/>
      <c r="C932" s="460"/>
      <c r="D932" s="460"/>
      <c r="E932" s="460"/>
      <c r="F932" s="460"/>
      <c r="G932" s="460"/>
      <c r="H932" s="460"/>
      <c r="I932" s="460"/>
      <c r="J932" s="460"/>
      <c r="K932" s="460"/>
      <c r="L932" s="460"/>
      <c r="M932" s="461"/>
      <c r="N932" s="464"/>
      <c r="O932" s="445"/>
      <c r="P932" s="445"/>
      <c r="Q932" s="445"/>
      <c r="R932" s="445"/>
      <c r="S932" s="445"/>
      <c r="T932" s="445"/>
      <c r="U932" s="445"/>
      <c r="V932" s="445"/>
      <c r="W932" s="445"/>
      <c r="X932" s="445"/>
      <c r="Y932" s="445"/>
      <c r="Z932" s="445"/>
    </row>
    <row r="933" ht="14.25" customHeight="1">
      <c r="A933" s="447" t="str">
        <f>SUBSTITUTE(SUBSTITUTE(SUBSTITUTE(M933,"-",""),"(",""),")","")</f>
        <v>4045283601</v>
      </c>
      <c r="B933" s="448">
        <v>2.0</v>
      </c>
      <c r="C933" s="449" t="s">
        <v>76</v>
      </c>
      <c r="D933" s="449" t="s">
        <v>1665</v>
      </c>
      <c r="E933" s="449" t="s">
        <v>1746</v>
      </c>
      <c r="F933" s="449" t="s">
        <v>2452</v>
      </c>
      <c r="G933" s="449" t="s">
        <v>1809</v>
      </c>
      <c r="H933" s="449" t="s">
        <v>2488</v>
      </c>
      <c r="I933" s="449" t="s">
        <v>2489</v>
      </c>
      <c r="J933" s="451">
        <v>45031.0</v>
      </c>
      <c r="K933" s="449" t="s">
        <v>1812</v>
      </c>
      <c r="L933" s="449" t="s">
        <v>2490</v>
      </c>
      <c r="M933" s="450" t="s">
        <v>2491</v>
      </c>
      <c r="N933" s="452" t="s">
        <v>1263</v>
      </c>
      <c r="O933" s="445"/>
      <c r="P933" s="445"/>
      <c r="Q933" s="445"/>
      <c r="R933" s="445"/>
      <c r="S933" s="445"/>
      <c r="T933" s="445"/>
      <c r="U933" s="445"/>
      <c r="V933" s="445"/>
      <c r="W933" s="445"/>
      <c r="X933" s="445"/>
      <c r="Y933" s="445"/>
      <c r="Z933" s="445"/>
    </row>
    <row r="934" ht="14.25" customHeight="1">
      <c r="A934" s="447"/>
      <c r="B934" s="453"/>
      <c r="C934" s="454"/>
      <c r="D934" s="454"/>
      <c r="E934" s="454"/>
      <c r="F934" s="454"/>
      <c r="G934" s="454"/>
      <c r="H934" s="454"/>
      <c r="I934" s="454"/>
      <c r="J934" s="454"/>
      <c r="K934" s="454"/>
      <c r="L934" s="454"/>
      <c r="M934" s="455"/>
      <c r="N934" s="458"/>
      <c r="O934" s="445" t="s">
        <v>1745</v>
      </c>
      <c r="P934" s="445"/>
      <c r="Q934" s="445"/>
      <c r="R934" s="445"/>
      <c r="S934" s="445"/>
      <c r="T934" s="445"/>
      <c r="U934" s="445"/>
      <c r="V934" s="445"/>
      <c r="W934" s="445"/>
      <c r="X934" s="445"/>
      <c r="Y934" s="445"/>
      <c r="Z934" s="445"/>
    </row>
    <row r="935" ht="14.25" customHeight="1">
      <c r="A935" s="447"/>
      <c r="B935" s="459"/>
      <c r="C935" s="460"/>
      <c r="D935" s="460"/>
      <c r="E935" s="460"/>
      <c r="F935" s="460"/>
      <c r="G935" s="460"/>
      <c r="H935" s="460"/>
      <c r="I935" s="460"/>
      <c r="J935" s="460"/>
      <c r="K935" s="460"/>
      <c r="L935" s="460"/>
      <c r="M935" s="461"/>
      <c r="N935" s="464"/>
      <c r="O935" s="445"/>
      <c r="P935" s="445"/>
      <c r="Q935" s="445"/>
      <c r="R935" s="445"/>
      <c r="S935" s="445"/>
      <c r="T935" s="445"/>
      <c r="U935" s="445"/>
      <c r="V935" s="445"/>
      <c r="W935" s="445"/>
      <c r="X935" s="445"/>
      <c r="Y935" s="445"/>
      <c r="Z935" s="445"/>
    </row>
    <row r="936" ht="14.25" customHeight="1">
      <c r="A936" s="447" t="str">
        <f>SUBSTITUTE(SUBSTITUTE(SUBSTITUTE(M936,"-",""),"(",""),")","")</f>
        <v>4232806852</v>
      </c>
      <c r="B936" s="448">
        <v>3.0</v>
      </c>
      <c r="C936" s="449"/>
      <c r="D936" s="449"/>
      <c r="E936" s="449" t="s">
        <v>1746</v>
      </c>
      <c r="F936" s="449" t="s">
        <v>2452</v>
      </c>
      <c r="G936" s="449" t="s">
        <v>1809</v>
      </c>
      <c r="H936" s="449" t="s">
        <v>2492</v>
      </c>
      <c r="I936" s="492" t="s">
        <v>2314</v>
      </c>
      <c r="J936" s="451">
        <v>44695.0</v>
      </c>
      <c r="K936" s="449" t="s">
        <v>1749</v>
      </c>
      <c r="L936" s="449" t="s">
        <v>2313</v>
      </c>
      <c r="M936" s="449" t="s">
        <v>2315</v>
      </c>
      <c r="N936" s="465" t="s">
        <v>2316</v>
      </c>
      <c r="O936" s="445"/>
      <c r="P936" s="445"/>
      <c r="Q936" s="445"/>
      <c r="R936" s="445"/>
      <c r="S936" s="445"/>
      <c r="T936" s="445"/>
      <c r="U936" s="445"/>
      <c r="V936" s="445"/>
      <c r="W936" s="445"/>
      <c r="X936" s="445"/>
      <c r="Y936" s="445"/>
      <c r="Z936" s="445"/>
    </row>
    <row r="937" ht="14.25" customHeight="1">
      <c r="A937" s="447"/>
      <c r="B937" s="453"/>
      <c r="C937" s="454"/>
      <c r="D937" s="454"/>
      <c r="E937" s="454"/>
      <c r="F937" s="454"/>
      <c r="G937" s="454"/>
      <c r="H937" s="454"/>
      <c r="I937" s="454"/>
      <c r="J937" s="454"/>
      <c r="K937" s="454"/>
      <c r="L937" s="454"/>
      <c r="M937" s="454"/>
      <c r="N937" s="454"/>
      <c r="O937" s="445"/>
      <c r="P937" s="445"/>
      <c r="Q937" s="445"/>
      <c r="R937" s="445"/>
      <c r="S937" s="445"/>
      <c r="T937" s="445"/>
      <c r="U937" s="445"/>
      <c r="V937" s="445"/>
      <c r="W937" s="445"/>
      <c r="X937" s="445"/>
      <c r="Y937" s="445"/>
      <c r="Z937" s="445"/>
    </row>
    <row r="938" ht="14.25" customHeight="1">
      <c r="A938" s="447"/>
      <c r="B938" s="459"/>
      <c r="C938" s="460"/>
      <c r="D938" s="460"/>
      <c r="E938" s="460"/>
      <c r="F938" s="460"/>
      <c r="G938" s="460"/>
      <c r="H938" s="460"/>
      <c r="I938" s="460"/>
      <c r="J938" s="460"/>
      <c r="K938" s="460"/>
      <c r="L938" s="460"/>
      <c r="M938" s="460"/>
      <c r="N938" s="460"/>
      <c r="O938" s="445"/>
      <c r="P938" s="445"/>
      <c r="Q938" s="445"/>
      <c r="R938" s="445"/>
      <c r="S938" s="445"/>
      <c r="T938" s="445"/>
      <c r="U938" s="445"/>
      <c r="V938" s="445"/>
      <c r="W938" s="445"/>
      <c r="X938" s="445"/>
      <c r="Y938" s="445"/>
      <c r="Z938" s="445"/>
    </row>
    <row r="939" ht="14.25" customHeight="1">
      <c r="A939" s="447" t="str">
        <f>SUBSTITUTE(SUBSTITUTE(SUBSTITUTE(M939,"-",""),"(",""),")","")</f>
        <v>7342338911</v>
      </c>
      <c r="B939" s="448">
        <v>4.0</v>
      </c>
      <c r="C939" s="449" t="s">
        <v>1867</v>
      </c>
      <c r="D939" s="449"/>
      <c r="E939" s="449" t="s">
        <v>1746</v>
      </c>
      <c r="F939" s="449" t="s">
        <v>2452</v>
      </c>
      <c r="G939" s="449" t="s">
        <v>1809</v>
      </c>
      <c r="H939" s="449" t="s">
        <v>2493</v>
      </c>
      <c r="I939" s="449" t="s">
        <v>1871</v>
      </c>
      <c r="J939" s="451">
        <v>44411.0</v>
      </c>
      <c r="K939" s="449" t="s">
        <v>1839</v>
      </c>
      <c r="L939" s="449" t="s">
        <v>2291</v>
      </c>
      <c r="M939" s="449" t="s">
        <v>1870</v>
      </c>
      <c r="N939" s="465" t="s">
        <v>506</v>
      </c>
      <c r="O939" s="445"/>
      <c r="P939" s="445"/>
      <c r="Q939" s="445"/>
      <c r="R939" s="445"/>
      <c r="S939" s="445"/>
      <c r="T939" s="445"/>
      <c r="U939" s="445"/>
      <c r="V939" s="445"/>
      <c r="W939" s="445"/>
      <c r="X939" s="445"/>
      <c r="Y939" s="445"/>
      <c r="Z939" s="445"/>
    </row>
    <row r="940" ht="14.25" customHeight="1">
      <c r="A940" s="447"/>
      <c r="B940" s="453"/>
      <c r="C940" s="454"/>
      <c r="D940" s="454"/>
      <c r="E940" s="454"/>
      <c r="F940" s="454"/>
      <c r="G940" s="454"/>
      <c r="H940" s="454"/>
      <c r="I940" s="454"/>
      <c r="J940" s="454"/>
      <c r="K940" s="456" t="s">
        <v>1749</v>
      </c>
      <c r="L940" s="456" t="s">
        <v>1869</v>
      </c>
      <c r="M940" s="454"/>
      <c r="N940" s="454"/>
      <c r="O940" s="445"/>
      <c r="P940" s="445"/>
      <c r="Q940" s="445"/>
      <c r="R940" s="445"/>
      <c r="S940" s="445"/>
      <c r="T940" s="445"/>
      <c r="U940" s="445"/>
      <c r="V940" s="445"/>
      <c r="W940" s="445"/>
      <c r="X940" s="445"/>
      <c r="Y940" s="445"/>
      <c r="Z940" s="445"/>
    </row>
    <row r="941" ht="14.25" customHeight="1">
      <c r="A941" s="447"/>
      <c r="B941" s="459"/>
      <c r="C941" s="460"/>
      <c r="D941" s="460"/>
      <c r="E941" s="460"/>
      <c r="F941" s="460"/>
      <c r="G941" s="460"/>
      <c r="H941" s="460"/>
      <c r="I941" s="460"/>
      <c r="J941" s="460"/>
      <c r="K941" s="462"/>
      <c r="L941" s="462"/>
      <c r="M941" s="460"/>
      <c r="N941" s="460"/>
      <c r="O941" s="445"/>
      <c r="P941" s="445"/>
      <c r="Q941" s="445"/>
      <c r="R941" s="445"/>
      <c r="S941" s="445"/>
      <c r="T941" s="445"/>
      <c r="U941" s="445"/>
      <c r="V941" s="445"/>
      <c r="W941" s="445"/>
      <c r="X941" s="445"/>
      <c r="Y941" s="445"/>
      <c r="Z941" s="445"/>
    </row>
    <row r="942" ht="14.25" customHeight="1">
      <c r="A942" s="447" t="str">
        <f>SUBSTITUTE(SUBSTITUTE(SUBSTITUTE(M942,"-",""),"(",""),")","")</f>
        <v>4782337684</v>
      </c>
      <c r="B942" s="448">
        <v>5.0</v>
      </c>
      <c r="C942" s="449" t="s">
        <v>52</v>
      </c>
      <c r="D942" s="449" t="s">
        <v>1665</v>
      </c>
      <c r="E942" s="449" t="s">
        <v>1746</v>
      </c>
      <c r="F942" s="449" t="s">
        <v>2452</v>
      </c>
      <c r="G942" s="449" t="s">
        <v>1809</v>
      </c>
      <c r="H942" s="449" t="s">
        <v>2494</v>
      </c>
      <c r="I942" s="449" t="s">
        <v>2495</v>
      </c>
      <c r="J942" s="451">
        <v>44779.0</v>
      </c>
      <c r="K942" s="449"/>
      <c r="L942" s="449"/>
      <c r="M942" s="449" t="s">
        <v>2496</v>
      </c>
      <c r="N942" s="465" t="s">
        <v>1283</v>
      </c>
      <c r="O942" s="445"/>
      <c r="P942" s="445"/>
      <c r="Q942" s="445"/>
      <c r="R942" s="445"/>
      <c r="S942" s="445"/>
      <c r="T942" s="445"/>
      <c r="U942" s="445"/>
      <c r="V942" s="445"/>
      <c r="W942" s="445"/>
      <c r="X942" s="445"/>
      <c r="Y942" s="445"/>
      <c r="Z942" s="445"/>
    </row>
    <row r="943" ht="14.25" customHeight="1">
      <c r="A943" s="447"/>
      <c r="B943" s="453"/>
      <c r="C943" s="454"/>
      <c r="D943" s="454"/>
      <c r="E943" s="454"/>
      <c r="F943" s="454"/>
      <c r="G943" s="454"/>
      <c r="H943" s="454"/>
      <c r="I943" s="454"/>
      <c r="J943" s="454"/>
      <c r="K943" s="454"/>
      <c r="L943" s="454"/>
      <c r="M943" s="454"/>
      <c r="N943" s="454"/>
      <c r="O943" s="445"/>
      <c r="P943" s="445"/>
      <c r="Q943" s="445"/>
      <c r="R943" s="445"/>
      <c r="S943" s="445"/>
      <c r="T943" s="445"/>
      <c r="U943" s="445"/>
      <c r="V943" s="445"/>
      <c r="W943" s="445"/>
      <c r="X943" s="445"/>
      <c r="Y943" s="445"/>
      <c r="Z943" s="445"/>
    </row>
    <row r="944" ht="14.25" customHeight="1">
      <c r="A944" s="447"/>
      <c r="B944" s="459"/>
      <c r="C944" s="460"/>
      <c r="D944" s="460"/>
      <c r="E944" s="460"/>
      <c r="F944" s="460"/>
      <c r="G944" s="460"/>
      <c r="H944" s="460"/>
      <c r="I944" s="460"/>
      <c r="J944" s="460"/>
      <c r="K944" s="460"/>
      <c r="L944" s="460"/>
      <c r="M944" s="460"/>
      <c r="N944" s="460"/>
      <c r="O944" s="445"/>
      <c r="P944" s="445"/>
      <c r="Q944" s="445"/>
      <c r="R944" s="445"/>
      <c r="S944" s="445"/>
      <c r="T944" s="445"/>
      <c r="U944" s="445"/>
      <c r="V944" s="445"/>
      <c r="W944" s="445"/>
      <c r="X944" s="445"/>
      <c r="Y944" s="445"/>
      <c r="Z944" s="445"/>
    </row>
    <row r="945" ht="14.25" customHeight="1">
      <c r="A945" s="447" t="str">
        <f>SUBSTITUTE(SUBSTITUTE(SUBSTITUTE(M945,"-",""),"(",""),")","")</f>
        <v>6787091965</v>
      </c>
      <c r="B945" s="448">
        <v>6.0</v>
      </c>
      <c r="C945" s="449"/>
      <c r="D945" s="449" t="s">
        <v>1665</v>
      </c>
      <c r="E945" s="449" t="s">
        <v>1746</v>
      </c>
      <c r="F945" s="449" t="s">
        <v>2452</v>
      </c>
      <c r="G945" s="449" t="s">
        <v>1809</v>
      </c>
      <c r="H945" s="449" t="s">
        <v>2497</v>
      </c>
      <c r="I945" s="449" t="s">
        <v>2498</v>
      </c>
      <c r="J945" s="451">
        <v>43204.0</v>
      </c>
      <c r="K945" s="449"/>
      <c r="L945" s="449"/>
      <c r="M945" s="450" t="s">
        <v>2499</v>
      </c>
      <c r="N945" s="452" t="s">
        <v>1257</v>
      </c>
      <c r="O945" s="445"/>
      <c r="P945" s="445"/>
      <c r="Q945" s="445"/>
      <c r="R945" s="445"/>
      <c r="S945" s="445"/>
      <c r="T945" s="445"/>
      <c r="U945" s="445"/>
      <c r="V945" s="445"/>
      <c r="W945" s="445"/>
      <c r="X945" s="445"/>
      <c r="Y945" s="445"/>
      <c r="Z945" s="445"/>
    </row>
    <row r="946" ht="14.25" customHeight="1">
      <c r="A946" s="447"/>
      <c r="B946" s="453"/>
      <c r="C946" s="454"/>
      <c r="D946" s="454"/>
      <c r="E946" s="454"/>
      <c r="F946" s="454"/>
      <c r="G946" s="454"/>
      <c r="H946" s="454"/>
      <c r="I946" s="454"/>
      <c r="J946" s="454"/>
      <c r="K946" s="454"/>
      <c r="L946" s="454"/>
      <c r="M946" s="455"/>
      <c r="N946" s="458"/>
      <c r="O946" s="445"/>
      <c r="P946" s="445"/>
      <c r="Q946" s="445"/>
      <c r="R946" s="445"/>
      <c r="S946" s="445"/>
      <c r="T946" s="445"/>
      <c r="U946" s="445"/>
      <c r="V946" s="445"/>
      <c r="W946" s="445"/>
      <c r="X946" s="445"/>
      <c r="Y946" s="445"/>
      <c r="Z946" s="445"/>
    </row>
    <row r="947" ht="14.25" customHeight="1">
      <c r="A947" s="447"/>
      <c r="B947" s="459"/>
      <c r="C947" s="460"/>
      <c r="D947" s="460"/>
      <c r="E947" s="460"/>
      <c r="F947" s="460"/>
      <c r="G947" s="460"/>
      <c r="H947" s="460"/>
      <c r="I947" s="460"/>
      <c r="J947" s="460"/>
      <c r="K947" s="460"/>
      <c r="L947" s="460"/>
      <c r="M947" s="461"/>
      <c r="N947" s="464"/>
      <c r="O947" s="445"/>
      <c r="P947" s="445"/>
      <c r="Q947" s="445"/>
      <c r="R947" s="445"/>
      <c r="S947" s="445"/>
      <c r="T947" s="445"/>
      <c r="U947" s="445"/>
      <c r="V947" s="445"/>
      <c r="W947" s="445"/>
      <c r="X947" s="445"/>
      <c r="Y947" s="445"/>
      <c r="Z947" s="445"/>
    </row>
    <row r="948" ht="14.25" customHeight="1">
      <c r="A948" s="447" t="str">
        <f>SUBSTITUTE(SUBSTITUTE(SUBSTITUTE(M948,"-",""),"(",""),")","")</f>
        <v>7069839033</v>
      </c>
      <c r="B948" s="448">
        <v>7.0</v>
      </c>
      <c r="C948" s="449"/>
      <c r="D948" s="449" t="s">
        <v>1665</v>
      </c>
      <c r="E948" s="449" t="s">
        <v>1746</v>
      </c>
      <c r="F948" s="449" t="s">
        <v>2452</v>
      </c>
      <c r="G948" s="449" t="s">
        <v>1809</v>
      </c>
      <c r="H948" s="449" t="s">
        <v>2500</v>
      </c>
      <c r="I948" s="492" t="s">
        <v>1297</v>
      </c>
      <c r="J948" s="451">
        <v>45395.0</v>
      </c>
      <c r="K948" s="449" t="s">
        <v>2170</v>
      </c>
      <c r="L948" s="449" t="s">
        <v>1298</v>
      </c>
      <c r="M948" s="449" t="s">
        <v>1300</v>
      </c>
      <c r="N948" s="465" t="s">
        <v>1301</v>
      </c>
      <c r="O948" s="445"/>
      <c r="P948" s="445"/>
      <c r="Q948" s="445"/>
      <c r="R948" s="445"/>
      <c r="S948" s="445"/>
      <c r="T948" s="445"/>
      <c r="U948" s="445"/>
      <c r="V948" s="445"/>
      <c r="W948" s="445"/>
      <c r="X948" s="445"/>
      <c r="Y948" s="445"/>
      <c r="Z948" s="445"/>
    </row>
    <row r="949" ht="14.25" customHeight="1">
      <c r="A949" s="447"/>
      <c r="B949" s="453"/>
      <c r="C949" s="454"/>
      <c r="D949" s="454"/>
      <c r="E949" s="454"/>
      <c r="F949" s="454"/>
      <c r="G949" s="454"/>
      <c r="H949" s="454"/>
      <c r="I949" s="454"/>
      <c r="J949" s="454"/>
      <c r="K949" s="456" t="s">
        <v>2170</v>
      </c>
      <c r="L949" s="456" t="s">
        <v>1299</v>
      </c>
      <c r="M949" s="454"/>
      <c r="N949" s="454"/>
      <c r="O949" s="445"/>
      <c r="P949" s="445"/>
      <c r="Q949" s="445"/>
      <c r="R949" s="445"/>
      <c r="S949" s="445"/>
      <c r="T949" s="445"/>
      <c r="U949" s="445"/>
      <c r="V949" s="445"/>
      <c r="W949" s="445"/>
      <c r="X949" s="445"/>
      <c r="Y949" s="445"/>
      <c r="Z949" s="445"/>
    </row>
    <row r="950" ht="14.25" customHeight="1">
      <c r="A950" s="447"/>
      <c r="B950" s="459"/>
      <c r="C950" s="460"/>
      <c r="D950" s="460"/>
      <c r="E950" s="460"/>
      <c r="F950" s="460"/>
      <c r="G950" s="460"/>
      <c r="H950" s="460"/>
      <c r="I950" s="460"/>
      <c r="J950" s="460"/>
      <c r="K950" s="462"/>
      <c r="L950" s="462"/>
      <c r="M950" s="460"/>
      <c r="N950" s="460"/>
      <c r="O950" s="445"/>
      <c r="P950" s="445"/>
      <c r="Q950" s="445"/>
      <c r="R950" s="445"/>
      <c r="S950" s="445"/>
      <c r="T950" s="445"/>
      <c r="U950" s="445"/>
      <c r="V950" s="445"/>
      <c r="W950" s="445"/>
      <c r="X950" s="445"/>
      <c r="Y950" s="445"/>
      <c r="Z950" s="445"/>
    </row>
    <row r="951" ht="14.25" customHeight="1">
      <c r="A951" s="447" t="str">
        <f>SUBSTITUTE(SUBSTITUTE(SUBSTITUTE(M951,"-",""),"(",""),")","")</f>
        <v>4042712149</v>
      </c>
      <c r="B951" s="448">
        <v>8.0</v>
      </c>
      <c r="C951" s="449"/>
      <c r="D951" s="449"/>
      <c r="E951" s="449" t="s">
        <v>1746</v>
      </c>
      <c r="F951" s="449" t="s">
        <v>2452</v>
      </c>
      <c r="G951" s="449" t="s">
        <v>1809</v>
      </c>
      <c r="H951" s="449" t="s">
        <v>2501</v>
      </c>
      <c r="I951" s="449" t="s">
        <v>1755</v>
      </c>
      <c r="J951" s="451">
        <v>45150.0</v>
      </c>
      <c r="K951" s="449" t="s">
        <v>1978</v>
      </c>
      <c r="L951" s="449" t="s">
        <v>257</v>
      </c>
      <c r="M951" s="449" t="s">
        <v>262</v>
      </c>
      <c r="N951" s="465" t="s">
        <v>263</v>
      </c>
      <c r="O951" s="445"/>
      <c r="P951" s="445"/>
      <c r="Q951" s="445"/>
      <c r="R951" s="445"/>
      <c r="S951" s="445"/>
      <c r="T951" s="445"/>
      <c r="U951" s="445"/>
      <c r="V951" s="445"/>
      <c r="W951" s="445"/>
      <c r="X951" s="445"/>
      <c r="Y951" s="445"/>
      <c r="Z951" s="445"/>
    </row>
    <row r="952" ht="14.25" customHeight="1">
      <c r="A952" s="447"/>
      <c r="B952" s="453"/>
      <c r="C952" s="454"/>
      <c r="D952" s="454"/>
      <c r="E952" s="454"/>
      <c r="F952" s="454"/>
      <c r="G952" s="454"/>
      <c r="H952" s="454"/>
      <c r="I952" s="454"/>
      <c r="J952" s="454"/>
      <c r="K952" s="456" t="s">
        <v>1749</v>
      </c>
      <c r="L952" s="456" t="s">
        <v>1750</v>
      </c>
      <c r="M952" s="454"/>
      <c r="N952" s="454"/>
      <c r="O952" s="445"/>
      <c r="P952" s="445"/>
      <c r="Q952" s="445"/>
      <c r="R952" s="445"/>
      <c r="S952" s="445"/>
      <c r="T952" s="445"/>
      <c r="U952" s="445"/>
      <c r="V952" s="445"/>
      <c r="W952" s="445"/>
      <c r="X952" s="445"/>
      <c r="Y952" s="445"/>
      <c r="Z952" s="445"/>
    </row>
    <row r="953" ht="14.25" customHeight="1">
      <c r="A953" s="447"/>
      <c r="B953" s="459"/>
      <c r="C953" s="460"/>
      <c r="D953" s="460"/>
      <c r="E953" s="460"/>
      <c r="F953" s="460"/>
      <c r="G953" s="460"/>
      <c r="H953" s="460"/>
      <c r="I953" s="460"/>
      <c r="J953" s="460"/>
      <c r="K953" s="462" t="s">
        <v>1752</v>
      </c>
      <c r="L953" s="462" t="s">
        <v>1753</v>
      </c>
      <c r="M953" s="460"/>
      <c r="N953" s="460"/>
      <c r="O953" s="445"/>
      <c r="P953" s="445"/>
      <c r="Q953" s="445"/>
      <c r="R953" s="445"/>
      <c r="S953" s="445"/>
      <c r="T953" s="445"/>
      <c r="U953" s="445"/>
      <c r="V953" s="445"/>
      <c r="W953" s="445"/>
      <c r="X953" s="445"/>
      <c r="Y953" s="445"/>
      <c r="Z953" s="445"/>
    </row>
    <row r="954" ht="14.25" customHeight="1">
      <c r="A954" s="447" t="str">
        <f>SUBSTITUTE(SUBSTITUTE(SUBSTITUTE(M954,"-",""),"(",""),")","")</f>
        <v>4702957836</v>
      </c>
      <c r="B954" s="448">
        <v>9.0</v>
      </c>
      <c r="C954" s="449" t="s">
        <v>177</v>
      </c>
      <c r="D954" s="449" t="s">
        <v>1665</v>
      </c>
      <c r="E954" s="449" t="s">
        <v>1746</v>
      </c>
      <c r="F954" s="449" t="s">
        <v>2452</v>
      </c>
      <c r="G954" s="449" t="s">
        <v>1809</v>
      </c>
      <c r="H954" s="449" t="s">
        <v>2502</v>
      </c>
      <c r="I954" s="449" t="s">
        <v>2503</v>
      </c>
      <c r="J954" s="451">
        <v>45150.0</v>
      </c>
      <c r="K954" s="449"/>
      <c r="L954" s="449"/>
      <c r="M954" s="449" t="s">
        <v>1267</v>
      </c>
      <c r="N954" s="465" t="s">
        <v>1268</v>
      </c>
      <c r="O954" s="445"/>
      <c r="P954" s="445"/>
      <c r="Q954" s="445"/>
      <c r="R954" s="445"/>
      <c r="S954" s="445"/>
      <c r="T954" s="445"/>
      <c r="U954" s="445"/>
      <c r="V954" s="445"/>
      <c r="W954" s="445"/>
      <c r="X954" s="445"/>
      <c r="Y954" s="445"/>
      <c r="Z954" s="445"/>
    </row>
    <row r="955" ht="14.25" customHeight="1">
      <c r="A955" s="447"/>
      <c r="B955" s="453"/>
      <c r="C955" s="454"/>
      <c r="D955" s="454"/>
      <c r="E955" s="454"/>
      <c r="F955" s="454"/>
      <c r="G955" s="454"/>
      <c r="H955" s="454"/>
      <c r="I955" s="454"/>
      <c r="J955" s="454"/>
      <c r="K955" s="454"/>
      <c r="L955" s="454"/>
      <c r="M955" s="454"/>
      <c r="N955" s="454"/>
      <c r="O955" s="445" t="s">
        <v>2504</v>
      </c>
      <c r="P955" s="445"/>
      <c r="Q955" s="445"/>
      <c r="R955" s="445"/>
      <c r="S955" s="445"/>
      <c r="T955" s="445"/>
      <c r="U955" s="445"/>
      <c r="V955" s="445"/>
      <c r="W955" s="445"/>
      <c r="X955" s="445"/>
      <c r="Y955" s="445"/>
      <c r="Z955" s="445"/>
    </row>
    <row r="956" ht="14.25" customHeight="1">
      <c r="A956" s="447"/>
      <c r="B956" s="459"/>
      <c r="C956" s="460"/>
      <c r="D956" s="460"/>
      <c r="E956" s="460"/>
      <c r="F956" s="460"/>
      <c r="G956" s="460"/>
      <c r="H956" s="460"/>
      <c r="I956" s="460"/>
      <c r="J956" s="460"/>
      <c r="K956" s="460"/>
      <c r="L956" s="460"/>
      <c r="M956" s="460"/>
      <c r="N956" s="460"/>
      <c r="O956" s="445"/>
      <c r="P956" s="445"/>
      <c r="Q956" s="445"/>
      <c r="R956" s="445"/>
      <c r="S956" s="445"/>
      <c r="T956" s="445"/>
      <c r="U956" s="445"/>
      <c r="V956" s="445"/>
      <c r="W956" s="445"/>
      <c r="X956" s="445"/>
      <c r="Y956" s="445"/>
      <c r="Z956" s="445"/>
    </row>
    <row r="957" ht="14.25" customHeight="1">
      <c r="A957" s="447" t="str">
        <f>SUBSTITUTE(SUBSTITUTE(SUBSTITUTE(M957,"-",""),"(",""),")","")</f>
        <v>7702620013</v>
      </c>
      <c r="B957" s="448">
        <v>10.0</v>
      </c>
      <c r="C957" s="449" t="s">
        <v>128</v>
      </c>
      <c r="D957" s="449"/>
      <c r="E957" s="449" t="s">
        <v>1746</v>
      </c>
      <c r="F957" s="449" t="s">
        <v>2452</v>
      </c>
      <c r="G957" s="449" t="s">
        <v>1809</v>
      </c>
      <c r="H957" s="449" t="s">
        <v>2505</v>
      </c>
      <c r="I957" s="449" t="s">
        <v>2505</v>
      </c>
      <c r="J957" s="451">
        <v>43365.0</v>
      </c>
      <c r="K957" s="449" t="s">
        <v>1978</v>
      </c>
      <c r="L957" s="449" t="s">
        <v>2506</v>
      </c>
      <c r="M957" s="450" t="s">
        <v>300</v>
      </c>
      <c r="N957" s="452" t="s">
        <v>301</v>
      </c>
      <c r="O957" s="445"/>
      <c r="P957" s="445"/>
      <c r="Q957" s="445"/>
      <c r="R957" s="445"/>
      <c r="S957" s="445"/>
      <c r="T957" s="445"/>
      <c r="U957" s="445"/>
      <c r="V957" s="445"/>
      <c r="W957" s="445"/>
      <c r="X957" s="445"/>
      <c r="Y957" s="445"/>
      <c r="Z957" s="445"/>
    </row>
    <row r="958" ht="14.25" customHeight="1">
      <c r="A958" s="447"/>
      <c r="B958" s="453"/>
      <c r="C958" s="454"/>
      <c r="D958" s="454"/>
      <c r="E958" s="454"/>
      <c r="F958" s="454"/>
      <c r="G958" s="454"/>
      <c r="H958" s="454"/>
      <c r="I958" s="454"/>
      <c r="J958" s="454"/>
      <c r="K958" s="456" t="s">
        <v>1719</v>
      </c>
      <c r="L958" s="456" t="s">
        <v>1766</v>
      </c>
      <c r="M958" s="455"/>
      <c r="N958" s="458"/>
      <c r="O958" s="445"/>
      <c r="P958" s="445"/>
      <c r="Q958" s="445"/>
      <c r="R958" s="445"/>
      <c r="S958" s="445"/>
      <c r="T958" s="445"/>
      <c r="U958" s="445"/>
      <c r="V958" s="445"/>
      <c r="W958" s="445"/>
      <c r="X958" s="445"/>
      <c r="Y958" s="445"/>
      <c r="Z958" s="445"/>
    </row>
    <row r="959" ht="14.25" customHeight="1">
      <c r="A959" s="447"/>
      <c r="B959" s="459"/>
      <c r="C959" s="460"/>
      <c r="D959" s="460"/>
      <c r="E959" s="460"/>
      <c r="F959" s="460"/>
      <c r="G959" s="460"/>
      <c r="H959" s="460"/>
      <c r="I959" s="460"/>
      <c r="J959" s="460"/>
      <c r="K959" s="462"/>
      <c r="L959" s="462"/>
      <c r="M959" s="461"/>
      <c r="N959" s="464"/>
      <c r="O959" s="445"/>
      <c r="P959" s="445"/>
      <c r="Q959" s="445"/>
      <c r="R959" s="445"/>
      <c r="S959" s="445"/>
      <c r="T959" s="445"/>
      <c r="U959" s="445"/>
      <c r="V959" s="445"/>
      <c r="W959" s="445"/>
      <c r="X959" s="445"/>
      <c r="Y959" s="445"/>
      <c r="Z959" s="445"/>
    </row>
    <row r="960" ht="14.25" customHeight="1">
      <c r="A960" s="447" t="str">
        <f>SUBSTITUTE(SUBSTITUTE(SUBSTITUTE(M960,"-",""),"(",""),")","")</f>
        <v>6465254066</v>
      </c>
      <c r="B960" s="448">
        <v>11.0</v>
      </c>
      <c r="C960" s="449"/>
      <c r="D960" s="449" t="s">
        <v>1665</v>
      </c>
      <c r="E960" s="449" t="s">
        <v>1746</v>
      </c>
      <c r="F960" s="449" t="s">
        <v>2452</v>
      </c>
      <c r="G960" s="449" t="s">
        <v>1809</v>
      </c>
      <c r="H960" s="449" t="s">
        <v>2507</v>
      </c>
      <c r="I960" s="449" t="s">
        <v>2508</v>
      </c>
      <c r="J960" s="451">
        <v>43204.0</v>
      </c>
      <c r="K960" s="449" t="s">
        <v>1812</v>
      </c>
      <c r="L960" s="449" t="s">
        <v>2509</v>
      </c>
      <c r="M960" s="449" t="s">
        <v>2510</v>
      </c>
      <c r="N960" s="465" t="s">
        <v>1253</v>
      </c>
      <c r="O960" s="445"/>
      <c r="P960" s="445"/>
      <c r="Q960" s="445"/>
      <c r="R960" s="445"/>
      <c r="S960" s="445"/>
      <c r="T960" s="445"/>
      <c r="U960" s="445"/>
      <c r="V960" s="445"/>
      <c r="W960" s="445"/>
      <c r="X960" s="445"/>
      <c r="Y960" s="445"/>
      <c r="Z960" s="445"/>
    </row>
    <row r="961" ht="14.25" customHeight="1">
      <c r="A961" s="447"/>
      <c r="B961" s="453"/>
      <c r="C961" s="454"/>
      <c r="D961" s="454"/>
      <c r="E961" s="454"/>
      <c r="F961" s="454"/>
      <c r="G961" s="454"/>
      <c r="H961" s="454"/>
      <c r="I961" s="454"/>
      <c r="J961" s="454"/>
      <c r="K961" s="454"/>
      <c r="L961" s="454"/>
      <c r="M961" s="454"/>
      <c r="N961" s="454"/>
      <c r="O961" s="445"/>
      <c r="P961" s="445"/>
      <c r="Q961" s="445"/>
      <c r="R961" s="445"/>
      <c r="S961" s="445"/>
      <c r="T961" s="445"/>
      <c r="U961" s="445"/>
      <c r="V961" s="445"/>
      <c r="W961" s="445"/>
      <c r="X961" s="445"/>
      <c r="Y961" s="445"/>
      <c r="Z961" s="445"/>
    </row>
    <row r="962" ht="14.25" customHeight="1">
      <c r="A962" s="447"/>
      <c r="B962" s="459"/>
      <c r="C962" s="460"/>
      <c r="D962" s="460"/>
      <c r="E962" s="460"/>
      <c r="F962" s="460"/>
      <c r="G962" s="460"/>
      <c r="H962" s="460"/>
      <c r="I962" s="460"/>
      <c r="J962" s="460"/>
      <c r="K962" s="460"/>
      <c r="L962" s="460"/>
      <c r="M962" s="460"/>
      <c r="N962" s="460"/>
      <c r="O962" s="445"/>
      <c r="P962" s="445"/>
      <c r="Q962" s="445"/>
      <c r="R962" s="445"/>
      <c r="S962" s="445"/>
      <c r="T962" s="445"/>
      <c r="U962" s="445"/>
      <c r="V962" s="445"/>
      <c r="W962" s="445"/>
      <c r="X962" s="445"/>
      <c r="Y962" s="445"/>
      <c r="Z962" s="445"/>
    </row>
    <row r="963" ht="14.25" customHeight="1">
      <c r="A963" s="447" t="str">
        <f>SUBSTITUTE(SUBSTITUTE(SUBSTITUTE(M963,"-",""),"(",""),")","")</f>
        <v>7069839752</v>
      </c>
      <c r="B963" s="448">
        <v>12.0</v>
      </c>
      <c r="C963" s="449"/>
      <c r="D963" s="449" t="s">
        <v>1665</v>
      </c>
      <c r="E963" s="449" t="s">
        <v>1746</v>
      </c>
      <c r="F963" s="449" t="s">
        <v>2452</v>
      </c>
      <c r="G963" s="449" t="s">
        <v>1809</v>
      </c>
      <c r="H963" s="449" t="s">
        <v>2511</v>
      </c>
      <c r="I963" s="449" t="s">
        <v>2512</v>
      </c>
      <c r="J963" s="451">
        <v>44660.0</v>
      </c>
      <c r="K963" s="449" t="s">
        <v>1812</v>
      </c>
      <c r="L963" s="449" t="s">
        <v>2513</v>
      </c>
      <c r="M963" s="449" t="s">
        <v>2514</v>
      </c>
      <c r="N963" s="465" t="s">
        <v>1277</v>
      </c>
      <c r="O963" s="445"/>
      <c r="P963" s="445"/>
      <c r="Q963" s="445"/>
      <c r="R963" s="445"/>
      <c r="S963" s="445"/>
      <c r="T963" s="445"/>
      <c r="U963" s="445"/>
      <c r="V963" s="445"/>
      <c r="W963" s="445"/>
      <c r="X963" s="445"/>
      <c r="Y963" s="445"/>
      <c r="Z963" s="445"/>
    </row>
    <row r="964" ht="14.25" customHeight="1">
      <c r="A964" s="447"/>
      <c r="B964" s="453"/>
      <c r="C964" s="454"/>
      <c r="D964" s="454"/>
      <c r="E964" s="454"/>
      <c r="F964" s="454"/>
      <c r="G964" s="454"/>
      <c r="H964" s="454"/>
      <c r="I964" s="454"/>
      <c r="J964" s="454"/>
      <c r="K964" s="456" t="s">
        <v>1814</v>
      </c>
      <c r="L964" s="456" t="s">
        <v>2515</v>
      </c>
      <c r="M964" s="454"/>
      <c r="N964" s="454"/>
      <c r="O964" s="445" t="s">
        <v>1745</v>
      </c>
      <c r="P964" s="445"/>
      <c r="Q964" s="445"/>
      <c r="R964" s="445"/>
      <c r="S964" s="445"/>
      <c r="T964" s="445"/>
      <c r="U964" s="445"/>
      <c r="V964" s="445"/>
      <c r="W964" s="445"/>
      <c r="X964" s="445"/>
      <c r="Y964" s="445"/>
      <c r="Z964" s="445"/>
    </row>
    <row r="965" ht="14.25" customHeight="1">
      <c r="A965" s="447"/>
      <c r="B965" s="459"/>
      <c r="C965" s="460"/>
      <c r="D965" s="460"/>
      <c r="E965" s="460"/>
      <c r="F965" s="460"/>
      <c r="G965" s="460"/>
      <c r="H965" s="460"/>
      <c r="I965" s="460"/>
      <c r="J965" s="460"/>
      <c r="K965" s="462"/>
      <c r="L965" s="462"/>
      <c r="M965" s="460"/>
      <c r="N965" s="460"/>
      <c r="O965" s="445"/>
      <c r="P965" s="445"/>
      <c r="Q965" s="445"/>
      <c r="R965" s="445"/>
      <c r="S965" s="445"/>
      <c r="T965" s="445"/>
      <c r="U965" s="445"/>
      <c r="V965" s="445"/>
      <c r="W965" s="445"/>
      <c r="X965" s="445"/>
      <c r="Y965" s="445"/>
      <c r="Z965" s="445"/>
    </row>
    <row r="966" ht="14.25" customHeight="1">
      <c r="A966" s="447" t="str">
        <f>SUBSTITUTE(SUBSTITUTE(SUBSTITUTE(M966,"-",""),"(",""),")","")</f>
        <v>7708765852</v>
      </c>
      <c r="B966" s="448">
        <v>13.0</v>
      </c>
      <c r="C966" s="449" t="s">
        <v>1692</v>
      </c>
      <c r="D966" s="449" t="s">
        <v>1665</v>
      </c>
      <c r="E966" s="449" t="s">
        <v>1746</v>
      </c>
      <c r="F966" s="449" t="s">
        <v>2452</v>
      </c>
      <c r="G966" s="449" t="s">
        <v>1809</v>
      </c>
      <c r="H966" s="449" t="s">
        <v>2516</v>
      </c>
      <c r="I966" s="449" t="s">
        <v>2517</v>
      </c>
      <c r="J966" s="451">
        <v>44786.0</v>
      </c>
      <c r="K966" s="449" t="s">
        <v>1859</v>
      </c>
      <c r="L966" s="449" t="s">
        <v>2518</v>
      </c>
      <c r="M966" s="450" t="s">
        <v>2519</v>
      </c>
      <c r="N966" s="452" t="s">
        <v>1289</v>
      </c>
      <c r="O966" s="445"/>
      <c r="P966" s="445"/>
      <c r="Q966" s="445"/>
      <c r="R966" s="445"/>
      <c r="S966" s="445"/>
      <c r="T966" s="445"/>
      <c r="U966" s="445"/>
      <c r="V966" s="445"/>
      <c r="W966" s="445"/>
      <c r="X966" s="445"/>
      <c r="Y966" s="445"/>
      <c r="Z966" s="445"/>
    </row>
    <row r="967" ht="14.25" customHeight="1">
      <c r="A967" s="447"/>
      <c r="B967" s="453"/>
      <c r="C967" s="454"/>
      <c r="D967" s="454"/>
      <c r="E967" s="454"/>
      <c r="F967" s="454"/>
      <c r="G967" s="454"/>
      <c r="H967" s="454"/>
      <c r="I967" s="454"/>
      <c r="J967" s="454"/>
      <c r="K967" s="454"/>
      <c r="L967" s="454"/>
      <c r="M967" s="455"/>
      <c r="N967" s="458"/>
      <c r="O967" s="445" t="s">
        <v>1745</v>
      </c>
      <c r="P967" s="445"/>
      <c r="Q967" s="445"/>
      <c r="R967" s="445"/>
      <c r="S967" s="445"/>
      <c r="T967" s="445"/>
      <c r="U967" s="445"/>
      <c r="V967" s="445"/>
      <c r="W967" s="445"/>
      <c r="X967" s="445"/>
      <c r="Y967" s="445"/>
      <c r="Z967" s="445"/>
    </row>
    <row r="968" ht="14.25" customHeight="1">
      <c r="A968" s="447"/>
      <c r="B968" s="459"/>
      <c r="C968" s="460"/>
      <c r="D968" s="460"/>
      <c r="E968" s="460"/>
      <c r="F968" s="460"/>
      <c r="G968" s="460"/>
      <c r="H968" s="460"/>
      <c r="I968" s="460"/>
      <c r="J968" s="460"/>
      <c r="K968" s="460"/>
      <c r="L968" s="460"/>
      <c r="M968" s="461"/>
      <c r="N968" s="464"/>
      <c r="O968" s="445"/>
      <c r="P968" s="445"/>
      <c r="Q968" s="445"/>
      <c r="R968" s="445"/>
      <c r="S968" s="445"/>
      <c r="T968" s="445"/>
      <c r="U968" s="445"/>
      <c r="V968" s="445"/>
      <c r="W968" s="445"/>
      <c r="X968" s="445"/>
      <c r="Y968" s="445"/>
      <c r="Z968" s="445"/>
    </row>
    <row r="969" ht="14.25" customHeight="1">
      <c r="A969" s="447" t="str">
        <f>SUBSTITUTE(SUBSTITUTE(SUBSTITUTE(M969,"-",""),"(",""),")","")</f>
        <v>4044503671</v>
      </c>
      <c r="B969" s="448">
        <v>14.0</v>
      </c>
      <c r="C969" s="449" t="s">
        <v>136</v>
      </c>
      <c r="D969" s="449"/>
      <c r="E969" s="449" t="s">
        <v>1746</v>
      </c>
      <c r="F969" s="449" t="s">
        <v>2452</v>
      </c>
      <c r="G969" s="449" t="s">
        <v>1809</v>
      </c>
      <c r="H969" s="449" t="s">
        <v>2520</v>
      </c>
      <c r="I969" s="449" t="s">
        <v>2232</v>
      </c>
      <c r="J969" s="451">
        <v>44409.0</v>
      </c>
      <c r="K969" s="449" t="s">
        <v>1684</v>
      </c>
      <c r="L969" s="449" t="s">
        <v>2231</v>
      </c>
      <c r="M969" s="449" t="s">
        <v>2233</v>
      </c>
      <c r="N969" s="465" t="s">
        <v>917</v>
      </c>
      <c r="O969" s="445"/>
      <c r="P969" s="445"/>
      <c r="Q969" s="445"/>
      <c r="R969" s="445"/>
      <c r="S969" s="445"/>
      <c r="T969" s="445"/>
      <c r="U969" s="445"/>
      <c r="V969" s="445"/>
      <c r="W969" s="445"/>
      <c r="X969" s="445"/>
      <c r="Y969" s="445"/>
      <c r="Z969" s="445"/>
    </row>
    <row r="970" ht="14.25" customHeight="1">
      <c r="A970" s="447"/>
      <c r="B970" s="453"/>
      <c r="C970" s="454"/>
      <c r="D970" s="454"/>
      <c r="E970" s="454"/>
      <c r="F970" s="454"/>
      <c r="G970" s="454"/>
      <c r="H970" s="454"/>
      <c r="I970" s="454"/>
      <c r="J970" s="454"/>
      <c r="K970" s="456" t="s">
        <v>1859</v>
      </c>
      <c r="L970" s="456" t="s">
        <v>2234</v>
      </c>
      <c r="M970" s="454"/>
      <c r="N970" s="454"/>
      <c r="O970" s="445"/>
      <c r="P970" s="445"/>
      <c r="Q970" s="445"/>
      <c r="R970" s="445"/>
      <c r="S970" s="445"/>
      <c r="T970" s="445"/>
      <c r="U970" s="445"/>
      <c r="V970" s="445"/>
      <c r="W970" s="445"/>
      <c r="X970" s="445"/>
      <c r="Y970" s="445"/>
      <c r="Z970" s="445"/>
    </row>
    <row r="971" ht="14.25" customHeight="1">
      <c r="A971" s="447"/>
      <c r="B971" s="459"/>
      <c r="C971" s="460"/>
      <c r="D971" s="460"/>
      <c r="E971" s="460"/>
      <c r="F971" s="460"/>
      <c r="G971" s="460"/>
      <c r="H971" s="460"/>
      <c r="I971" s="460"/>
      <c r="J971" s="460"/>
      <c r="K971" s="462"/>
      <c r="L971" s="462"/>
      <c r="M971" s="460"/>
      <c r="N971" s="460"/>
      <c r="O971" s="445"/>
      <c r="P971" s="445"/>
      <c r="Q971" s="445"/>
      <c r="R971" s="445"/>
      <c r="S971" s="445"/>
      <c r="T971" s="445"/>
      <c r="U971" s="445"/>
      <c r="V971" s="445"/>
      <c r="W971" s="445"/>
      <c r="X971" s="445"/>
      <c r="Y971" s="445"/>
      <c r="Z971" s="445"/>
    </row>
    <row r="972" ht="14.25" customHeight="1">
      <c r="A972" s="447" t="str">
        <f>SUBSTITUTE(SUBSTITUTE(SUBSTITUTE(M972,"-",""),"(",""),")","")</f>
        <v>4707559116</v>
      </c>
      <c r="B972" s="448">
        <v>15.0</v>
      </c>
      <c r="C972" s="449"/>
      <c r="D972" s="449"/>
      <c r="E972" s="449" t="s">
        <v>1746</v>
      </c>
      <c r="F972" s="449" t="s">
        <v>2452</v>
      </c>
      <c r="G972" s="449" t="s">
        <v>1809</v>
      </c>
      <c r="H972" s="449" t="s">
        <v>2521</v>
      </c>
      <c r="I972" s="492" t="s">
        <v>2166</v>
      </c>
      <c r="J972" s="451">
        <v>44660.0</v>
      </c>
      <c r="K972" s="449" t="s">
        <v>1719</v>
      </c>
      <c r="L972" s="449" t="s">
        <v>2165</v>
      </c>
      <c r="M972" s="449" t="s">
        <v>2167</v>
      </c>
      <c r="N972" s="465" t="s">
        <v>848</v>
      </c>
      <c r="O972" s="445"/>
      <c r="P972" s="445"/>
      <c r="Q972" s="445"/>
      <c r="R972" s="445"/>
      <c r="S972" s="445"/>
      <c r="T972" s="445"/>
      <c r="U972" s="445"/>
      <c r="V972" s="445"/>
      <c r="W972" s="445"/>
      <c r="X972" s="445"/>
      <c r="Y972" s="445"/>
      <c r="Z972" s="445"/>
    </row>
    <row r="973" ht="14.25" customHeight="1">
      <c r="A973" s="447"/>
      <c r="B973" s="453"/>
      <c r="C973" s="454"/>
      <c r="D973" s="454"/>
      <c r="E973" s="454"/>
      <c r="F973" s="454"/>
      <c r="G973" s="454"/>
      <c r="H973" s="454"/>
      <c r="I973" s="454"/>
      <c r="J973" s="454"/>
      <c r="K973" s="454"/>
      <c r="L973" s="454"/>
      <c r="M973" s="454"/>
      <c r="N973" s="454"/>
      <c r="O973" s="445"/>
      <c r="P973" s="445"/>
      <c r="Q973" s="445"/>
      <c r="R973" s="445"/>
      <c r="S973" s="445"/>
      <c r="T973" s="445"/>
      <c r="U973" s="445"/>
      <c r="V973" s="445"/>
      <c r="W973" s="445"/>
      <c r="X973" s="445"/>
      <c r="Y973" s="445"/>
      <c r="Z973" s="445"/>
    </row>
    <row r="974" ht="14.25" customHeight="1">
      <c r="A974" s="447"/>
      <c r="B974" s="459"/>
      <c r="C974" s="460"/>
      <c r="D974" s="460"/>
      <c r="E974" s="460"/>
      <c r="F974" s="460"/>
      <c r="G974" s="460"/>
      <c r="H974" s="460"/>
      <c r="I974" s="460"/>
      <c r="J974" s="460"/>
      <c r="K974" s="460"/>
      <c r="L974" s="460"/>
      <c r="M974" s="460"/>
      <c r="N974" s="460"/>
      <c r="O974" s="445"/>
      <c r="P974" s="445"/>
      <c r="Q974" s="445"/>
      <c r="R974" s="445"/>
      <c r="S974" s="445"/>
      <c r="T974" s="445"/>
      <c r="U974" s="445"/>
      <c r="V974" s="445"/>
      <c r="W974" s="445"/>
      <c r="X974" s="445"/>
      <c r="Y974" s="445"/>
      <c r="Z974" s="445"/>
    </row>
    <row r="975" ht="14.25" customHeight="1">
      <c r="A975" s="447" t="str">
        <f>SUBSTITUTE(SUBSTITUTE(SUBSTITUTE(M975,"-",""),"(",""),")","")</f>
        <v>4709221171</v>
      </c>
      <c r="B975" s="448">
        <v>1.0</v>
      </c>
      <c r="C975" s="449"/>
      <c r="D975" s="449" t="s">
        <v>1665</v>
      </c>
      <c r="E975" s="449" t="s">
        <v>2522</v>
      </c>
      <c r="F975" s="449" t="s">
        <v>1747</v>
      </c>
      <c r="G975" s="449" t="s">
        <v>1748</v>
      </c>
      <c r="H975" s="449" t="s">
        <v>2523</v>
      </c>
      <c r="I975" s="492" t="s">
        <v>2524</v>
      </c>
      <c r="J975" s="451">
        <v>45150.0</v>
      </c>
      <c r="K975" s="449" t="s">
        <v>2170</v>
      </c>
      <c r="L975" s="449" t="s">
        <v>2525</v>
      </c>
      <c r="M975" s="450" t="s">
        <v>2526</v>
      </c>
      <c r="N975" s="452" t="s">
        <v>1328</v>
      </c>
      <c r="O975" s="445"/>
      <c r="P975" s="445"/>
      <c r="Q975" s="445"/>
      <c r="R975" s="445"/>
      <c r="S975" s="445"/>
      <c r="T975" s="445"/>
      <c r="U975" s="445"/>
      <c r="V975" s="445"/>
      <c r="W975" s="445"/>
      <c r="X975" s="445"/>
      <c r="Y975" s="445"/>
      <c r="Z975" s="445"/>
    </row>
    <row r="976" ht="14.25" customHeight="1">
      <c r="A976" s="447"/>
      <c r="B976" s="453"/>
      <c r="C976" s="454"/>
      <c r="D976" s="454"/>
      <c r="E976" s="454"/>
      <c r="F976" s="454"/>
      <c r="G976" s="454"/>
      <c r="H976" s="454"/>
      <c r="I976" s="454"/>
      <c r="J976" s="454"/>
      <c r="K976" s="454"/>
      <c r="L976" s="454"/>
      <c r="M976" s="455"/>
      <c r="N976" s="458"/>
      <c r="O976" s="445" t="s">
        <v>1745</v>
      </c>
      <c r="P976" s="445"/>
      <c r="Q976" s="445"/>
      <c r="R976" s="445"/>
      <c r="S976" s="445"/>
      <c r="T976" s="445"/>
      <c r="U976" s="445"/>
      <c r="V976" s="445"/>
      <c r="W976" s="445"/>
      <c r="X976" s="445"/>
      <c r="Y976" s="445"/>
      <c r="Z976" s="445"/>
    </row>
    <row r="977" ht="14.25" customHeight="1">
      <c r="A977" s="447"/>
      <c r="B977" s="459"/>
      <c r="C977" s="460"/>
      <c r="D977" s="460"/>
      <c r="E977" s="460"/>
      <c r="F977" s="460"/>
      <c r="G977" s="460"/>
      <c r="H977" s="460"/>
      <c r="I977" s="460"/>
      <c r="J977" s="460"/>
      <c r="K977" s="460"/>
      <c r="L977" s="460"/>
      <c r="M977" s="461"/>
      <c r="N977" s="464"/>
      <c r="O977" s="445"/>
      <c r="P977" s="445"/>
      <c r="Q977" s="445"/>
      <c r="R977" s="445"/>
      <c r="S977" s="445"/>
      <c r="T977" s="445"/>
      <c r="U977" s="445"/>
      <c r="V977" s="445"/>
      <c r="W977" s="445"/>
      <c r="X977" s="445"/>
      <c r="Y977" s="445"/>
      <c r="Z977" s="445"/>
    </row>
    <row r="978" ht="14.25" customHeight="1">
      <c r="A978" s="447" t="str">
        <f>SUBSTITUTE(SUBSTITUTE(SUBSTITUTE(M978,"-",""),"(",""),")","")</f>
        <v>6159793840</v>
      </c>
      <c r="B978" s="448">
        <v>2.0</v>
      </c>
      <c r="C978" s="449"/>
      <c r="D978" s="449" t="s">
        <v>1665</v>
      </c>
      <c r="E978" s="449" t="s">
        <v>2522</v>
      </c>
      <c r="F978" s="449" t="s">
        <v>1747</v>
      </c>
      <c r="G978" s="449" t="s">
        <v>1748</v>
      </c>
      <c r="H978" s="449" t="s">
        <v>2527</v>
      </c>
      <c r="I978" s="492" t="s">
        <v>2528</v>
      </c>
      <c r="J978" s="451">
        <v>45311.0</v>
      </c>
      <c r="K978" s="449"/>
      <c r="L978" s="449"/>
      <c r="M978" s="450" t="s">
        <v>2529</v>
      </c>
      <c r="N978" s="452" t="s">
        <v>1336</v>
      </c>
      <c r="O978" s="445"/>
      <c r="P978" s="445"/>
      <c r="Q978" s="445"/>
      <c r="R978" s="445"/>
      <c r="S978" s="445"/>
      <c r="T978" s="445"/>
      <c r="U978" s="445"/>
      <c r="V978" s="445"/>
      <c r="W978" s="445"/>
      <c r="X978" s="445"/>
      <c r="Y978" s="445"/>
      <c r="Z978" s="445"/>
    </row>
    <row r="979" ht="14.25" customHeight="1">
      <c r="A979" s="447"/>
      <c r="B979" s="453"/>
      <c r="C979" s="454"/>
      <c r="D979" s="454"/>
      <c r="E979" s="454"/>
      <c r="F979" s="454"/>
      <c r="G979" s="454"/>
      <c r="H979" s="454"/>
      <c r="I979" s="454"/>
      <c r="J979" s="454"/>
      <c r="K979" s="454"/>
      <c r="L979" s="454"/>
      <c r="M979" s="455"/>
      <c r="N979" s="458"/>
      <c r="O979" s="445"/>
      <c r="P979" s="445"/>
      <c r="Q979" s="445"/>
      <c r="R979" s="445"/>
      <c r="S979" s="445"/>
      <c r="T979" s="445"/>
      <c r="U979" s="445"/>
      <c r="V979" s="445"/>
      <c r="W979" s="445"/>
      <c r="X979" s="445"/>
      <c r="Y979" s="445"/>
      <c r="Z979" s="445"/>
    </row>
    <row r="980" ht="14.25" customHeight="1">
      <c r="A980" s="447"/>
      <c r="B980" s="459"/>
      <c r="C980" s="460"/>
      <c r="D980" s="460"/>
      <c r="E980" s="460"/>
      <c r="F980" s="460"/>
      <c r="G980" s="460"/>
      <c r="H980" s="460"/>
      <c r="I980" s="460"/>
      <c r="J980" s="460"/>
      <c r="K980" s="460"/>
      <c r="L980" s="460"/>
      <c r="M980" s="461"/>
      <c r="N980" s="464"/>
      <c r="O980" s="445"/>
      <c r="P980" s="445"/>
      <c r="Q980" s="445"/>
      <c r="R980" s="445"/>
      <c r="S980" s="445"/>
      <c r="T980" s="445"/>
      <c r="U980" s="445"/>
      <c r="V980" s="445"/>
      <c r="W980" s="445"/>
      <c r="X980" s="445"/>
      <c r="Y980" s="445"/>
      <c r="Z980" s="445"/>
    </row>
    <row r="981" ht="14.25" customHeight="1">
      <c r="A981" s="447" t="str">
        <f>SUBSTITUTE(SUBSTITUTE(SUBSTITUTE(M981,"-",""),"(",""),")","")</f>
        <v>7706806591</v>
      </c>
      <c r="B981" s="448">
        <v>3.0</v>
      </c>
      <c r="C981" s="449"/>
      <c r="D981" s="449" t="s">
        <v>1665</v>
      </c>
      <c r="E981" s="449" t="s">
        <v>2522</v>
      </c>
      <c r="F981" s="449" t="s">
        <v>1747</v>
      </c>
      <c r="G981" s="449" t="s">
        <v>1748</v>
      </c>
      <c r="H981" s="449" t="s">
        <v>2530</v>
      </c>
      <c r="I981" s="492" t="s">
        <v>2531</v>
      </c>
      <c r="J981" s="451">
        <v>42952.0</v>
      </c>
      <c r="K981" s="449" t="s">
        <v>1814</v>
      </c>
      <c r="L981" s="449" t="s">
        <v>2532</v>
      </c>
      <c r="M981" s="449" t="s">
        <v>2533</v>
      </c>
      <c r="N981" s="465" t="s">
        <v>1354</v>
      </c>
      <c r="O981" s="445"/>
      <c r="P981" s="445"/>
      <c r="Q981" s="445"/>
      <c r="R981" s="445"/>
      <c r="S981" s="445"/>
      <c r="T981" s="445"/>
      <c r="U981" s="445"/>
      <c r="V981" s="445"/>
      <c r="W981" s="445"/>
      <c r="X981" s="445"/>
      <c r="Y981" s="445"/>
      <c r="Z981" s="445"/>
    </row>
    <row r="982" ht="14.25" customHeight="1">
      <c r="A982" s="447"/>
      <c r="B982" s="453"/>
      <c r="C982" s="454"/>
      <c r="D982" s="454"/>
      <c r="E982" s="454"/>
      <c r="F982" s="454"/>
      <c r="G982" s="454"/>
      <c r="H982" s="454"/>
      <c r="I982" s="454"/>
      <c r="J982" s="454"/>
      <c r="K982" s="454"/>
      <c r="L982" s="454"/>
      <c r="M982" s="454"/>
      <c r="N982" s="454"/>
      <c r="O982" s="445"/>
      <c r="P982" s="445"/>
      <c r="Q982" s="445"/>
      <c r="R982" s="445"/>
      <c r="S982" s="445"/>
      <c r="T982" s="445"/>
      <c r="U982" s="445"/>
      <c r="V982" s="445"/>
      <c r="W982" s="445"/>
      <c r="X982" s="445"/>
      <c r="Y982" s="445"/>
      <c r="Z982" s="445"/>
    </row>
    <row r="983" ht="14.25" customHeight="1">
      <c r="A983" s="447"/>
      <c r="B983" s="459"/>
      <c r="C983" s="460"/>
      <c r="D983" s="460"/>
      <c r="E983" s="460"/>
      <c r="F983" s="460"/>
      <c r="G983" s="460"/>
      <c r="H983" s="460"/>
      <c r="I983" s="460"/>
      <c r="J983" s="460"/>
      <c r="K983" s="460"/>
      <c r="L983" s="460"/>
      <c r="M983" s="460"/>
      <c r="N983" s="460"/>
      <c r="O983" s="445"/>
      <c r="P983" s="445"/>
      <c r="Q983" s="445"/>
      <c r="R983" s="445"/>
      <c r="S983" s="445"/>
      <c r="T983" s="445"/>
      <c r="U983" s="445"/>
      <c r="V983" s="445"/>
      <c r="W983" s="445"/>
      <c r="X983" s="445"/>
      <c r="Y983" s="445"/>
      <c r="Z983" s="445"/>
    </row>
    <row r="984" ht="14.25" customHeight="1">
      <c r="A984" s="447" t="str">
        <f>SUBSTITUTE(SUBSTITUTE(SUBSTITUTE(M984,"-",""),"(",""),")","")</f>
        <v>7707126068</v>
      </c>
      <c r="B984" s="448">
        <v>4.0</v>
      </c>
      <c r="C984" s="449" t="s">
        <v>76</v>
      </c>
      <c r="D984" s="449"/>
      <c r="E984" s="449" t="s">
        <v>2522</v>
      </c>
      <c r="F984" s="449" t="s">
        <v>1747</v>
      </c>
      <c r="G984" s="449" t="s">
        <v>1748</v>
      </c>
      <c r="H984" s="449" t="s">
        <v>2534</v>
      </c>
      <c r="I984" s="449" t="s">
        <v>2284</v>
      </c>
      <c r="J984" s="451">
        <v>43001.0</v>
      </c>
      <c r="K984" s="449" t="s">
        <v>1749</v>
      </c>
      <c r="L984" s="449" t="s">
        <v>2282</v>
      </c>
      <c r="M984" s="449" t="s">
        <v>1041</v>
      </c>
      <c r="N984" s="465" t="s">
        <v>1042</v>
      </c>
      <c r="O984" s="445"/>
      <c r="P984" s="445"/>
      <c r="Q984" s="445"/>
      <c r="R984" s="445"/>
      <c r="S984" s="445"/>
      <c r="T984" s="445"/>
      <c r="U984" s="445"/>
      <c r="V984" s="445"/>
      <c r="W984" s="445"/>
      <c r="X984" s="445"/>
      <c r="Y984" s="445"/>
      <c r="Z984" s="445"/>
    </row>
    <row r="985" ht="14.25" customHeight="1">
      <c r="A985" s="447"/>
      <c r="B985" s="453"/>
      <c r="C985" s="454"/>
      <c r="D985" s="454"/>
      <c r="E985" s="454"/>
      <c r="F985" s="454"/>
      <c r="G985" s="454"/>
      <c r="H985" s="454"/>
      <c r="I985" s="454"/>
      <c r="J985" s="454"/>
      <c r="K985" s="456" t="s">
        <v>1814</v>
      </c>
      <c r="L985" s="456" t="s">
        <v>2285</v>
      </c>
      <c r="M985" s="454"/>
      <c r="N985" s="454"/>
      <c r="O985" s="445"/>
      <c r="P985" s="445"/>
      <c r="Q985" s="445"/>
      <c r="R985" s="445"/>
      <c r="S985" s="445"/>
      <c r="T985" s="445"/>
      <c r="U985" s="445"/>
      <c r="V985" s="445"/>
      <c r="W985" s="445"/>
      <c r="X985" s="445"/>
      <c r="Y985" s="445"/>
      <c r="Z985" s="445"/>
    </row>
    <row r="986" ht="14.25" customHeight="1">
      <c r="A986" s="447"/>
      <c r="B986" s="459"/>
      <c r="C986" s="460"/>
      <c r="D986" s="460"/>
      <c r="E986" s="460"/>
      <c r="F986" s="460"/>
      <c r="G986" s="460"/>
      <c r="H986" s="460"/>
      <c r="I986" s="460"/>
      <c r="J986" s="460"/>
      <c r="K986" s="462"/>
      <c r="L986" s="462"/>
      <c r="M986" s="460"/>
      <c r="N986" s="460"/>
      <c r="O986" s="445"/>
      <c r="P986" s="445"/>
      <c r="Q986" s="445"/>
      <c r="R986" s="445"/>
      <c r="S986" s="445"/>
      <c r="T986" s="445"/>
      <c r="U986" s="445"/>
      <c r="V986" s="445"/>
      <c r="W986" s="445"/>
      <c r="X986" s="445"/>
      <c r="Y986" s="445"/>
      <c r="Z986" s="445"/>
    </row>
    <row r="987" ht="14.25" customHeight="1">
      <c r="A987" s="447" t="str">
        <f>SUBSTITUTE(SUBSTITUTE(SUBSTITUTE(M987,"-",""),"(",""),")","")</f>
        <v>4046944857</v>
      </c>
      <c r="B987" s="448">
        <v>5.0</v>
      </c>
      <c r="C987" s="449" t="s">
        <v>128</v>
      </c>
      <c r="D987" s="449"/>
      <c r="E987" s="449" t="s">
        <v>2522</v>
      </c>
      <c r="F987" s="449" t="s">
        <v>1747</v>
      </c>
      <c r="G987" s="449" t="s">
        <v>1748</v>
      </c>
      <c r="H987" s="449" t="s">
        <v>2535</v>
      </c>
      <c r="I987" s="449" t="s">
        <v>284</v>
      </c>
      <c r="J987" s="451">
        <v>42840.0</v>
      </c>
      <c r="K987" s="449" t="s">
        <v>1978</v>
      </c>
      <c r="L987" s="449" t="s">
        <v>1793</v>
      </c>
      <c r="M987" s="450" t="s">
        <v>1795</v>
      </c>
      <c r="N987" s="452" t="s">
        <v>285</v>
      </c>
      <c r="O987" s="445"/>
      <c r="P987" s="445"/>
      <c r="Q987" s="445"/>
      <c r="R987" s="445"/>
      <c r="S987" s="445"/>
      <c r="T987" s="445"/>
      <c r="U987" s="445"/>
      <c r="V987" s="445"/>
      <c r="W987" s="445"/>
      <c r="X987" s="445"/>
      <c r="Y987" s="445"/>
      <c r="Z987" s="445"/>
    </row>
    <row r="988" ht="14.25" customHeight="1">
      <c r="A988" s="447"/>
      <c r="B988" s="453"/>
      <c r="C988" s="454"/>
      <c r="D988" s="454"/>
      <c r="E988" s="454"/>
      <c r="F988" s="454"/>
      <c r="G988" s="454"/>
      <c r="H988" s="454"/>
      <c r="I988" s="454"/>
      <c r="J988" s="454"/>
      <c r="K988" s="454"/>
      <c r="L988" s="454"/>
      <c r="M988" s="455"/>
      <c r="N988" s="458"/>
      <c r="O988" s="445"/>
      <c r="P988" s="445"/>
      <c r="Q988" s="445"/>
      <c r="R988" s="445"/>
      <c r="S988" s="445"/>
      <c r="T988" s="445"/>
      <c r="U988" s="445"/>
      <c r="V988" s="445"/>
      <c r="W988" s="445"/>
      <c r="X988" s="445"/>
      <c r="Y988" s="445"/>
      <c r="Z988" s="445"/>
    </row>
    <row r="989" ht="14.25" customHeight="1">
      <c r="A989" s="447"/>
      <c r="B989" s="459"/>
      <c r="C989" s="460"/>
      <c r="D989" s="460"/>
      <c r="E989" s="460"/>
      <c r="F989" s="460"/>
      <c r="G989" s="460"/>
      <c r="H989" s="460"/>
      <c r="I989" s="460"/>
      <c r="J989" s="460"/>
      <c r="K989" s="460"/>
      <c r="L989" s="460"/>
      <c r="M989" s="461"/>
      <c r="N989" s="464"/>
      <c r="O989" s="445"/>
      <c r="P989" s="445"/>
      <c r="Q989" s="445"/>
      <c r="R989" s="445"/>
      <c r="S989" s="445"/>
      <c r="T989" s="445"/>
      <c r="U989" s="445"/>
      <c r="V989" s="445"/>
      <c r="W989" s="445"/>
      <c r="X989" s="445"/>
      <c r="Y989" s="445"/>
      <c r="Z989" s="445"/>
    </row>
    <row r="990" ht="14.25" customHeight="1">
      <c r="A990" s="447" t="str">
        <f>SUBSTITUTE(SUBSTITUTE(SUBSTITUTE(M990,"-",""),"(",""),")","")</f>
        <v>4049407000</v>
      </c>
      <c r="B990" s="448">
        <v>6.0</v>
      </c>
      <c r="C990" s="449" t="s">
        <v>1867</v>
      </c>
      <c r="D990" s="449" t="s">
        <v>1665</v>
      </c>
      <c r="E990" s="449" t="s">
        <v>2522</v>
      </c>
      <c r="F990" s="449" t="s">
        <v>1747</v>
      </c>
      <c r="G990" s="449" t="s">
        <v>1748</v>
      </c>
      <c r="H990" s="449" t="s">
        <v>2536</v>
      </c>
      <c r="I990" s="449" t="s">
        <v>2537</v>
      </c>
      <c r="J990" s="451">
        <v>42840.0</v>
      </c>
      <c r="K990" s="449" t="s">
        <v>1794</v>
      </c>
      <c r="L990" s="449" t="s">
        <v>2538</v>
      </c>
      <c r="M990" s="449" t="s">
        <v>1342</v>
      </c>
      <c r="N990" s="465" t="s">
        <v>1343</v>
      </c>
      <c r="O990" s="445"/>
      <c r="P990" s="445"/>
      <c r="Q990" s="445"/>
      <c r="R990" s="445"/>
      <c r="S990" s="445"/>
      <c r="T990" s="445"/>
      <c r="U990" s="445"/>
      <c r="V990" s="445"/>
      <c r="W990" s="445"/>
      <c r="X990" s="445"/>
      <c r="Y990" s="445"/>
      <c r="Z990" s="445"/>
    </row>
    <row r="991" ht="14.25" customHeight="1">
      <c r="A991" s="447"/>
      <c r="B991" s="453"/>
      <c r="C991" s="454"/>
      <c r="D991" s="454"/>
      <c r="E991" s="454"/>
      <c r="F991" s="454"/>
      <c r="G991" s="454"/>
      <c r="H991" s="454"/>
      <c r="I991" s="454"/>
      <c r="J991" s="454"/>
      <c r="K991" s="454"/>
      <c r="L991" s="454"/>
      <c r="M991" s="454"/>
      <c r="N991" s="454"/>
      <c r="O991" s="445" t="s">
        <v>2539</v>
      </c>
      <c r="P991" s="445"/>
      <c r="Q991" s="445"/>
      <c r="R991" s="445"/>
      <c r="S991" s="445"/>
      <c r="T991" s="445"/>
      <c r="U991" s="445"/>
      <c r="V991" s="445"/>
      <c r="W991" s="445"/>
      <c r="X991" s="445"/>
      <c r="Y991" s="445"/>
      <c r="Z991" s="445"/>
    </row>
    <row r="992" ht="14.25" customHeight="1">
      <c r="A992" s="447"/>
      <c r="B992" s="459"/>
      <c r="C992" s="460"/>
      <c r="D992" s="460"/>
      <c r="E992" s="460"/>
      <c r="F992" s="460"/>
      <c r="G992" s="460"/>
      <c r="H992" s="460"/>
      <c r="I992" s="460"/>
      <c r="J992" s="460"/>
      <c r="K992" s="460"/>
      <c r="L992" s="460"/>
      <c r="M992" s="460"/>
      <c r="N992" s="460"/>
      <c r="O992" s="445"/>
      <c r="P992" s="445"/>
      <c r="Q992" s="445"/>
      <c r="R992" s="445"/>
      <c r="S992" s="445"/>
      <c r="T992" s="445"/>
      <c r="U992" s="445"/>
      <c r="V992" s="445"/>
      <c r="W992" s="445"/>
      <c r="X992" s="445"/>
      <c r="Y992" s="445"/>
      <c r="Z992" s="445"/>
    </row>
    <row r="993" ht="14.25" customHeight="1">
      <c r="A993" s="447" t="str">
        <f>SUBSTITUTE(SUBSTITUTE(SUBSTITUTE(M993,"-",""),"(",""),")","")</f>
        <v>4049407000</v>
      </c>
      <c r="B993" s="448">
        <v>7.0</v>
      </c>
      <c r="C993" s="449" t="s">
        <v>1867</v>
      </c>
      <c r="D993" s="449"/>
      <c r="E993" s="449" t="s">
        <v>2522</v>
      </c>
      <c r="F993" s="449" t="s">
        <v>1747</v>
      </c>
      <c r="G993" s="449" t="s">
        <v>1748</v>
      </c>
      <c r="H993" s="449" t="s">
        <v>2540</v>
      </c>
      <c r="I993" s="449" t="s">
        <v>2538</v>
      </c>
      <c r="J993" s="451">
        <v>42840.0</v>
      </c>
      <c r="K993" s="449" t="s">
        <v>1794</v>
      </c>
      <c r="L993" s="449" t="s">
        <v>2537</v>
      </c>
      <c r="M993" s="449" t="s">
        <v>1342</v>
      </c>
      <c r="N993" s="465" t="s">
        <v>1343</v>
      </c>
      <c r="O993" s="445"/>
      <c r="P993" s="445"/>
      <c r="Q993" s="445"/>
      <c r="R993" s="445"/>
      <c r="S993" s="445"/>
      <c r="T993" s="445"/>
      <c r="U993" s="445"/>
      <c r="V993" s="445"/>
      <c r="W993" s="445"/>
      <c r="X993" s="445"/>
      <c r="Y993" s="445"/>
      <c r="Z993" s="445"/>
    </row>
    <row r="994" ht="14.25" customHeight="1">
      <c r="A994" s="447"/>
      <c r="B994" s="453"/>
      <c r="C994" s="454"/>
      <c r="D994" s="454"/>
      <c r="E994" s="454"/>
      <c r="F994" s="454"/>
      <c r="G994" s="454"/>
      <c r="H994" s="454"/>
      <c r="I994" s="454"/>
      <c r="J994" s="454"/>
      <c r="K994" s="454"/>
      <c r="L994" s="454"/>
      <c r="M994" s="454"/>
      <c r="N994" s="454"/>
      <c r="O994" s="445"/>
      <c r="P994" s="445"/>
      <c r="Q994" s="445"/>
      <c r="R994" s="445"/>
      <c r="S994" s="445"/>
      <c r="T994" s="445"/>
      <c r="U994" s="445"/>
      <c r="V994" s="445"/>
      <c r="W994" s="445"/>
      <c r="X994" s="445"/>
      <c r="Y994" s="445"/>
      <c r="Z994" s="445"/>
    </row>
    <row r="995" ht="14.25" customHeight="1">
      <c r="A995" s="447"/>
      <c r="B995" s="459"/>
      <c r="C995" s="460"/>
      <c r="D995" s="460"/>
      <c r="E995" s="460"/>
      <c r="F995" s="460"/>
      <c r="G995" s="460"/>
      <c r="H995" s="460"/>
      <c r="I995" s="460"/>
      <c r="J995" s="460"/>
      <c r="K995" s="460"/>
      <c r="L995" s="460"/>
      <c r="M995" s="460"/>
      <c r="N995" s="460"/>
      <c r="O995" s="445"/>
      <c r="P995" s="445"/>
      <c r="Q995" s="445"/>
      <c r="R995" s="445"/>
      <c r="S995" s="445"/>
      <c r="T995" s="445"/>
      <c r="U995" s="445"/>
      <c r="V995" s="445"/>
      <c r="W995" s="445"/>
      <c r="X995" s="445"/>
      <c r="Y995" s="445"/>
      <c r="Z995" s="445"/>
    </row>
    <row r="996" ht="14.25" customHeight="1">
      <c r="A996" s="447" t="str">
        <f>SUBSTITUTE(SUBSTITUTE(SUBSTITUTE(M996,"-",""),"(",""),")","")</f>
        <v>4049809823</v>
      </c>
      <c r="B996" s="448">
        <v>8.0</v>
      </c>
      <c r="C996" s="449"/>
      <c r="D996" s="449" t="s">
        <v>1665</v>
      </c>
      <c r="E996" s="449" t="s">
        <v>2522</v>
      </c>
      <c r="F996" s="449" t="s">
        <v>1747</v>
      </c>
      <c r="G996" s="449" t="s">
        <v>1748</v>
      </c>
      <c r="H996" s="449" t="s">
        <v>2541</v>
      </c>
      <c r="I996" s="492" t="s">
        <v>2542</v>
      </c>
      <c r="J996" s="451">
        <v>42840.0</v>
      </c>
      <c r="K996" s="449"/>
      <c r="L996" s="449"/>
      <c r="M996" s="449" t="s">
        <v>1362</v>
      </c>
      <c r="N996" s="465" t="s">
        <v>1363</v>
      </c>
      <c r="O996" s="445"/>
      <c r="P996" s="445"/>
      <c r="Q996" s="445"/>
      <c r="R996" s="445"/>
      <c r="S996" s="445"/>
      <c r="T996" s="445"/>
      <c r="U996" s="445"/>
      <c r="V996" s="445"/>
      <c r="W996" s="445"/>
      <c r="X996" s="445"/>
      <c r="Y996" s="445"/>
      <c r="Z996" s="445"/>
    </row>
    <row r="997" ht="14.25" customHeight="1">
      <c r="A997" s="447"/>
      <c r="B997" s="453"/>
      <c r="C997" s="454"/>
      <c r="D997" s="454"/>
      <c r="E997" s="454"/>
      <c r="F997" s="454"/>
      <c r="G997" s="454"/>
      <c r="H997" s="454"/>
      <c r="I997" s="454"/>
      <c r="J997" s="454"/>
      <c r="K997" s="454"/>
      <c r="L997" s="454"/>
      <c r="M997" s="454"/>
      <c r="N997" s="454"/>
      <c r="O997" s="445" t="s">
        <v>1676</v>
      </c>
      <c r="P997" s="445"/>
      <c r="Q997" s="445"/>
      <c r="R997" s="445"/>
      <c r="S997" s="445"/>
      <c r="T997" s="445"/>
      <c r="U997" s="445"/>
      <c r="V997" s="445"/>
      <c r="W997" s="445"/>
      <c r="X997" s="445"/>
      <c r="Y997" s="445"/>
      <c r="Z997" s="445"/>
    </row>
    <row r="998" ht="14.25" customHeight="1">
      <c r="A998" s="447"/>
      <c r="B998" s="459"/>
      <c r="C998" s="460"/>
      <c r="D998" s="460"/>
      <c r="E998" s="460"/>
      <c r="F998" s="460"/>
      <c r="G998" s="460"/>
      <c r="H998" s="460"/>
      <c r="I998" s="460"/>
      <c r="J998" s="460"/>
      <c r="K998" s="460"/>
      <c r="L998" s="460"/>
      <c r="M998" s="460"/>
      <c r="N998" s="460"/>
      <c r="O998" s="445"/>
      <c r="P998" s="445"/>
      <c r="Q998" s="445"/>
      <c r="R998" s="445"/>
      <c r="S998" s="445"/>
      <c r="T998" s="445"/>
      <c r="U998" s="445"/>
      <c r="V998" s="445"/>
      <c r="W998" s="445"/>
      <c r="X998" s="445"/>
      <c r="Y998" s="445"/>
      <c r="Z998" s="445"/>
    </row>
    <row r="999" ht="14.25" customHeight="1">
      <c r="A999" s="447" t="str">
        <f>SUBSTITUTE(SUBSTITUTE(SUBSTITUTE(M999,"-",""),"(",""),")","")</f>
        <v>7703106125</v>
      </c>
      <c r="B999" s="448">
        <v>9.0</v>
      </c>
      <c r="C999" s="449" t="s">
        <v>52</v>
      </c>
      <c r="D999" s="449"/>
      <c r="E999" s="449" t="s">
        <v>2522</v>
      </c>
      <c r="F999" s="449" t="s">
        <v>1747</v>
      </c>
      <c r="G999" s="449" t="s">
        <v>1748</v>
      </c>
      <c r="H999" s="449" t="s">
        <v>2543</v>
      </c>
      <c r="I999" s="449" t="s">
        <v>2426</v>
      </c>
      <c r="J999" s="451">
        <v>44296.0</v>
      </c>
      <c r="K999" s="449" t="s">
        <v>1789</v>
      </c>
      <c r="L999" s="449" t="s">
        <v>2425</v>
      </c>
      <c r="M999" s="450" t="s">
        <v>1175</v>
      </c>
      <c r="N999" s="452" t="s">
        <v>1173</v>
      </c>
      <c r="O999" s="445"/>
      <c r="P999" s="445"/>
      <c r="Q999" s="445"/>
      <c r="R999" s="445"/>
      <c r="S999" s="445"/>
      <c r="T999" s="445"/>
      <c r="U999" s="445"/>
      <c r="V999" s="445"/>
      <c r="W999" s="445"/>
      <c r="X999" s="445"/>
      <c r="Y999" s="445"/>
      <c r="Z999" s="445"/>
    </row>
    <row r="1000" ht="14.25" customHeight="1">
      <c r="A1000" s="447"/>
      <c r="B1000" s="453"/>
      <c r="C1000" s="454"/>
      <c r="D1000" s="454"/>
      <c r="E1000" s="454"/>
      <c r="F1000" s="454"/>
      <c r="G1000" s="454"/>
      <c r="H1000" s="454"/>
      <c r="I1000" s="454"/>
      <c r="J1000" s="454"/>
      <c r="K1000" s="454"/>
      <c r="L1000" s="454"/>
      <c r="M1000" s="455"/>
      <c r="N1000" s="458"/>
      <c r="O1000" s="445"/>
      <c r="P1000" s="445"/>
      <c r="Q1000" s="445"/>
      <c r="R1000" s="445"/>
      <c r="S1000" s="445"/>
      <c r="T1000" s="445"/>
      <c r="U1000" s="445"/>
      <c r="V1000" s="445"/>
      <c r="W1000" s="445"/>
      <c r="X1000" s="445"/>
      <c r="Y1000" s="445"/>
      <c r="Z1000" s="445"/>
    </row>
    <row r="1001" ht="14.25" customHeight="1">
      <c r="A1001" s="447"/>
      <c r="B1001" s="459"/>
      <c r="C1001" s="460"/>
      <c r="D1001" s="460"/>
      <c r="E1001" s="460"/>
      <c r="F1001" s="460"/>
      <c r="G1001" s="460"/>
      <c r="H1001" s="460"/>
      <c r="I1001" s="460"/>
      <c r="J1001" s="460"/>
      <c r="K1001" s="460"/>
      <c r="L1001" s="460"/>
      <c r="M1001" s="461"/>
      <c r="N1001" s="464"/>
      <c r="O1001" s="445"/>
      <c r="P1001" s="445"/>
      <c r="Q1001" s="445"/>
      <c r="R1001" s="445"/>
      <c r="S1001" s="445"/>
      <c r="T1001" s="445"/>
      <c r="U1001" s="445"/>
      <c r="V1001" s="445"/>
      <c r="W1001" s="445"/>
      <c r="X1001" s="445"/>
      <c r="Y1001" s="445"/>
      <c r="Z1001" s="445"/>
    </row>
    <row r="1002" ht="14.25" customHeight="1">
      <c r="A1002" s="447" t="str">
        <f>SUBSTITUTE(SUBSTITUTE(SUBSTITUTE(M1002,"-",""),"(",""),")","")</f>
        <v>8108094464125</v>
      </c>
      <c r="B1002" s="473"/>
      <c r="C1002" s="456"/>
      <c r="D1002" s="456"/>
      <c r="E1002" s="449" t="s">
        <v>2522</v>
      </c>
      <c r="F1002" s="449" t="s">
        <v>1747</v>
      </c>
      <c r="G1002" s="449" t="s">
        <v>1748</v>
      </c>
      <c r="H1002" s="449" t="s">
        <v>2544</v>
      </c>
      <c r="I1002" s="492" t="s">
        <v>1302</v>
      </c>
      <c r="J1002" s="451">
        <v>45395.0</v>
      </c>
      <c r="K1002" s="456"/>
      <c r="L1002" s="456"/>
      <c r="M1002" s="449" t="s">
        <v>1306</v>
      </c>
      <c r="N1002" s="465" t="s">
        <v>1305</v>
      </c>
      <c r="O1002" s="445"/>
      <c r="P1002" s="445"/>
      <c r="Q1002" s="445"/>
      <c r="R1002" s="445"/>
      <c r="S1002" s="445"/>
      <c r="T1002" s="445"/>
      <c r="U1002" s="445"/>
      <c r="V1002" s="445"/>
      <c r="W1002" s="445"/>
      <c r="X1002" s="445"/>
      <c r="Y1002" s="445"/>
      <c r="Z1002" s="445"/>
    </row>
    <row r="1003" ht="14.25" customHeight="1">
      <c r="A1003" s="447"/>
      <c r="B1003" s="473">
        <v>10.0</v>
      </c>
      <c r="C1003" s="456"/>
      <c r="D1003" s="456" t="s">
        <v>1665</v>
      </c>
      <c r="E1003" s="454"/>
      <c r="F1003" s="454"/>
      <c r="G1003" s="454"/>
      <c r="H1003" s="454"/>
      <c r="I1003" s="454"/>
      <c r="J1003" s="454"/>
      <c r="K1003" s="456"/>
      <c r="L1003" s="456"/>
      <c r="M1003" s="454"/>
      <c r="N1003" s="454"/>
      <c r="O1003" s="445"/>
      <c r="P1003" s="445"/>
      <c r="Q1003" s="445"/>
      <c r="R1003" s="445"/>
      <c r="S1003" s="445"/>
      <c r="T1003" s="445"/>
      <c r="U1003" s="445"/>
      <c r="V1003" s="445"/>
      <c r="W1003" s="445"/>
      <c r="X1003" s="445"/>
      <c r="Y1003" s="445"/>
      <c r="Z1003" s="445"/>
    </row>
    <row r="1004" ht="14.25" customHeight="1">
      <c r="A1004" s="447"/>
      <c r="B1004" s="473"/>
      <c r="C1004" s="456"/>
      <c r="D1004" s="456"/>
      <c r="E1004" s="460"/>
      <c r="F1004" s="460"/>
      <c r="G1004" s="460"/>
      <c r="H1004" s="460"/>
      <c r="I1004" s="460"/>
      <c r="J1004" s="460"/>
      <c r="K1004" s="456"/>
      <c r="L1004" s="456"/>
      <c r="M1004" s="460"/>
      <c r="N1004" s="460"/>
      <c r="O1004" s="445"/>
      <c r="P1004" s="445"/>
      <c r="Q1004" s="445"/>
      <c r="R1004" s="445"/>
      <c r="S1004" s="445"/>
      <c r="T1004" s="445"/>
      <c r="U1004" s="445"/>
      <c r="V1004" s="445"/>
      <c r="W1004" s="445"/>
      <c r="X1004" s="445"/>
      <c r="Y1004" s="445"/>
      <c r="Z1004" s="445"/>
    </row>
    <row r="1005" ht="14.25" customHeight="1">
      <c r="A1005" s="447" t="str">
        <f>SUBSTITUTE(SUBSTITUTE(SUBSTITUTE(M1005,"-",""),"(",""),")","")</f>
        <v>678316931</v>
      </c>
      <c r="B1005" s="448">
        <v>11.0</v>
      </c>
      <c r="C1005" s="449"/>
      <c r="D1005" s="449"/>
      <c r="E1005" s="449" t="s">
        <v>2522</v>
      </c>
      <c r="F1005" s="449" t="s">
        <v>1747</v>
      </c>
      <c r="G1005" s="449" t="s">
        <v>1748</v>
      </c>
      <c r="H1005" s="449" t="s">
        <v>2545</v>
      </c>
      <c r="I1005" s="492" t="s">
        <v>1947</v>
      </c>
      <c r="J1005" s="451">
        <v>44674.0</v>
      </c>
      <c r="K1005" s="449" t="s">
        <v>2243</v>
      </c>
      <c r="L1005" s="449" t="s">
        <v>1945</v>
      </c>
      <c r="M1005" s="449" t="s">
        <v>615</v>
      </c>
      <c r="N1005" s="465" t="s">
        <v>616</v>
      </c>
      <c r="O1005" s="445"/>
      <c r="P1005" s="445"/>
      <c r="Q1005" s="445"/>
      <c r="R1005" s="445"/>
      <c r="S1005" s="445"/>
      <c r="T1005" s="445"/>
      <c r="U1005" s="445"/>
      <c r="V1005" s="445"/>
      <c r="W1005" s="445"/>
      <c r="X1005" s="445"/>
      <c r="Y1005" s="445"/>
      <c r="Z1005" s="445"/>
    </row>
    <row r="1006" ht="14.25" customHeight="1">
      <c r="A1006" s="447"/>
      <c r="B1006" s="453"/>
      <c r="C1006" s="454"/>
      <c r="D1006" s="454"/>
      <c r="E1006" s="454"/>
      <c r="F1006" s="454"/>
      <c r="G1006" s="454"/>
      <c r="H1006" s="454"/>
      <c r="I1006" s="454"/>
      <c r="J1006" s="454"/>
      <c r="K1006" s="456" t="s">
        <v>1761</v>
      </c>
      <c r="L1006" s="456" t="s">
        <v>1946</v>
      </c>
      <c r="M1006" s="454"/>
      <c r="N1006" s="454"/>
      <c r="O1006" s="445"/>
      <c r="P1006" s="445"/>
      <c r="Q1006" s="445"/>
      <c r="R1006" s="445"/>
      <c r="S1006" s="445"/>
      <c r="T1006" s="445"/>
      <c r="U1006" s="445"/>
      <c r="V1006" s="445"/>
      <c r="W1006" s="445"/>
      <c r="X1006" s="445"/>
      <c r="Y1006" s="445"/>
      <c r="Z1006" s="445"/>
    </row>
    <row r="1007" ht="14.25" customHeight="1">
      <c r="A1007" s="447"/>
      <c r="B1007" s="459"/>
      <c r="C1007" s="460"/>
      <c r="D1007" s="460"/>
      <c r="E1007" s="460"/>
      <c r="F1007" s="460"/>
      <c r="G1007" s="460"/>
      <c r="H1007" s="460"/>
      <c r="I1007" s="460"/>
      <c r="J1007" s="460"/>
      <c r="K1007" s="462"/>
      <c r="L1007" s="462"/>
      <c r="M1007" s="460"/>
      <c r="N1007" s="460"/>
      <c r="O1007" s="445"/>
      <c r="P1007" s="445"/>
      <c r="Q1007" s="445"/>
      <c r="R1007" s="445"/>
      <c r="S1007" s="445"/>
      <c r="T1007" s="445"/>
      <c r="U1007" s="445"/>
      <c r="V1007" s="445"/>
      <c r="W1007" s="445"/>
      <c r="X1007" s="445"/>
      <c r="Y1007" s="445"/>
      <c r="Z1007" s="445"/>
    </row>
    <row r="1008" ht="14.25" customHeight="1">
      <c r="A1008" s="447" t="str">
        <f>SUBSTITUTE(SUBSTITUTE(SUBSTITUTE(M1008,"-",""),"(",""),")","")</f>
        <v>818039675004</v>
      </c>
      <c r="B1008" s="473"/>
      <c r="C1008" s="456"/>
      <c r="D1008" s="456"/>
      <c r="E1008" s="449" t="s">
        <v>2522</v>
      </c>
      <c r="F1008" s="449" t="s">
        <v>1747</v>
      </c>
      <c r="G1008" s="449" t="s">
        <v>1748</v>
      </c>
      <c r="H1008" s="449" t="s">
        <v>2546</v>
      </c>
      <c r="I1008" s="492" t="s">
        <v>883</v>
      </c>
      <c r="J1008" s="451">
        <v>45395.0</v>
      </c>
      <c r="K1008" s="449" t="s">
        <v>1719</v>
      </c>
      <c r="L1008" s="449" t="s">
        <v>882</v>
      </c>
      <c r="M1008" s="450" t="s">
        <v>884</v>
      </c>
      <c r="N1008" s="452" t="s">
        <v>885</v>
      </c>
      <c r="O1008" s="445"/>
      <c r="P1008" s="445"/>
      <c r="Q1008" s="445"/>
      <c r="R1008" s="445"/>
      <c r="S1008" s="445"/>
      <c r="T1008" s="445"/>
      <c r="U1008" s="445"/>
      <c r="V1008" s="445"/>
      <c r="W1008" s="445"/>
      <c r="X1008" s="445"/>
      <c r="Y1008" s="445"/>
      <c r="Z1008" s="445"/>
    </row>
    <row r="1009" ht="14.25" customHeight="1">
      <c r="A1009" s="447"/>
      <c r="B1009" s="473">
        <v>12.0</v>
      </c>
      <c r="C1009" s="456"/>
      <c r="D1009" s="456"/>
      <c r="E1009" s="454"/>
      <c r="F1009" s="454"/>
      <c r="G1009" s="454"/>
      <c r="H1009" s="454"/>
      <c r="I1009" s="454"/>
      <c r="J1009" s="454"/>
      <c r="K1009" s="454"/>
      <c r="L1009" s="454"/>
      <c r="M1009" s="455"/>
      <c r="N1009" s="458"/>
      <c r="O1009" s="445"/>
      <c r="P1009" s="445"/>
      <c r="Q1009" s="445"/>
      <c r="R1009" s="445"/>
      <c r="S1009" s="445"/>
      <c r="T1009" s="445"/>
      <c r="U1009" s="445"/>
      <c r="V1009" s="445"/>
      <c r="W1009" s="445"/>
      <c r="X1009" s="445"/>
      <c r="Y1009" s="445"/>
      <c r="Z1009" s="445"/>
    </row>
    <row r="1010" ht="14.25" customHeight="1">
      <c r="A1010" s="447"/>
      <c r="B1010" s="473"/>
      <c r="C1010" s="456"/>
      <c r="D1010" s="456"/>
      <c r="E1010" s="460"/>
      <c r="F1010" s="460"/>
      <c r="G1010" s="460"/>
      <c r="H1010" s="460"/>
      <c r="I1010" s="460"/>
      <c r="J1010" s="460"/>
      <c r="K1010" s="460"/>
      <c r="L1010" s="460"/>
      <c r="M1010" s="461"/>
      <c r="N1010" s="464"/>
      <c r="O1010" s="445"/>
      <c r="P1010" s="445"/>
      <c r="Q1010" s="445"/>
      <c r="R1010" s="445"/>
      <c r="S1010" s="445"/>
      <c r="T1010" s="445"/>
      <c r="U1010" s="445"/>
      <c r="V1010" s="445"/>
      <c r="W1010" s="445"/>
      <c r="X1010" s="445"/>
      <c r="Y1010" s="445"/>
      <c r="Z1010" s="445"/>
    </row>
    <row r="1011" ht="14.25" customHeight="1">
      <c r="A1011" s="447" t="str">
        <f>SUBSTITUTE(SUBSTITUTE(SUBSTITUTE(M1011,"-",""),"(",""),")","")</f>
        <v>4042917248</v>
      </c>
      <c r="B1011" s="448">
        <v>13.0</v>
      </c>
      <c r="C1011" s="449"/>
      <c r="D1011" s="449"/>
      <c r="E1011" s="449" t="s">
        <v>2522</v>
      </c>
      <c r="F1011" s="449" t="s">
        <v>1747</v>
      </c>
      <c r="G1011" s="449" t="s">
        <v>1748</v>
      </c>
      <c r="H1011" s="449" t="s">
        <v>2547</v>
      </c>
      <c r="I1011" s="492" t="s">
        <v>2041</v>
      </c>
      <c r="J1011" s="451">
        <v>43204.0</v>
      </c>
      <c r="K1011" s="449" t="s">
        <v>2254</v>
      </c>
      <c r="L1011" s="449" t="s">
        <v>2039</v>
      </c>
      <c r="M1011" s="449" t="s">
        <v>686</v>
      </c>
      <c r="N1011" s="465" t="s">
        <v>687</v>
      </c>
      <c r="O1011" s="445"/>
      <c r="P1011" s="445"/>
      <c r="Q1011" s="445"/>
      <c r="R1011" s="445"/>
      <c r="S1011" s="445"/>
      <c r="T1011" s="445"/>
      <c r="U1011" s="445"/>
      <c r="V1011" s="445"/>
      <c r="W1011" s="445"/>
      <c r="X1011" s="445"/>
      <c r="Y1011" s="445"/>
      <c r="Z1011" s="445"/>
    </row>
    <row r="1012" ht="14.25" customHeight="1">
      <c r="A1012" s="447"/>
      <c r="B1012" s="453"/>
      <c r="C1012" s="454"/>
      <c r="D1012" s="454"/>
      <c r="E1012" s="454"/>
      <c r="F1012" s="454"/>
      <c r="G1012" s="454"/>
      <c r="H1012" s="454"/>
      <c r="I1012" s="454"/>
      <c r="J1012" s="454"/>
      <c r="K1012" s="456" t="s">
        <v>1789</v>
      </c>
      <c r="L1012" s="456" t="s">
        <v>2040</v>
      </c>
      <c r="M1012" s="454"/>
      <c r="N1012" s="454"/>
      <c r="O1012" s="445"/>
      <c r="P1012" s="445"/>
      <c r="Q1012" s="445"/>
      <c r="R1012" s="445"/>
      <c r="S1012" s="445"/>
      <c r="T1012" s="445"/>
      <c r="U1012" s="445"/>
      <c r="V1012" s="445"/>
      <c r="W1012" s="445"/>
      <c r="X1012" s="445"/>
      <c r="Y1012" s="445"/>
      <c r="Z1012" s="445"/>
    </row>
    <row r="1013" ht="14.25" customHeight="1">
      <c r="A1013" s="447"/>
      <c r="B1013" s="459"/>
      <c r="C1013" s="460"/>
      <c r="D1013" s="460"/>
      <c r="E1013" s="460"/>
      <c r="F1013" s="460"/>
      <c r="G1013" s="460"/>
      <c r="H1013" s="460"/>
      <c r="I1013" s="460"/>
      <c r="J1013" s="460"/>
      <c r="K1013" s="462"/>
      <c r="L1013" s="462"/>
      <c r="M1013" s="460"/>
      <c r="N1013" s="460"/>
      <c r="O1013" s="445"/>
      <c r="P1013" s="445"/>
      <c r="Q1013" s="445"/>
      <c r="R1013" s="445"/>
      <c r="S1013" s="445"/>
      <c r="T1013" s="445"/>
      <c r="U1013" s="445"/>
      <c r="V1013" s="445"/>
      <c r="W1013" s="445"/>
      <c r="X1013" s="445"/>
      <c r="Y1013" s="445"/>
      <c r="Z1013" s="445"/>
    </row>
    <row r="1014" ht="14.25" customHeight="1">
      <c r="A1014" s="447" t="str">
        <f>SUBSTITUTE(SUBSTITUTE(SUBSTITUTE(M1014,"-",""),"(",""),")","")</f>
        <v>3106501346</v>
      </c>
      <c r="B1014" s="448">
        <v>14.0</v>
      </c>
      <c r="C1014" s="449"/>
      <c r="D1014" s="449"/>
      <c r="E1014" s="449" t="s">
        <v>2522</v>
      </c>
      <c r="F1014" s="449" t="s">
        <v>1747</v>
      </c>
      <c r="G1014" s="449" t="s">
        <v>1748</v>
      </c>
      <c r="H1014" s="449" t="s">
        <v>2548</v>
      </c>
      <c r="I1014" s="492" t="s">
        <v>2355</v>
      </c>
      <c r="J1014" s="451">
        <v>44779.0</v>
      </c>
      <c r="K1014" s="449" t="s">
        <v>1674</v>
      </c>
      <c r="L1014" s="449" t="s">
        <v>2354</v>
      </c>
      <c r="M1014" s="449" t="s">
        <v>2356</v>
      </c>
      <c r="N1014" s="465" t="s">
        <v>1124</v>
      </c>
      <c r="O1014" s="445"/>
      <c r="P1014" s="445"/>
      <c r="Q1014" s="445"/>
      <c r="R1014" s="445"/>
      <c r="S1014" s="445"/>
      <c r="T1014" s="445"/>
      <c r="U1014" s="445"/>
      <c r="V1014" s="445"/>
      <c r="W1014" s="445"/>
      <c r="X1014" s="445"/>
      <c r="Y1014" s="445"/>
      <c r="Z1014" s="445"/>
    </row>
    <row r="1015" ht="14.25" customHeight="1">
      <c r="A1015" s="447"/>
      <c r="B1015" s="453"/>
      <c r="C1015" s="454"/>
      <c r="D1015" s="454"/>
      <c r="E1015" s="454"/>
      <c r="F1015" s="454"/>
      <c r="G1015" s="454"/>
      <c r="H1015" s="454"/>
      <c r="I1015" s="454"/>
      <c r="J1015" s="454"/>
      <c r="K1015" s="454"/>
      <c r="L1015" s="454"/>
      <c r="M1015" s="454"/>
      <c r="N1015" s="454"/>
      <c r="O1015" s="445"/>
      <c r="P1015" s="445"/>
      <c r="Q1015" s="445"/>
      <c r="R1015" s="445"/>
      <c r="S1015" s="445"/>
      <c r="T1015" s="445"/>
      <c r="U1015" s="445"/>
      <c r="V1015" s="445"/>
      <c r="W1015" s="445"/>
      <c r="X1015" s="445"/>
      <c r="Y1015" s="445"/>
      <c r="Z1015" s="445"/>
    </row>
    <row r="1016" ht="14.25" customHeight="1">
      <c r="A1016" s="447"/>
      <c r="B1016" s="459"/>
      <c r="C1016" s="460"/>
      <c r="D1016" s="460"/>
      <c r="E1016" s="460"/>
      <c r="F1016" s="460"/>
      <c r="G1016" s="460"/>
      <c r="H1016" s="460"/>
      <c r="I1016" s="460"/>
      <c r="J1016" s="460"/>
      <c r="K1016" s="460"/>
      <c r="L1016" s="460"/>
      <c r="M1016" s="460"/>
      <c r="N1016" s="460"/>
      <c r="O1016" s="445"/>
      <c r="P1016" s="445"/>
      <c r="Q1016" s="445"/>
      <c r="R1016" s="445"/>
      <c r="S1016" s="445"/>
      <c r="T1016" s="445"/>
      <c r="U1016" s="445"/>
      <c r="V1016" s="445"/>
      <c r="W1016" s="445"/>
      <c r="X1016" s="445"/>
      <c r="Y1016" s="445"/>
      <c r="Z1016" s="445"/>
    </row>
    <row r="1017" ht="14.25" customHeight="1">
      <c r="A1017" s="447" t="str">
        <f>SUBSTITUTE(SUBSTITUTE(SUBSTITUTE(M1017,"-",""),"(",""),")","")</f>
        <v>4047752152</v>
      </c>
      <c r="B1017" s="448">
        <v>15.0</v>
      </c>
      <c r="C1017" s="449" t="s">
        <v>1867</v>
      </c>
      <c r="D1017" s="449" t="s">
        <v>1665</v>
      </c>
      <c r="E1017" s="449" t="s">
        <v>2522</v>
      </c>
      <c r="F1017" s="449" t="s">
        <v>1747</v>
      </c>
      <c r="G1017" s="449" t="s">
        <v>1748</v>
      </c>
      <c r="H1017" s="449" t="s">
        <v>2549</v>
      </c>
      <c r="I1017" s="449" t="s">
        <v>2550</v>
      </c>
      <c r="J1017" s="451">
        <v>43204.0</v>
      </c>
      <c r="K1017" s="449" t="s">
        <v>2170</v>
      </c>
      <c r="L1017" s="449" t="s">
        <v>2551</v>
      </c>
      <c r="M1017" s="449" t="s">
        <v>1349</v>
      </c>
      <c r="N1017" s="465" t="s">
        <v>1347</v>
      </c>
      <c r="O1017" s="445"/>
      <c r="P1017" s="445"/>
      <c r="Q1017" s="445"/>
      <c r="R1017" s="445"/>
      <c r="S1017" s="445"/>
      <c r="T1017" s="445"/>
      <c r="U1017" s="445"/>
      <c r="V1017" s="445"/>
      <c r="W1017" s="445"/>
      <c r="X1017" s="445"/>
      <c r="Y1017" s="445"/>
      <c r="Z1017" s="445"/>
    </row>
    <row r="1018" ht="14.25" customHeight="1">
      <c r="A1018" s="447"/>
      <c r="B1018" s="453"/>
      <c r="C1018" s="454"/>
      <c r="D1018" s="454"/>
      <c r="E1018" s="454"/>
      <c r="F1018" s="454"/>
      <c r="G1018" s="454"/>
      <c r="H1018" s="454"/>
      <c r="I1018" s="454"/>
      <c r="J1018" s="454"/>
      <c r="K1018" s="454"/>
      <c r="L1018" s="454"/>
      <c r="M1018" s="454"/>
      <c r="N1018" s="454"/>
      <c r="O1018" s="445" t="s">
        <v>1676</v>
      </c>
      <c r="P1018" s="445"/>
      <c r="Q1018" s="445"/>
      <c r="R1018" s="445"/>
      <c r="S1018" s="445"/>
      <c r="T1018" s="445"/>
      <c r="U1018" s="445"/>
      <c r="V1018" s="445"/>
      <c r="W1018" s="445"/>
      <c r="X1018" s="445"/>
      <c r="Y1018" s="445"/>
      <c r="Z1018" s="445"/>
    </row>
    <row r="1019" ht="14.25" customHeight="1">
      <c r="A1019" s="447"/>
      <c r="B1019" s="459"/>
      <c r="C1019" s="460"/>
      <c r="D1019" s="460"/>
      <c r="E1019" s="460"/>
      <c r="F1019" s="460"/>
      <c r="G1019" s="460"/>
      <c r="H1019" s="460"/>
      <c r="I1019" s="460"/>
      <c r="J1019" s="460"/>
      <c r="K1019" s="460"/>
      <c r="L1019" s="460"/>
      <c r="M1019" s="460"/>
      <c r="N1019" s="460"/>
      <c r="O1019" s="445"/>
      <c r="P1019" s="445"/>
      <c r="Q1019" s="445"/>
      <c r="R1019" s="445"/>
      <c r="S1019" s="445"/>
      <c r="T1019" s="445"/>
      <c r="U1019" s="445"/>
      <c r="V1019" s="445"/>
      <c r="W1019" s="445"/>
      <c r="X1019" s="445"/>
      <c r="Y1019" s="445"/>
      <c r="Z1019" s="445"/>
    </row>
    <row r="1020" ht="14.25" customHeight="1">
      <c r="A1020" s="447" t="str">
        <f>SUBSTITUTE(SUBSTITUTE(SUBSTITUTE(M1020,"-",""),"(",""),")","")</f>
        <v>7703597510</v>
      </c>
      <c r="B1020" s="448">
        <v>16.0</v>
      </c>
      <c r="C1020" s="449"/>
      <c r="D1020" s="449" t="s">
        <v>1665</v>
      </c>
      <c r="E1020" s="449" t="s">
        <v>2522</v>
      </c>
      <c r="F1020" s="449" t="s">
        <v>1747</v>
      </c>
      <c r="G1020" s="449" t="s">
        <v>1748</v>
      </c>
      <c r="H1020" s="449" t="s">
        <v>2552</v>
      </c>
      <c r="I1020" s="492" t="s">
        <v>2553</v>
      </c>
      <c r="J1020" s="451">
        <v>45150.0</v>
      </c>
      <c r="K1020" s="449"/>
      <c r="L1020" s="449"/>
      <c r="M1020" s="449" t="s">
        <v>1292</v>
      </c>
      <c r="N1020" s="465" t="s">
        <v>1295</v>
      </c>
      <c r="O1020" s="445"/>
      <c r="P1020" s="445"/>
      <c r="Q1020" s="445"/>
      <c r="R1020" s="445"/>
      <c r="S1020" s="445"/>
      <c r="T1020" s="445"/>
      <c r="U1020" s="445"/>
      <c r="V1020" s="445"/>
      <c r="W1020" s="445"/>
      <c r="X1020" s="445"/>
      <c r="Y1020" s="445"/>
      <c r="Z1020" s="445"/>
    </row>
    <row r="1021" ht="14.25" customHeight="1">
      <c r="A1021" s="447"/>
      <c r="B1021" s="453"/>
      <c r="C1021" s="454"/>
      <c r="D1021" s="454"/>
      <c r="E1021" s="454"/>
      <c r="F1021" s="454"/>
      <c r="G1021" s="454"/>
      <c r="H1021" s="454"/>
      <c r="I1021" s="454"/>
      <c r="J1021" s="454"/>
      <c r="K1021" s="454"/>
      <c r="L1021" s="454"/>
      <c r="M1021" s="454"/>
      <c r="N1021" s="454"/>
      <c r="O1021" s="445" t="s">
        <v>2539</v>
      </c>
      <c r="P1021" s="445"/>
      <c r="Q1021" s="445"/>
      <c r="R1021" s="445"/>
      <c r="S1021" s="445"/>
      <c r="T1021" s="445"/>
      <c r="U1021" s="445"/>
      <c r="V1021" s="445"/>
      <c r="W1021" s="445"/>
      <c r="X1021" s="445"/>
      <c r="Y1021" s="445"/>
      <c r="Z1021" s="445"/>
    </row>
    <row r="1022" ht="14.25" customHeight="1">
      <c r="A1022" s="447"/>
      <c r="B1022" s="459"/>
      <c r="C1022" s="460"/>
      <c r="D1022" s="460"/>
      <c r="E1022" s="460"/>
      <c r="F1022" s="460"/>
      <c r="G1022" s="460"/>
      <c r="H1022" s="460"/>
      <c r="I1022" s="460"/>
      <c r="J1022" s="460"/>
      <c r="K1022" s="460"/>
      <c r="L1022" s="460"/>
      <c r="M1022" s="460"/>
      <c r="N1022" s="460"/>
      <c r="O1022" s="445"/>
      <c r="P1022" s="445"/>
      <c r="Q1022" s="445"/>
      <c r="R1022" s="445"/>
      <c r="S1022" s="445"/>
      <c r="T1022" s="445"/>
      <c r="U1022" s="445"/>
      <c r="V1022" s="445"/>
      <c r="W1022" s="445"/>
      <c r="X1022" s="445"/>
      <c r="Y1022" s="445"/>
      <c r="Z1022" s="445"/>
    </row>
    <row r="1023" ht="14.25" customHeight="1">
      <c r="A1023" s="447" t="str">
        <f>SUBSTITUTE(SUBSTITUTE(SUBSTITUTE(M1023,"-",""),"(",""),")","")</f>
        <v>4702827025</v>
      </c>
      <c r="B1023" s="448">
        <v>17.0</v>
      </c>
      <c r="C1023" s="449"/>
      <c r="D1023" s="449"/>
      <c r="E1023" s="449" t="s">
        <v>2522</v>
      </c>
      <c r="F1023" s="449" t="s">
        <v>1747</v>
      </c>
      <c r="G1023" s="449" t="s">
        <v>1748</v>
      </c>
      <c r="H1023" s="449" t="s">
        <v>2554</v>
      </c>
      <c r="I1023" s="492" t="s">
        <v>2239</v>
      </c>
      <c r="J1023" s="451">
        <v>45304.0</v>
      </c>
      <c r="K1023" s="449" t="s">
        <v>1712</v>
      </c>
      <c r="L1023" s="449" t="s">
        <v>2238</v>
      </c>
      <c r="M1023" s="449" t="s">
        <v>2240</v>
      </c>
      <c r="N1023" s="465" t="s">
        <v>994</v>
      </c>
      <c r="O1023" s="445"/>
      <c r="P1023" s="445"/>
      <c r="Q1023" s="445"/>
      <c r="R1023" s="445"/>
      <c r="S1023" s="445"/>
      <c r="T1023" s="445"/>
      <c r="U1023" s="445"/>
      <c r="V1023" s="445"/>
      <c r="W1023" s="445"/>
      <c r="X1023" s="445"/>
      <c r="Y1023" s="445"/>
      <c r="Z1023" s="445"/>
    </row>
    <row r="1024" ht="14.25" customHeight="1">
      <c r="A1024" s="447"/>
      <c r="B1024" s="453"/>
      <c r="C1024" s="454"/>
      <c r="D1024" s="454"/>
      <c r="E1024" s="454"/>
      <c r="F1024" s="454"/>
      <c r="G1024" s="454"/>
      <c r="H1024" s="454"/>
      <c r="I1024" s="454"/>
      <c r="J1024" s="454"/>
      <c r="K1024" s="454"/>
      <c r="L1024" s="454"/>
      <c r="M1024" s="454"/>
      <c r="N1024" s="454"/>
      <c r="O1024" s="445"/>
      <c r="P1024" s="445"/>
      <c r="Q1024" s="445"/>
      <c r="R1024" s="445"/>
      <c r="S1024" s="445"/>
      <c r="T1024" s="445"/>
      <c r="U1024" s="445"/>
      <c r="V1024" s="445"/>
      <c r="W1024" s="445"/>
      <c r="X1024" s="445"/>
      <c r="Y1024" s="445"/>
      <c r="Z1024" s="445"/>
    </row>
    <row r="1025" ht="14.25" customHeight="1">
      <c r="A1025" s="447"/>
      <c r="B1025" s="459"/>
      <c r="C1025" s="460"/>
      <c r="D1025" s="460"/>
      <c r="E1025" s="460"/>
      <c r="F1025" s="460"/>
      <c r="G1025" s="460"/>
      <c r="H1025" s="460"/>
      <c r="I1025" s="460"/>
      <c r="J1025" s="460"/>
      <c r="K1025" s="460"/>
      <c r="L1025" s="460"/>
      <c r="M1025" s="460"/>
      <c r="N1025" s="460"/>
      <c r="O1025" s="445"/>
      <c r="P1025" s="445"/>
      <c r="Q1025" s="445"/>
      <c r="R1025" s="445"/>
      <c r="S1025" s="445"/>
      <c r="T1025" s="445"/>
      <c r="U1025" s="445"/>
      <c r="V1025" s="445"/>
      <c r="W1025" s="445"/>
      <c r="X1025" s="445"/>
      <c r="Y1025" s="445"/>
      <c r="Z1025" s="445"/>
    </row>
    <row r="1026" ht="14.25" customHeight="1">
      <c r="A1026" s="447" t="str">
        <f>SUBSTITUTE(SUBSTITUTE(SUBSTITUTE(M1026,"-",""),"(",""),")","")</f>
        <v>4048220294</v>
      </c>
      <c r="B1026" s="448">
        <v>18.0</v>
      </c>
      <c r="C1026" s="449"/>
      <c r="D1026" s="449" t="s">
        <v>1665</v>
      </c>
      <c r="E1026" s="449" t="s">
        <v>2522</v>
      </c>
      <c r="F1026" s="449" t="s">
        <v>1747</v>
      </c>
      <c r="G1026" s="449" t="s">
        <v>1748</v>
      </c>
      <c r="H1026" s="449" t="s">
        <v>2555</v>
      </c>
      <c r="I1026" s="492" t="s">
        <v>2556</v>
      </c>
      <c r="J1026" s="451">
        <v>42840.0</v>
      </c>
      <c r="K1026" s="449" t="s">
        <v>1814</v>
      </c>
      <c r="L1026" s="449" t="s">
        <v>2557</v>
      </c>
      <c r="M1026" s="449" t="s">
        <v>1316</v>
      </c>
      <c r="N1026" s="465" t="s">
        <v>1317</v>
      </c>
      <c r="O1026" s="445"/>
      <c r="P1026" s="445"/>
      <c r="Q1026" s="445"/>
      <c r="R1026" s="445"/>
      <c r="S1026" s="445"/>
      <c r="T1026" s="445"/>
      <c r="U1026" s="445"/>
      <c r="V1026" s="445"/>
      <c r="W1026" s="445"/>
      <c r="X1026" s="445"/>
      <c r="Y1026" s="445"/>
      <c r="Z1026" s="445"/>
    </row>
    <row r="1027" ht="14.25" customHeight="1">
      <c r="A1027" s="447"/>
      <c r="B1027" s="453"/>
      <c r="C1027" s="454"/>
      <c r="D1027" s="454"/>
      <c r="E1027" s="454"/>
      <c r="F1027" s="454"/>
      <c r="G1027" s="454"/>
      <c r="H1027" s="454"/>
      <c r="I1027" s="454"/>
      <c r="J1027" s="454"/>
      <c r="K1027" s="454"/>
      <c r="L1027" s="454"/>
      <c r="M1027" s="454"/>
      <c r="N1027" s="454"/>
      <c r="O1027" s="445" t="s">
        <v>2539</v>
      </c>
      <c r="P1027" s="445"/>
      <c r="Q1027" s="445"/>
      <c r="R1027" s="445"/>
      <c r="S1027" s="445"/>
      <c r="T1027" s="445"/>
      <c r="U1027" s="445"/>
      <c r="V1027" s="445"/>
      <c r="W1027" s="445"/>
      <c r="X1027" s="445"/>
      <c r="Y1027" s="445"/>
      <c r="Z1027" s="445"/>
    </row>
    <row r="1028" ht="14.25" customHeight="1">
      <c r="A1028" s="447"/>
      <c r="B1028" s="459"/>
      <c r="C1028" s="460"/>
      <c r="D1028" s="460"/>
      <c r="E1028" s="460"/>
      <c r="F1028" s="460"/>
      <c r="G1028" s="460"/>
      <c r="H1028" s="460"/>
      <c r="I1028" s="460"/>
      <c r="J1028" s="460"/>
      <c r="K1028" s="460"/>
      <c r="L1028" s="460"/>
      <c r="M1028" s="460"/>
      <c r="N1028" s="460"/>
      <c r="O1028" s="445"/>
      <c r="P1028" s="445"/>
      <c r="Q1028" s="445"/>
      <c r="R1028" s="445"/>
      <c r="S1028" s="445"/>
      <c r="T1028" s="445"/>
      <c r="U1028" s="445"/>
      <c r="V1028" s="445"/>
      <c r="W1028" s="445"/>
      <c r="X1028" s="445"/>
      <c r="Y1028" s="445"/>
      <c r="Z1028" s="445"/>
    </row>
    <row r="1029" ht="14.25" customHeight="1">
      <c r="A1029" s="447" t="str">
        <f>SUBSTITUTE(SUBSTITUTE(SUBSTITUTE(M1029,"-",""),"(",""),")","")</f>
        <v>4235443130</v>
      </c>
      <c r="B1029" s="448">
        <v>19.0</v>
      </c>
      <c r="C1029" s="449"/>
      <c r="D1029" s="449" t="s">
        <v>1665</v>
      </c>
      <c r="E1029" s="449" t="s">
        <v>2522</v>
      </c>
      <c r="F1029" s="449" t="s">
        <v>1747</v>
      </c>
      <c r="G1029" s="449" t="s">
        <v>1748</v>
      </c>
      <c r="H1029" s="449" t="s">
        <v>2558</v>
      </c>
      <c r="I1029" s="492" t="s">
        <v>1308</v>
      </c>
      <c r="J1029" s="451">
        <v>45395.0</v>
      </c>
      <c r="K1029" s="449" t="s">
        <v>1794</v>
      </c>
      <c r="L1029" s="449" t="s">
        <v>2559</v>
      </c>
      <c r="M1029" s="449" t="s">
        <v>1311</v>
      </c>
      <c r="N1029" s="465" t="s">
        <v>1312</v>
      </c>
      <c r="O1029" s="445"/>
      <c r="P1029" s="445"/>
      <c r="Q1029" s="445"/>
      <c r="R1029" s="445"/>
      <c r="S1029" s="445"/>
      <c r="T1029" s="445"/>
      <c r="U1029" s="445"/>
      <c r="V1029" s="445"/>
      <c r="W1029" s="445"/>
      <c r="X1029" s="445"/>
      <c r="Y1029" s="445"/>
      <c r="Z1029" s="445"/>
    </row>
    <row r="1030" ht="14.25" customHeight="1">
      <c r="A1030" s="447"/>
      <c r="B1030" s="453"/>
      <c r="C1030" s="454"/>
      <c r="D1030" s="454"/>
      <c r="E1030" s="454"/>
      <c r="F1030" s="454"/>
      <c r="G1030" s="454"/>
      <c r="H1030" s="454"/>
      <c r="I1030" s="454"/>
      <c r="J1030" s="454"/>
      <c r="K1030" s="454"/>
      <c r="L1030" s="454"/>
      <c r="M1030" s="454"/>
      <c r="N1030" s="454"/>
      <c r="O1030" s="445"/>
      <c r="P1030" s="445"/>
      <c r="Q1030" s="445"/>
      <c r="R1030" s="445"/>
      <c r="S1030" s="445"/>
      <c r="T1030" s="445"/>
      <c r="U1030" s="445"/>
      <c r="V1030" s="445"/>
      <c r="W1030" s="445"/>
      <c r="X1030" s="445"/>
      <c r="Y1030" s="445"/>
      <c r="Z1030" s="445"/>
    </row>
    <row r="1031" ht="14.25" customHeight="1">
      <c r="A1031" s="447"/>
      <c r="B1031" s="459"/>
      <c r="C1031" s="460"/>
      <c r="D1031" s="460"/>
      <c r="E1031" s="460"/>
      <c r="F1031" s="460"/>
      <c r="G1031" s="460"/>
      <c r="H1031" s="460"/>
      <c r="I1031" s="460"/>
      <c r="J1031" s="460"/>
      <c r="K1031" s="460"/>
      <c r="L1031" s="460"/>
      <c r="M1031" s="460"/>
      <c r="N1031" s="460"/>
      <c r="O1031" s="445"/>
      <c r="P1031" s="445"/>
      <c r="Q1031" s="445"/>
      <c r="R1031" s="445"/>
      <c r="S1031" s="445"/>
      <c r="T1031" s="445"/>
      <c r="U1031" s="445"/>
      <c r="V1031" s="445"/>
      <c r="W1031" s="445"/>
      <c r="X1031" s="445"/>
      <c r="Y1031" s="445"/>
      <c r="Z1031" s="445"/>
    </row>
    <row r="1032" ht="14.25" customHeight="1">
      <c r="A1032" s="447" t="str">
        <f>SUBSTITUTE(SUBSTITUTE(SUBSTITUTE(M1032,"-",""),"(",""),")","")</f>
        <v>4235443130</v>
      </c>
      <c r="B1032" s="473"/>
      <c r="C1032" s="456"/>
      <c r="D1032" s="456"/>
      <c r="E1032" s="449" t="s">
        <v>2522</v>
      </c>
      <c r="F1032" s="449" t="s">
        <v>1747</v>
      </c>
      <c r="G1032" s="449" t="s">
        <v>1748</v>
      </c>
      <c r="H1032" s="449" t="s">
        <v>2560</v>
      </c>
      <c r="I1032" s="492" t="s">
        <v>2559</v>
      </c>
      <c r="J1032" s="451">
        <v>45395.0</v>
      </c>
      <c r="K1032" s="449" t="s">
        <v>1794</v>
      </c>
      <c r="L1032" s="449" t="s">
        <v>1308</v>
      </c>
      <c r="M1032" s="450" t="s">
        <v>1311</v>
      </c>
      <c r="N1032" s="452" t="s">
        <v>1312</v>
      </c>
      <c r="O1032" s="445"/>
      <c r="P1032" s="445"/>
      <c r="Q1032" s="445"/>
      <c r="R1032" s="445"/>
      <c r="S1032" s="445"/>
      <c r="T1032" s="445"/>
      <c r="U1032" s="445"/>
      <c r="V1032" s="445"/>
      <c r="W1032" s="445"/>
      <c r="X1032" s="445"/>
      <c r="Y1032" s="445"/>
      <c r="Z1032" s="445"/>
    </row>
    <row r="1033" ht="14.25" customHeight="1">
      <c r="A1033" s="447"/>
      <c r="B1033" s="473">
        <v>20.0</v>
      </c>
      <c r="C1033" s="456"/>
      <c r="D1033" s="456"/>
      <c r="E1033" s="454"/>
      <c r="F1033" s="454"/>
      <c r="G1033" s="454"/>
      <c r="H1033" s="454"/>
      <c r="I1033" s="454"/>
      <c r="J1033" s="454"/>
      <c r="K1033" s="454"/>
      <c r="L1033" s="454"/>
      <c r="M1033" s="455"/>
      <c r="N1033" s="458"/>
      <c r="O1033" s="445"/>
      <c r="P1033" s="445"/>
      <c r="Q1033" s="445"/>
      <c r="R1033" s="445"/>
      <c r="S1033" s="445"/>
      <c r="T1033" s="445"/>
      <c r="U1033" s="445"/>
      <c r="V1033" s="445"/>
      <c r="W1033" s="445"/>
      <c r="X1033" s="445"/>
      <c r="Y1033" s="445"/>
      <c r="Z1033" s="445"/>
    </row>
    <row r="1034" ht="14.25" customHeight="1">
      <c r="A1034" s="447"/>
      <c r="B1034" s="473"/>
      <c r="C1034" s="456"/>
      <c r="D1034" s="456"/>
      <c r="E1034" s="460"/>
      <c r="F1034" s="460"/>
      <c r="G1034" s="460"/>
      <c r="H1034" s="460"/>
      <c r="I1034" s="460"/>
      <c r="J1034" s="460"/>
      <c r="K1034" s="460"/>
      <c r="L1034" s="460"/>
      <c r="M1034" s="461"/>
      <c r="N1034" s="464"/>
      <c r="O1034" s="445"/>
      <c r="P1034" s="445"/>
      <c r="Q1034" s="445"/>
      <c r="R1034" s="445"/>
      <c r="S1034" s="445"/>
      <c r="T1034" s="445"/>
      <c r="U1034" s="445"/>
      <c r="V1034" s="445"/>
      <c r="W1034" s="445"/>
      <c r="X1034" s="445"/>
      <c r="Y1034" s="445"/>
      <c r="Z1034" s="445"/>
    </row>
    <row r="1035" ht="14.25" customHeight="1">
      <c r="A1035" s="447" t="str">
        <f>SUBSTITUTE(SUBSTITUTE(SUBSTITUTE(M1035,"-",""),"(",""),")","")</f>
        <v>4707170546</v>
      </c>
      <c r="B1035" s="448">
        <v>21.0</v>
      </c>
      <c r="C1035" s="449" t="s">
        <v>177</v>
      </c>
      <c r="D1035" s="449"/>
      <c r="E1035" s="449" t="s">
        <v>2522</v>
      </c>
      <c r="F1035" s="449" t="s">
        <v>1747</v>
      </c>
      <c r="G1035" s="449" t="s">
        <v>1748</v>
      </c>
      <c r="H1035" s="449" t="s">
        <v>2561</v>
      </c>
      <c r="I1035" s="492" t="s">
        <v>2364</v>
      </c>
      <c r="J1035" s="451">
        <v>45150.0</v>
      </c>
      <c r="K1035" s="449" t="s">
        <v>1674</v>
      </c>
      <c r="L1035" s="449" t="s">
        <v>2363</v>
      </c>
      <c r="M1035" s="449" t="s">
        <v>1135</v>
      </c>
      <c r="N1035" s="465" t="s">
        <v>1136</v>
      </c>
      <c r="O1035" s="445"/>
      <c r="P1035" s="445"/>
      <c r="Q1035" s="445"/>
      <c r="R1035" s="445"/>
      <c r="S1035" s="445"/>
      <c r="T1035" s="445"/>
      <c r="U1035" s="445"/>
      <c r="V1035" s="445"/>
      <c r="W1035" s="445"/>
      <c r="X1035" s="445"/>
      <c r="Y1035" s="445"/>
      <c r="Z1035" s="445"/>
    </row>
    <row r="1036" ht="14.25" customHeight="1">
      <c r="A1036" s="447"/>
      <c r="B1036" s="453"/>
      <c r="C1036" s="454"/>
      <c r="D1036" s="454"/>
      <c r="E1036" s="454"/>
      <c r="F1036" s="454"/>
      <c r="G1036" s="454"/>
      <c r="H1036" s="454"/>
      <c r="I1036" s="454"/>
      <c r="J1036" s="454"/>
      <c r="K1036" s="454"/>
      <c r="L1036" s="454"/>
      <c r="M1036" s="454"/>
      <c r="N1036" s="454"/>
      <c r="O1036" s="445"/>
      <c r="P1036" s="445"/>
      <c r="Q1036" s="445"/>
      <c r="R1036" s="445"/>
      <c r="S1036" s="445"/>
      <c r="T1036" s="445"/>
      <c r="U1036" s="445"/>
      <c r="V1036" s="445"/>
      <c r="W1036" s="445"/>
      <c r="X1036" s="445"/>
      <c r="Y1036" s="445"/>
      <c r="Z1036" s="445"/>
    </row>
    <row r="1037" ht="14.25" customHeight="1">
      <c r="A1037" s="447"/>
      <c r="B1037" s="459"/>
      <c r="C1037" s="460"/>
      <c r="D1037" s="460"/>
      <c r="E1037" s="460"/>
      <c r="F1037" s="460"/>
      <c r="G1037" s="460"/>
      <c r="H1037" s="460"/>
      <c r="I1037" s="460"/>
      <c r="J1037" s="460"/>
      <c r="K1037" s="460"/>
      <c r="L1037" s="460"/>
      <c r="M1037" s="460"/>
      <c r="N1037" s="460"/>
      <c r="O1037" s="445"/>
      <c r="P1037" s="445"/>
      <c r="Q1037" s="445"/>
      <c r="R1037" s="445"/>
      <c r="S1037" s="445"/>
      <c r="T1037" s="445"/>
      <c r="U1037" s="445"/>
      <c r="V1037" s="445"/>
      <c r="W1037" s="445"/>
      <c r="X1037" s="445"/>
      <c r="Y1037" s="445"/>
      <c r="Z1037" s="445"/>
    </row>
    <row r="1038" ht="14.25" customHeight="1">
      <c r="A1038" s="481" t="str">
        <f>SUBSTITUTE(SUBSTITUTE(SUBSTITUTE(M1038,"-",""),"(",""),")","")</f>
        <v>4043263945</v>
      </c>
      <c r="B1038" s="448">
        <v>22.0</v>
      </c>
      <c r="C1038" s="449"/>
      <c r="D1038" s="449"/>
      <c r="E1038" s="449" t="s">
        <v>2522</v>
      </c>
      <c r="F1038" s="449" t="s">
        <v>1747</v>
      </c>
      <c r="G1038" s="449" t="s">
        <v>1748</v>
      </c>
      <c r="H1038" s="449" t="s">
        <v>2562</v>
      </c>
      <c r="I1038" s="449" t="s">
        <v>2258</v>
      </c>
      <c r="J1038" s="451">
        <v>45150.0</v>
      </c>
      <c r="K1038" s="449" t="s">
        <v>1712</v>
      </c>
      <c r="L1038" s="449" t="s">
        <v>2257</v>
      </c>
      <c r="M1038" s="449" t="s">
        <v>2259</v>
      </c>
      <c r="N1038" s="465" t="s">
        <v>1023</v>
      </c>
      <c r="O1038" s="445"/>
      <c r="P1038" s="445"/>
      <c r="Q1038" s="445"/>
      <c r="R1038" s="445"/>
      <c r="S1038" s="445"/>
      <c r="T1038" s="445"/>
      <c r="U1038" s="445"/>
      <c r="V1038" s="445"/>
      <c r="W1038" s="445"/>
      <c r="X1038" s="445"/>
      <c r="Y1038" s="445"/>
      <c r="Z1038" s="445"/>
    </row>
    <row r="1039" ht="14.25" customHeight="1">
      <c r="A1039" s="447"/>
      <c r="B1039" s="453"/>
      <c r="C1039" s="454"/>
      <c r="D1039" s="454"/>
      <c r="E1039" s="454"/>
      <c r="F1039" s="454"/>
      <c r="G1039" s="454"/>
      <c r="H1039" s="454"/>
      <c r="I1039" s="454"/>
      <c r="J1039" s="454"/>
      <c r="K1039" s="454"/>
      <c r="L1039" s="454"/>
      <c r="M1039" s="454"/>
      <c r="N1039" s="454"/>
      <c r="O1039" s="445"/>
      <c r="P1039" s="445"/>
      <c r="Q1039" s="445"/>
      <c r="R1039" s="445"/>
      <c r="S1039" s="445"/>
      <c r="T1039" s="445"/>
      <c r="U1039" s="445"/>
      <c r="V1039" s="445"/>
      <c r="W1039" s="445"/>
      <c r="X1039" s="445"/>
      <c r="Y1039" s="445"/>
      <c r="Z1039" s="445"/>
    </row>
    <row r="1040" ht="14.25" customHeight="1">
      <c r="A1040" s="447"/>
      <c r="B1040" s="459"/>
      <c r="C1040" s="460"/>
      <c r="D1040" s="460"/>
      <c r="E1040" s="460"/>
      <c r="F1040" s="460"/>
      <c r="G1040" s="460"/>
      <c r="H1040" s="460"/>
      <c r="I1040" s="460"/>
      <c r="J1040" s="460"/>
      <c r="K1040" s="460"/>
      <c r="L1040" s="460"/>
      <c r="M1040" s="460"/>
      <c r="N1040" s="460"/>
      <c r="O1040" s="445"/>
      <c r="P1040" s="445"/>
      <c r="Q1040" s="445"/>
      <c r="R1040" s="445"/>
      <c r="S1040" s="445"/>
      <c r="T1040" s="445"/>
      <c r="U1040" s="445"/>
      <c r="V1040" s="445"/>
      <c r="W1040" s="445"/>
      <c r="X1040" s="445"/>
      <c r="Y1040" s="445"/>
      <c r="Z1040" s="445"/>
    </row>
    <row r="1041" ht="14.25" customHeight="1">
      <c r="A1041" s="447" t="str">
        <f>SUBSTITUTE(SUBSTITUTE(SUBSTITUTE(M1041,"-",""),"(",""),")","")</f>
        <v>4045765740</v>
      </c>
      <c r="B1041" s="448">
        <v>23.0</v>
      </c>
      <c r="C1041" s="449"/>
      <c r="D1041" s="449" t="s">
        <v>1665</v>
      </c>
      <c r="E1041" s="449" t="s">
        <v>2522</v>
      </c>
      <c r="F1041" s="449" t="s">
        <v>1747</v>
      </c>
      <c r="G1041" s="449" t="s">
        <v>1748</v>
      </c>
      <c r="H1041" s="449" t="s">
        <v>2563</v>
      </c>
      <c r="I1041" s="492" t="s">
        <v>2564</v>
      </c>
      <c r="J1041" s="451">
        <v>42840.0</v>
      </c>
      <c r="K1041" s="449"/>
      <c r="L1041" s="449"/>
      <c r="M1041" s="449" t="s">
        <v>2565</v>
      </c>
      <c r="N1041" s="465" t="s">
        <v>1323</v>
      </c>
      <c r="O1041" s="445"/>
      <c r="P1041" s="445"/>
      <c r="Q1041" s="445"/>
      <c r="R1041" s="445"/>
      <c r="S1041" s="445"/>
      <c r="T1041" s="445"/>
      <c r="U1041" s="445"/>
      <c r="V1041" s="445"/>
      <c r="W1041" s="445"/>
      <c r="X1041" s="445"/>
      <c r="Y1041" s="445"/>
      <c r="Z1041" s="445"/>
    </row>
    <row r="1042" ht="14.25" customHeight="1">
      <c r="A1042" s="447"/>
      <c r="B1042" s="453"/>
      <c r="C1042" s="454"/>
      <c r="D1042" s="454"/>
      <c r="E1042" s="454"/>
      <c r="F1042" s="454"/>
      <c r="G1042" s="454"/>
      <c r="H1042" s="454"/>
      <c r="I1042" s="454"/>
      <c r="J1042" s="454"/>
      <c r="K1042" s="454"/>
      <c r="L1042" s="454"/>
      <c r="M1042" s="454"/>
      <c r="N1042" s="454"/>
      <c r="O1042" s="445"/>
      <c r="P1042" s="445"/>
      <c r="Q1042" s="445"/>
      <c r="R1042" s="445"/>
      <c r="S1042" s="445"/>
      <c r="T1042" s="445"/>
      <c r="U1042" s="445"/>
      <c r="V1042" s="445"/>
      <c r="W1042" s="445"/>
      <c r="X1042" s="445"/>
      <c r="Y1042" s="445"/>
      <c r="Z1042" s="445"/>
    </row>
    <row r="1043" ht="14.25" customHeight="1">
      <c r="A1043" s="447"/>
      <c r="B1043" s="459"/>
      <c r="C1043" s="460"/>
      <c r="D1043" s="460"/>
      <c r="E1043" s="460"/>
      <c r="F1043" s="460"/>
      <c r="G1043" s="460"/>
      <c r="H1043" s="460"/>
      <c r="I1043" s="460"/>
      <c r="J1043" s="460"/>
      <c r="K1043" s="460"/>
      <c r="L1043" s="460"/>
      <c r="M1043" s="460"/>
      <c r="N1043" s="460"/>
      <c r="O1043" s="445"/>
      <c r="P1043" s="445"/>
      <c r="Q1043" s="445"/>
      <c r="R1043" s="445"/>
      <c r="S1043" s="445"/>
      <c r="T1043" s="445"/>
      <c r="U1043" s="445"/>
      <c r="V1043" s="445"/>
      <c r="W1043" s="445"/>
      <c r="X1043" s="445"/>
      <c r="Y1043" s="445"/>
      <c r="Z1043" s="445"/>
    </row>
    <row r="1044" ht="14.25" customHeight="1">
      <c r="A1044" s="447" t="str">
        <f>SUBSTITUTE(SUBSTITUTE(SUBSTITUTE(M1044,"-",""),"(",""),")","")</f>
        <v>4787314517</v>
      </c>
      <c r="B1044" s="448">
        <v>24.0</v>
      </c>
      <c r="C1044" s="449"/>
      <c r="D1044" s="449" t="s">
        <v>1665</v>
      </c>
      <c r="E1044" s="449" t="s">
        <v>2522</v>
      </c>
      <c r="F1044" s="449" t="s">
        <v>1747</v>
      </c>
      <c r="G1044" s="449" t="s">
        <v>1748</v>
      </c>
      <c r="H1044" s="449" t="s">
        <v>2566</v>
      </c>
      <c r="I1044" s="492" t="s">
        <v>2567</v>
      </c>
      <c r="J1044" s="451">
        <v>43204.0</v>
      </c>
      <c r="K1044" s="449"/>
      <c r="L1044" s="449"/>
      <c r="M1044" s="449" t="s">
        <v>1358</v>
      </c>
      <c r="N1044" s="465" t="s">
        <v>1357</v>
      </c>
      <c r="O1044" s="445"/>
      <c r="P1044" s="445"/>
      <c r="Q1044" s="445"/>
      <c r="R1044" s="445"/>
      <c r="S1044" s="445"/>
      <c r="T1044" s="445"/>
      <c r="U1044" s="445"/>
      <c r="V1044" s="445"/>
      <c r="W1044" s="445"/>
      <c r="X1044" s="445"/>
      <c r="Y1044" s="445"/>
      <c r="Z1044" s="445"/>
    </row>
    <row r="1045" ht="14.25" customHeight="1">
      <c r="A1045" s="447"/>
      <c r="B1045" s="453"/>
      <c r="C1045" s="454"/>
      <c r="D1045" s="454"/>
      <c r="E1045" s="454"/>
      <c r="F1045" s="454"/>
      <c r="G1045" s="454"/>
      <c r="H1045" s="454"/>
      <c r="I1045" s="454"/>
      <c r="J1045" s="454"/>
      <c r="K1045" s="454"/>
      <c r="L1045" s="454"/>
      <c r="M1045" s="454"/>
      <c r="N1045" s="454"/>
      <c r="O1045" s="445" t="s">
        <v>1676</v>
      </c>
      <c r="P1045" s="445"/>
      <c r="Q1045" s="445"/>
      <c r="R1045" s="445"/>
      <c r="S1045" s="445"/>
      <c r="T1045" s="445"/>
      <c r="U1045" s="445"/>
      <c r="V1045" s="445"/>
      <c r="W1045" s="445"/>
      <c r="X1045" s="445"/>
      <c r="Y1045" s="445"/>
      <c r="Z1045" s="445"/>
    </row>
    <row r="1046" ht="14.25" customHeight="1">
      <c r="A1046" s="447"/>
      <c r="B1046" s="459"/>
      <c r="C1046" s="460"/>
      <c r="D1046" s="460"/>
      <c r="E1046" s="460"/>
      <c r="F1046" s="460"/>
      <c r="G1046" s="460"/>
      <c r="H1046" s="460"/>
      <c r="I1046" s="460"/>
      <c r="J1046" s="460"/>
      <c r="K1046" s="460"/>
      <c r="L1046" s="460"/>
      <c r="M1046" s="460"/>
      <c r="N1046" s="460"/>
      <c r="O1046" s="445"/>
      <c r="P1046" s="445"/>
      <c r="Q1046" s="445"/>
      <c r="R1046" s="445"/>
      <c r="S1046" s="445"/>
      <c r="T1046" s="445"/>
      <c r="U1046" s="445"/>
      <c r="V1046" s="445"/>
      <c r="W1046" s="445"/>
      <c r="X1046" s="445"/>
      <c r="Y1046" s="445"/>
      <c r="Z1046" s="445"/>
    </row>
    <row r="1047" ht="14.25" customHeight="1">
      <c r="A1047" s="447" t="str">
        <f>SUBSTITUTE(SUBSTITUTE(SUBSTITUTE(M1047,"-",""),"(",""),")","")</f>
        <v>4047971975</v>
      </c>
      <c r="B1047" s="448">
        <v>25.0</v>
      </c>
      <c r="C1047" s="449"/>
      <c r="D1047" s="449"/>
      <c r="E1047" s="449" t="s">
        <v>2522</v>
      </c>
      <c r="F1047" s="449" t="s">
        <v>1747</v>
      </c>
      <c r="G1047" s="449" t="s">
        <v>1748</v>
      </c>
      <c r="H1047" s="449" t="s">
        <v>2568</v>
      </c>
      <c r="I1047" s="492" t="s">
        <v>1152</v>
      </c>
      <c r="J1047" s="451">
        <v>42840.0</v>
      </c>
      <c r="K1047" s="449" t="s">
        <v>1789</v>
      </c>
      <c r="L1047" s="449" t="s">
        <v>2422</v>
      </c>
      <c r="M1047" s="449" t="s">
        <v>2423</v>
      </c>
      <c r="N1047" s="465" t="s">
        <v>1155</v>
      </c>
      <c r="O1047" s="445"/>
      <c r="P1047" s="445"/>
      <c r="Q1047" s="445"/>
      <c r="R1047" s="445"/>
      <c r="S1047" s="445"/>
      <c r="T1047" s="445"/>
      <c r="U1047" s="445"/>
      <c r="V1047" s="445"/>
      <c r="W1047" s="445"/>
      <c r="X1047" s="445"/>
      <c r="Y1047" s="445"/>
      <c r="Z1047" s="445"/>
    </row>
    <row r="1048" ht="14.25" customHeight="1">
      <c r="A1048" s="447"/>
      <c r="B1048" s="453"/>
      <c r="C1048" s="454"/>
      <c r="D1048" s="454"/>
      <c r="E1048" s="454"/>
      <c r="F1048" s="454"/>
      <c r="G1048" s="454"/>
      <c r="H1048" s="454"/>
      <c r="I1048" s="454"/>
      <c r="J1048" s="454"/>
      <c r="K1048" s="454"/>
      <c r="L1048" s="454"/>
      <c r="M1048" s="454"/>
      <c r="N1048" s="454"/>
      <c r="O1048" s="445"/>
      <c r="P1048" s="445"/>
      <c r="Q1048" s="445"/>
      <c r="R1048" s="445"/>
      <c r="S1048" s="445"/>
      <c r="T1048" s="445"/>
      <c r="U1048" s="445"/>
      <c r="V1048" s="445"/>
      <c r="W1048" s="445"/>
      <c r="X1048" s="445"/>
      <c r="Y1048" s="445"/>
      <c r="Z1048" s="445"/>
    </row>
    <row r="1049" ht="14.25" customHeight="1">
      <c r="A1049" s="447"/>
      <c r="B1049" s="459"/>
      <c r="C1049" s="460"/>
      <c r="D1049" s="460"/>
      <c r="E1049" s="460"/>
      <c r="F1049" s="460"/>
      <c r="G1049" s="460"/>
      <c r="H1049" s="460"/>
      <c r="I1049" s="460"/>
      <c r="J1049" s="460"/>
      <c r="K1049" s="460"/>
      <c r="L1049" s="460"/>
      <c r="M1049" s="460"/>
      <c r="N1049" s="454"/>
      <c r="O1049" s="445"/>
      <c r="P1049" s="445"/>
      <c r="Q1049" s="445"/>
      <c r="R1049" s="445"/>
      <c r="S1049" s="445"/>
      <c r="T1049" s="445"/>
      <c r="U1049" s="445"/>
      <c r="V1049" s="445"/>
      <c r="W1049" s="445"/>
      <c r="X1049" s="445"/>
      <c r="Y1049" s="445"/>
      <c r="Z1049" s="445"/>
    </row>
    <row r="1050" ht="14.25" customHeight="1">
      <c r="A1050" s="447" t="str">
        <f>SUBSTITUTE(SUBSTITUTE(SUBSTITUTE(M1050,"-",""),"(",""),")","")</f>
        <v>4783193212</v>
      </c>
      <c r="B1050" s="473">
        <v>26.0</v>
      </c>
      <c r="C1050" s="449"/>
      <c r="D1050" s="456"/>
      <c r="E1050" s="449" t="s">
        <v>2522</v>
      </c>
      <c r="F1050" s="449" t="s">
        <v>1747</v>
      </c>
      <c r="G1050" s="456" t="s">
        <v>1748</v>
      </c>
      <c r="H1050" s="456" t="s">
        <v>2569</v>
      </c>
      <c r="I1050" s="511" t="s">
        <v>2226</v>
      </c>
      <c r="J1050" s="451">
        <v>44660.0</v>
      </c>
      <c r="K1050" s="456" t="s">
        <v>1684</v>
      </c>
      <c r="L1050" s="456" t="s">
        <v>2223</v>
      </c>
      <c r="M1050" s="449" t="s">
        <v>2225</v>
      </c>
      <c r="N1050" s="465" t="s">
        <v>909</v>
      </c>
      <c r="O1050" s="445"/>
      <c r="P1050" s="445"/>
      <c r="Q1050" s="445"/>
      <c r="R1050" s="445"/>
      <c r="S1050" s="445"/>
      <c r="T1050" s="445"/>
      <c r="U1050" s="445"/>
      <c r="V1050" s="445"/>
      <c r="W1050" s="445"/>
      <c r="X1050" s="445"/>
      <c r="Y1050" s="445"/>
      <c r="Z1050" s="445"/>
    </row>
    <row r="1051" ht="14.25" customHeight="1">
      <c r="A1051" s="447"/>
      <c r="B1051" s="453"/>
      <c r="C1051" s="454"/>
      <c r="D1051" s="454"/>
      <c r="E1051" s="454"/>
      <c r="F1051" s="454"/>
      <c r="G1051" s="454"/>
      <c r="H1051" s="454"/>
      <c r="I1051" s="454"/>
      <c r="J1051" s="454"/>
      <c r="K1051" s="456" t="s">
        <v>1789</v>
      </c>
      <c r="L1051" s="456" t="s">
        <v>2224</v>
      </c>
      <c r="M1051" s="454"/>
      <c r="N1051" s="454"/>
      <c r="O1051" s="445"/>
      <c r="P1051" s="445"/>
      <c r="Q1051" s="445"/>
      <c r="R1051" s="445"/>
      <c r="S1051" s="445"/>
      <c r="T1051" s="445"/>
      <c r="U1051" s="445"/>
      <c r="V1051" s="445"/>
      <c r="W1051" s="445"/>
      <c r="X1051" s="445"/>
      <c r="Y1051" s="445"/>
      <c r="Z1051" s="445"/>
    </row>
    <row r="1052" ht="14.25" customHeight="1">
      <c r="A1052" s="447"/>
      <c r="B1052" s="459"/>
      <c r="C1052" s="460"/>
      <c r="D1052" s="460"/>
      <c r="E1052" s="460"/>
      <c r="F1052" s="460"/>
      <c r="G1052" s="460"/>
      <c r="H1052" s="460"/>
      <c r="I1052" s="460"/>
      <c r="J1052" s="460"/>
      <c r="K1052" s="462"/>
      <c r="L1052" s="462"/>
      <c r="M1052" s="460"/>
      <c r="N1052" s="460"/>
      <c r="O1052" s="445"/>
      <c r="P1052" s="445"/>
      <c r="Q1052" s="445"/>
      <c r="R1052" s="445"/>
      <c r="S1052" s="445"/>
      <c r="T1052" s="445"/>
      <c r="U1052" s="445"/>
      <c r="V1052" s="445"/>
      <c r="W1052" s="445"/>
      <c r="X1052" s="445"/>
      <c r="Y1052" s="445"/>
      <c r="Z1052" s="445"/>
    </row>
    <row r="1053" ht="14.25" customHeight="1">
      <c r="A1053" s="447" t="str">
        <f>SUBSTITUTE(SUBSTITUTE(SUBSTITUTE(M1053,"-",""),"(",""),")","")</f>
        <v>4702494687</v>
      </c>
      <c r="B1053" s="448">
        <v>27.0</v>
      </c>
      <c r="C1053" s="449" t="s">
        <v>199</v>
      </c>
      <c r="D1053" s="449" t="s">
        <v>1665</v>
      </c>
      <c r="E1053" s="449" t="s">
        <v>2522</v>
      </c>
      <c r="F1053" s="449" t="s">
        <v>1747</v>
      </c>
      <c r="G1053" s="449" t="s">
        <v>1748</v>
      </c>
      <c r="H1053" s="449" t="s">
        <v>2570</v>
      </c>
      <c r="I1053" s="449" t="s">
        <v>2571</v>
      </c>
      <c r="J1053" s="451">
        <v>45150.0</v>
      </c>
      <c r="K1053" s="449"/>
      <c r="L1053" s="449"/>
      <c r="M1053" s="449" t="s">
        <v>2572</v>
      </c>
      <c r="N1053" s="465" t="s">
        <v>1332</v>
      </c>
      <c r="O1053" s="445"/>
      <c r="P1053" s="445"/>
      <c r="Q1053" s="445"/>
      <c r="R1053" s="445"/>
      <c r="S1053" s="445"/>
      <c r="T1053" s="445"/>
      <c r="U1053" s="445"/>
      <c r="V1053" s="445"/>
      <c r="W1053" s="445"/>
      <c r="X1053" s="445"/>
      <c r="Y1053" s="445"/>
      <c r="Z1053" s="445"/>
    </row>
    <row r="1054" ht="14.25" customHeight="1">
      <c r="A1054" s="447"/>
      <c r="B1054" s="453"/>
      <c r="C1054" s="454"/>
      <c r="D1054" s="454"/>
      <c r="E1054" s="454"/>
      <c r="F1054" s="454"/>
      <c r="G1054" s="454"/>
      <c r="H1054" s="454"/>
      <c r="I1054" s="454"/>
      <c r="J1054" s="454"/>
      <c r="K1054" s="454"/>
      <c r="L1054" s="454"/>
      <c r="M1054" s="454"/>
      <c r="N1054" s="454"/>
      <c r="O1054" s="445"/>
      <c r="P1054" s="445"/>
      <c r="Q1054" s="445"/>
      <c r="R1054" s="445"/>
      <c r="S1054" s="445"/>
      <c r="T1054" s="445"/>
      <c r="U1054" s="445"/>
      <c r="V1054" s="445"/>
      <c r="W1054" s="445"/>
      <c r="X1054" s="445"/>
      <c r="Y1054" s="445"/>
      <c r="Z1054" s="445"/>
    </row>
    <row r="1055" ht="14.25" customHeight="1">
      <c r="A1055" s="447"/>
      <c r="B1055" s="459"/>
      <c r="C1055" s="460"/>
      <c r="D1055" s="460"/>
      <c r="E1055" s="460"/>
      <c r="F1055" s="460"/>
      <c r="G1055" s="460"/>
      <c r="H1055" s="460"/>
      <c r="I1055" s="460"/>
      <c r="J1055" s="460"/>
      <c r="K1055" s="460"/>
      <c r="L1055" s="460"/>
      <c r="M1055" s="460"/>
      <c r="N1055" s="460"/>
      <c r="O1055" s="445"/>
      <c r="P1055" s="445"/>
      <c r="Q1055" s="445"/>
      <c r="R1055" s="445"/>
      <c r="S1055" s="445"/>
      <c r="T1055" s="445"/>
      <c r="U1055" s="445"/>
      <c r="V1055" s="445"/>
      <c r="W1055" s="445"/>
      <c r="X1055" s="445"/>
      <c r="Y1055" s="445"/>
      <c r="Z1055" s="445"/>
    </row>
    <row r="1056" ht="14.25" customHeight="1">
      <c r="A1056" s="447" t="str">
        <f>SUBSTITUTE(SUBSTITUTE(SUBSTITUTE(M1056,"-",""),"(",""),")","")</f>
        <v>6783430462</v>
      </c>
      <c r="B1056" s="448">
        <v>28.0</v>
      </c>
      <c r="C1056" s="449" t="s">
        <v>136</v>
      </c>
      <c r="D1056" s="449"/>
      <c r="E1056" s="449" t="s">
        <v>2522</v>
      </c>
      <c r="F1056" s="449" t="s">
        <v>1747</v>
      </c>
      <c r="G1056" s="449" t="s">
        <v>1748</v>
      </c>
      <c r="H1056" s="449" t="s">
        <v>2573</v>
      </c>
      <c r="I1056" s="449" t="s">
        <v>2000</v>
      </c>
      <c r="J1056" s="451">
        <v>45150.0</v>
      </c>
      <c r="K1056" s="449" t="s">
        <v>2243</v>
      </c>
      <c r="L1056" s="449" t="s">
        <v>1998</v>
      </c>
      <c r="M1056" s="449" t="s">
        <v>736</v>
      </c>
      <c r="N1056" s="465" t="s">
        <v>737</v>
      </c>
      <c r="O1056" s="445"/>
      <c r="P1056" s="445"/>
      <c r="Q1056" s="445"/>
      <c r="R1056" s="445"/>
      <c r="S1056" s="445"/>
      <c r="T1056" s="445"/>
      <c r="U1056" s="445"/>
      <c r="V1056" s="445"/>
      <c r="W1056" s="445"/>
      <c r="X1056" s="445"/>
      <c r="Y1056" s="445"/>
      <c r="Z1056" s="445"/>
    </row>
    <row r="1057" ht="14.25" customHeight="1">
      <c r="A1057" s="447"/>
      <c r="B1057" s="453"/>
      <c r="C1057" s="454"/>
      <c r="D1057" s="454"/>
      <c r="E1057" s="454"/>
      <c r="F1057" s="454"/>
      <c r="G1057" s="454"/>
      <c r="H1057" s="454"/>
      <c r="I1057" s="454"/>
      <c r="J1057" s="454"/>
      <c r="K1057" s="456" t="s">
        <v>1789</v>
      </c>
      <c r="L1057" s="456" t="s">
        <v>1999</v>
      </c>
      <c r="M1057" s="454"/>
      <c r="N1057" s="454"/>
      <c r="O1057" s="445"/>
      <c r="P1057" s="445"/>
      <c r="Q1057" s="445"/>
      <c r="R1057" s="445"/>
      <c r="S1057" s="445"/>
      <c r="T1057" s="445"/>
      <c r="U1057" s="445"/>
      <c r="V1057" s="445"/>
      <c r="W1057" s="445"/>
      <c r="X1057" s="445"/>
      <c r="Y1057" s="445"/>
      <c r="Z1057" s="445"/>
    </row>
    <row r="1058" ht="14.25" customHeight="1">
      <c r="A1058" s="447"/>
      <c r="B1058" s="459"/>
      <c r="C1058" s="460"/>
      <c r="D1058" s="460"/>
      <c r="E1058" s="460"/>
      <c r="F1058" s="460"/>
      <c r="G1058" s="460"/>
      <c r="H1058" s="460"/>
      <c r="I1058" s="460"/>
      <c r="J1058" s="460"/>
      <c r="K1058" s="462"/>
      <c r="L1058" s="462"/>
      <c r="M1058" s="460"/>
      <c r="N1058" s="460"/>
      <c r="O1058" s="445"/>
      <c r="P1058" s="445"/>
      <c r="Q1058" s="445"/>
      <c r="R1058" s="445"/>
      <c r="S1058" s="445"/>
      <c r="T1058" s="445"/>
      <c r="U1058" s="445"/>
      <c r="V1058" s="445"/>
      <c r="W1058" s="445"/>
      <c r="X1058" s="445"/>
      <c r="Y1058" s="445"/>
      <c r="Z1058" s="445"/>
    </row>
    <row r="1059" ht="14.25" customHeight="1">
      <c r="A1059" s="447" t="str">
        <f>SUBSTITUTE(SUBSTITUTE(SUBSTITUTE(M1059,"-",""),"(",""),")","")</f>
        <v>4049360165</v>
      </c>
      <c r="B1059" s="448">
        <v>1.0</v>
      </c>
      <c r="C1059" s="449"/>
      <c r="D1059" s="449"/>
      <c r="E1059" s="449" t="s">
        <v>2522</v>
      </c>
      <c r="F1059" s="449" t="s">
        <v>2574</v>
      </c>
      <c r="G1059" s="449" t="s">
        <v>1748</v>
      </c>
      <c r="H1059" s="449" t="s">
        <v>420</v>
      </c>
      <c r="I1059" s="449" t="s">
        <v>420</v>
      </c>
      <c r="J1059" s="451">
        <v>42469.0</v>
      </c>
      <c r="K1059" s="449" t="s">
        <v>1728</v>
      </c>
      <c r="L1059" s="449" t="s">
        <v>1811</v>
      </c>
      <c r="M1059" s="450" t="s">
        <v>1813</v>
      </c>
      <c r="N1059" s="452" t="s">
        <v>419</v>
      </c>
      <c r="O1059" s="445"/>
      <c r="P1059" s="445"/>
      <c r="Q1059" s="445"/>
      <c r="R1059" s="445"/>
      <c r="S1059" s="445"/>
      <c r="T1059" s="445"/>
      <c r="U1059" s="445"/>
      <c r="V1059" s="445"/>
      <c r="W1059" s="445"/>
      <c r="X1059" s="445"/>
      <c r="Y1059" s="445"/>
      <c r="Z1059" s="445"/>
    </row>
    <row r="1060" ht="14.25" customHeight="1">
      <c r="A1060" s="447"/>
      <c r="B1060" s="453"/>
      <c r="C1060" s="454"/>
      <c r="D1060" s="454"/>
      <c r="E1060" s="454"/>
      <c r="F1060" s="454"/>
      <c r="G1060" s="454"/>
      <c r="H1060" s="454"/>
      <c r="I1060" s="454"/>
      <c r="J1060" s="454"/>
      <c r="K1060" s="456" t="s">
        <v>1814</v>
      </c>
      <c r="L1060" s="456" t="s">
        <v>421</v>
      </c>
      <c r="M1060" s="455"/>
      <c r="N1060" s="458"/>
      <c r="O1060" s="445"/>
      <c r="P1060" s="445"/>
      <c r="Q1060" s="445"/>
      <c r="R1060" s="445"/>
      <c r="S1060" s="445"/>
      <c r="T1060" s="445"/>
      <c r="U1060" s="445"/>
      <c r="V1060" s="445"/>
      <c r="W1060" s="445"/>
      <c r="X1060" s="445"/>
      <c r="Y1060" s="445"/>
      <c r="Z1060" s="445"/>
    </row>
    <row r="1061" ht="14.25" customHeight="1">
      <c r="A1061" s="447"/>
      <c r="B1061" s="459"/>
      <c r="C1061" s="460"/>
      <c r="D1061" s="460"/>
      <c r="E1061" s="460"/>
      <c r="F1061" s="460"/>
      <c r="G1061" s="460"/>
      <c r="H1061" s="460"/>
      <c r="I1061" s="460"/>
      <c r="J1061" s="460"/>
      <c r="K1061" s="462"/>
      <c r="L1061" s="462"/>
      <c r="M1061" s="461"/>
      <c r="N1061" s="464"/>
      <c r="O1061" s="445"/>
      <c r="P1061" s="445"/>
      <c r="Q1061" s="445"/>
      <c r="R1061" s="445"/>
      <c r="S1061" s="445"/>
      <c r="T1061" s="445"/>
      <c r="U1061" s="445"/>
      <c r="V1061" s="445"/>
      <c r="W1061" s="445"/>
      <c r="X1061" s="445"/>
      <c r="Y1061" s="445"/>
      <c r="Z1061" s="445"/>
    </row>
    <row r="1062" ht="14.25" customHeight="1">
      <c r="A1062" s="447" t="str">
        <f>SUBSTITUTE(SUBSTITUTE(SUBSTITUTE(M1062,"-",""),"(",""),")","")</f>
        <v>4043099813</v>
      </c>
      <c r="B1062" s="448">
        <v>2.0</v>
      </c>
      <c r="C1062" s="449"/>
      <c r="D1062" s="449"/>
      <c r="E1062" s="449" t="s">
        <v>2522</v>
      </c>
      <c r="F1062" s="449" t="s">
        <v>2574</v>
      </c>
      <c r="G1062" s="449" t="s">
        <v>1748</v>
      </c>
      <c r="H1062" s="449" t="s">
        <v>2575</v>
      </c>
      <c r="I1062" s="449" t="s">
        <v>2138</v>
      </c>
      <c r="J1062" s="451">
        <v>43680.0</v>
      </c>
      <c r="K1062" s="449" t="s">
        <v>1719</v>
      </c>
      <c r="L1062" s="449" t="s">
        <v>2137</v>
      </c>
      <c r="M1062" s="450" t="s">
        <v>841</v>
      </c>
      <c r="N1062" s="452" t="s">
        <v>842</v>
      </c>
      <c r="O1062" s="445"/>
      <c r="P1062" s="445"/>
      <c r="Q1062" s="445"/>
      <c r="R1062" s="445"/>
      <c r="S1062" s="445"/>
      <c r="T1062" s="445"/>
      <c r="U1062" s="445"/>
      <c r="V1062" s="445"/>
      <c r="W1062" s="445"/>
      <c r="X1062" s="445"/>
      <c r="Y1062" s="445"/>
      <c r="Z1062" s="445"/>
    </row>
    <row r="1063" ht="14.25" customHeight="1">
      <c r="A1063" s="447"/>
      <c r="B1063" s="453"/>
      <c r="C1063" s="454"/>
      <c r="D1063" s="454"/>
      <c r="E1063" s="454"/>
      <c r="F1063" s="454"/>
      <c r="G1063" s="454"/>
      <c r="H1063" s="454"/>
      <c r="I1063" s="454"/>
      <c r="J1063" s="454"/>
      <c r="K1063" s="454"/>
      <c r="L1063" s="454"/>
      <c r="M1063" s="455"/>
      <c r="N1063" s="458"/>
      <c r="O1063" s="445"/>
      <c r="P1063" s="445"/>
      <c r="Q1063" s="445"/>
      <c r="R1063" s="445"/>
      <c r="S1063" s="445"/>
      <c r="T1063" s="445"/>
      <c r="U1063" s="445"/>
      <c r="V1063" s="445"/>
      <c r="W1063" s="445"/>
      <c r="X1063" s="445"/>
      <c r="Y1063" s="445"/>
      <c r="Z1063" s="445"/>
    </row>
    <row r="1064" ht="14.25" customHeight="1">
      <c r="A1064" s="447"/>
      <c r="B1064" s="459"/>
      <c r="C1064" s="460"/>
      <c r="D1064" s="460"/>
      <c r="E1064" s="460"/>
      <c r="F1064" s="460"/>
      <c r="G1064" s="460"/>
      <c r="H1064" s="460"/>
      <c r="I1064" s="460"/>
      <c r="J1064" s="460"/>
      <c r="K1064" s="460"/>
      <c r="L1064" s="460"/>
      <c r="M1064" s="461"/>
      <c r="N1064" s="464"/>
      <c r="O1064" s="445"/>
      <c r="P1064" s="445"/>
      <c r="Q1064" s="445"/>
      <c r="R1064" s="445"/>
      <c r="S1064" s="445"/>
      <c r="T1064" s="445"/>
      <c r="U1064" s="445"/>
      <c r="V1064" s="445"/>
      <c r="W1064" s="445"/>
      <c r="X1064" s="445"/>
      <c r="Y1064" s="445"/>
      <c r="Z1064" s="445"/>
    </row>
    <row r="1065" ht="14.25" customHeight="1">
      <c r="A1065" s="447" t="str">
        <f>SUBSTITUTE(SUBSTITUTE(SUBSTITUTE(M1065,"-",""),"(",""),")","")</f>
        <v>4045283601</v>
      </c>
      <c r="B1065" s="448">
        <v>3.0</v>
      </c>
      <c r="C1065" s="449"/>
      <c r="D1065" s="449"/>
      <c r="E1065" s="449" t="s">
        <v>2522</v>
      </c>
      <c r="F1065" s="449" t="s">
        <v>2574</v>
      </c>
      <c r="G1065" s="449" t="s">
        <v>1748</v>
      </c>
      <c r="H1065" s="449" t="s">
        <v>2576</v>
      </c>
      <c r="I1065" s="449" t="s">
        <v>2490</v>
      </c>
      <c r="J1065" s="451">
        <v>45031.0</v>
      </c>
      <c r="K1065" s="449" t="s">
        <v>1754</v>
      </c>
      <c r="L1065" s="449" t="s">
        <v>2489</v>
      </c>
      <c r="M1065" s="449" t="s">
        <v>2491</v>
      </c>
      <c r="N1065" s="465" t="s">
        <v>1263</v>
      </c>
      <c r="O1065" s="445"/>
      <c r="P1065" s="445"/>
      <c r="Q1065" s="445"/>
      <c r="R1065" s="445"/>
      <c r="S1065" s="445"/>
      <c r="T1065" s="445"/>
      <c r="U1065" s="445"/>
      <c r="V1065" s="445"/>
      <c r="W1065" s="445"/>
      <c r="X1065" s="445"/>
      <c r="Y1065" s="445"/>
      <c r="Z1065" s="445"/>
    </row>
    <row r="1066" ht="14.25" customHeight="1">
      <c r="A1066" s="447"/>
      <c r="B1066" s="453"/>
      <c r="C1066" s="454"/>
      <c r="D1066" s="454"/>
      <c r="E1066" s="454"/>
      <c r="F1066" s="454"/>
      <c r="G1066" s="454"/>
      <c r="H1066" s="454"/>
      <c r="I1066" s="454"/>
      <c r="J1066" s="454"/>
      <c r="K1066" s="454"/>
      <c r="L1066" s="454"/>
      <c r="M1066" s="454"/>
      <c r="N1066" s="454"/>
      <c r="O1066" s="445"/>
      <c r="P1066" s="445"/>
      <c r="Q1066" s="445"/>
      <c r="R1066" s="445"/>
      <c r="S1066" s="445"/>
      <c r="T1066" s="445"/>
      <c r="U1066" s="445"/>
      <c r="V1066" s="445"/>
      <c r="W1066" s="445"/>
      <c r="X1066" s="445"/>
      <c r="Y1066" s="445"/>
      <c r="Z1066" s="445"/>
    </row>
    <row r="1067" ht="14.25" customHeight="1">
      <c r="A1067" s="447"/>
      <c r="B1067" s="459"/>
      <c r="C1067" s="460"/>
      <c r="D1067" s="460"/>
      <c r="E1067" s="460"/>
      <c r="F1067" s="460"/>
      <c r="G1067" s="460"/>
      <c r="H1067" s="460"/>
      <c r="I1067" s="460"/>
      <c r="J1067" s="460"/>
      <c r="K1067" s="460"/>
      <c r="L1067" s="460"/>
      <c r="M1067" s="460"/>
      <c r="N1067" s="460"/>
      <c r="O1067" s="445"/>
      <c r="P1067" s="445"/>
      <c r="Q1067" s="445"/>
      <c r="R1067" s="445"/>
      <c r="S1067" s="445"/>
      <c r="T1067" s="445"/>
      <c r="U1067" s="445"/>
      <c r="V1067" s="445"/>
      <c r="W1067" s="445"/>
      <c r="X1067" s="445"/>
      <c r="Y1067" s="445"/>
      <c r="Z1067" s="445"/>
    </row>
    <row r="1068" ht="14.25" customHeight="1">
      <c r="A1068" s="447" t="str">
        <f>SUBSTITUTE(SUBSTITUTE(SUBSTITUTE(M1068,"-",""),"(",""),")","")</f>
        <v>4049014603</v>
      </c>
      <c r="B1068" s="448">
        <v>4.0</v>
      </c>
      <c r="C1068" s="449" t="s">
        <v>1692</v>
      </c>
      <c r="D1068" s="449"/>
      <c r="E1068" s="449" t="s">
        <v>2522</v>
      </c>
      <c r="F1068" s="449" t="s">
        <v>2574</v>
      </c>
      <c r="G1068" s="449" t="s">
        <v>1748</v>
      </c>
      <c r="H1068" s="449" t="s">
        <v>2577</v>
      </c>
      <c r="I1068" s="449" t="s">
        <v>2141</v>
      </c>
      <c r="J1068" s="451">
        <v>42468.0</v>
      </c>
      <c r="K1068" s="449" t="s">
        <v>1719</v>
      </c>
      <c r="L1068" s="449" t="s">
        <v>2140</v>
      </c>
      <c r="M1068" s="449" t="s">
        <v>2142</v>
      </c>
      <c r="N1068" s="465" t="s">
        <v>805</v>
      </c>
      <c r="O1068" s="445"/>
      <c r="P1068" s="445"/>
      <c r="Q1068" s="445"/>
      <c r="R1068" s="445"/>
      <c r="S1068" s="445"/>
      <c r="T1068" s="445"/>
      <c r="U1068" s="445"/>
      <c r="V1068" s="445"/>
      <c r="W1068" s="445"/>
      <c r="X1068" s="445"/>
      <c r="Y1068" s="445"/>
      <c r="Z1068" s="445"/>
    </row>
    <row r="1069" ht="14.25" customHeight="1">
      <c r="A1069" s="447"/>
      <c r="B1069" s="453"/>
      <c r="C1069" s="454"/>
      <c r="D1069" s="454"/>
      <c r="E1069" s="454"/>
      <c r="F1069" s="454"/>
      <c r="G1069" s="454"/>
      <c r="H1069" s="454"/>
      <c r="I1069" s="454"/>
      <c r="J1069" s="454"/>
      <c r="K1069" s="456" t="s">
        <v>1814</v>
      </c>
      <c r="L1069" s="456" t="s">
        <v>2143</v>
      </c>
      <c r="M1069" s="454"/>
      <c r="N1069" s="454"/>
      <c r="O1069" s="445"/>
      <c r="P1069" s="445"/>
      <c r="Q1069" s="445"/>
      <c r="R1069" s="445"/>
      <c r="S1069" s="445"/>
      <c r="T1069" s="445"/>
      <c r="U1069" s="445"/>
      <c r="V1069" s="445"/>
      <c r="W1069" s="445"/>
      <c r="X1069" s="445"/>
      <c r="Y1069" s="445"/>
      <c r="Z1069" s="445"/>
    </row>
    <row r="1070" ht="14.25" customHeight="1">
      <c r="A1070" s="447"/>
      <c r="B1070" s="459"/>
      <c r="C1070" s="460"/>
      <c r="D1070" s="460"/>
      <c r="E1070" s="460"/>
      <c r="F1070" s="460"/>
      <c r="G1070" s="460"/>
      <c r="H1070" s="460"/>
      <c r="I1070" s="460"/>
      <c r="J1070" s="460"/>
      <c r="K1070" s="462"/>
      <c r="L1070" s="462"/>
      <c r="M1070" s="460"/>
      <c r="N1070" s="460"/>
      <c r="O1070" s="445"/>
      <c r="P1070" s="445"/>
      <c r="Q1070" s="445"/>
      <c r="R1070" s="445"/>
      <c r="S1070" s="445"/>
      <c r="T1070" s="445"/>
      <c r="U1070" s="445"/>
      <c r="V1070" s="445"/>
      <c r="W1070" s="445"/>
      <c r="X1070" s="445"/>
      <c r="Y1070" s="445"/>
      <c r="Z1070" s="445"/>
    </row>
    <row r="1071" ht="14.25" customHeight="1">
      <c r="A1071" s="447" t="str">
        <f>SUBSTITUTE(SUBSTITUTE(SUBSTITUTE(M1071,"-",""),"(",""),")","")</f>
        <v>4782902406</v>
      </c>
      <c r="B1071" s="448">
        <v>5.0</v>
      </c>
      <c r="C1071" s="449"/>
      <c r="D1071" s="449"/>
      <c r="E1071" s="449" t="s">
        <v>2522</v>
      </c>
      <c r="F1071" s="449" t="s">
        <v>2574</v>
      </c>
      <c r="G1071" s="449" t="s">
        <v>1748</v>
      </c>
      <c r="H1071" s="449" t="s">
        <v>2578</v>
      </c>
      <c r="I1071" s="449" t="s">
        <v>2463</v>
      </c>
      <c r="J1071" s="451">
        <v>44660.0</v>
      </c>
      <c r="K1071" s="449" t="s">
        <v>1752</v>
      </c>
      <c r="L1071" s="449" t="s">
        <v>2462</v>
      </c>
      <c r="M1071" s="449" t="s">
        <v>2464</v>
      </c>
      <c r="N1071" s="465" t="s">
        <v>1214</v>
      </c>
      <c r="O1071" s="445"/>
      <c r="P1071" s="445"/>
      <c r="Q1071" s="445"/>
      <c r="R1071" s="445"/>
      <c r="S1071" s="445"/>
      <c r="T1071" s="445"/>
      <c r="U1071" s="445"/>
      <c r="V1071" s="445"/>
      <c r="W1071" s="445"/>
      <c r="X1071" s="445"/>
      <c r="Y1071" s="445"/>
      <c r="Z1071" s="445"/>
    </row>
    <row r="1072" ht="14.25" customHeight="1">
      <c r="A1072" s="447"/>
      <c r="B1072" s="453"/>
      <c r="C1072" s="454"/>
      <c r="D1072" s="454"/>
      <c r="E1072" s="454"/>
      <c r="F1072" s="454"/>
      <c r="G1072" s="454"/>
      <c r="H1072" s="454"/>
      <c r="I1072" s="454"/>
      <c r="J1072" s="454"/>
      <c r="K1072" s="454"/>
      <c r="L1072" s="454"/>
      <c r="M1072" s="454"/>
      <c r="N1072" s="454"/>
      <c r="O1072" s="445"/>
      <c r="P1072" s="445"/>
      <c r="Q1072" s="445"/>
      <c r="R1072" s="445"/>
      <c r="S1072" s="445"/>
      <c r="T1072" s="445"/>
      <c r="U1072" s="445"/>
      <c r="V1072" s="445"/>
      <c r="W1072" s="445"/>
      <c r="X1072" s="445"/>
      <c r="Y1072" s="445"/>
      <c r="Z1072" s="445"/>
    </row>
    <row r="1073" ht="14.25" customHeight="1">
      <c r="A1073" s="447"/>
      <c r="B1073" s="459"/>
      <c r="C1073" s="460"/>
      <c r="D1073" s="460"/>
      <c r="E1073" s="460"/>
      <c r="F1073" s="460"/>
      <c r="G1073" s="460"/>
      <c r="H1073" s="460"/>
      <c r="I1073" s="460"/>
      <c r="J1073" s="460"/>
      <c r="K1073" s="460"/>
      <c r="L1073" s="460"/>
      <c r="M1073" s="460"/>
      <c r="N1073" s="460"/>
      <c r="O1073" s="445"/>
      <c r="P1073" s="445"/>
      <c r="Q1073" s="445"/>
      <c r="R1073" s="445"/>
      <c r="S1073" s="445"/>
      <c r="T1073" s="445"/>
      <c r="U1073" s="445"/>
      <c r="V1073" s="445"/>
      <c r="W1073" s="445"/>
      <c r="X1073" s="445"/>
      <c r="Y1073" s="445"/>
      <c r="Z1073" s="445"/>
    </row>
    <row r="1074" ht="14.25" customHeight="1">
      <c r="A1074" s="447" t="str">
        <f>SUBSTITUTE(SUBSTITUTE(SUBSTITUTE(M1074,"-",""),"(",""),")","")</f>
        <v>7069831580</v>
      </c>
      <c r="B1074" s="473"/>
      <c r="C1074" s="456"/>
      <c r="D1074" s="456"/>
      <c r="E1074" s="449" t="s">
        <v>2522</v>
      </c>
      <c r="F1074" s="449" t="s">
        <v>2574</v>
      </c>
      <c r="G1074" s="449" t="s">
        <v>1748</v>
      </c>
      <c r="H1074" s="449" t="s">
        <v>2579</v>
      </c>
      <c r="I1074" s="449" t="s">
        <v>1147</v>
      </c>
      <c r="J1074" s="451">
        <v>45395.0</v>
      </c>
      <c r="K1074" s="449" t="s">
        <v>1674</v>
      </c>
      <c r="L1074" s="449" t="s">
        <v>1145</v>
      </c>
      <c r="M1074" s="450" t="s">
        <v>1148</v>
      </c>
      <c r="N1074" s="452" t="s">
        <v>1149</v>
      </c>
      <c r="O1074" s="445"/>
      <c r="P1074" s="445"/>
      <c r="Q1074" s="445"/>
      <c r="R1074" s="445"/>
      <c r="S1074" s="445"/>
      <c r="T1074" s="445"/>
      <c r="U1074" s="445"/>
      <c r="V1074" s="445"/>
      <c r="W1074" s="445"/>
      <c r="X1074" s="445"/>
      <c r="Y1074" s="445"/>
      <c r="Z1074" s="445"/>
    </row>
    <row r="1075" ht="14.25" customHeight="1">
      <c r="A1075" s="447"/>
      <c r="B1075" s="473">
        <v>6.0</v>
      </c>
      <c r="C1075" s="456"/>
      <c r="D1075" s="456"/>
      <c r="E1075" s="454"/>
      <c r="F1075" s="454"/>
      <c r="G1075" s="454"/>
      <c r="H1075" s="454"/>
      <c r="I1075" s="454"/>
      <c r="J1075" s="454"/>
      <c r="K1075" s="454"/>
      <c r="L1075" s="454"/>
      <c r="M1075" s="455"/>
      <c r="N1075" s="458"/>
      <c r="O1075" s="445"/>
      <c r="P1075" s="445"/>
      <c r="Q1075" s="445"/>
      <c r="R1075" s="445"/>
      <c r="S1075" s="445"/>
      <c r="T1075" s="445"/>
      <c r="U1075" s="445"/>
      <c r="V1075" s="445"/>
      <c r="W1075" s="445"/>
      <c r="X1075" s="445"/>
      <c r="Y1075" s="445"/>
      <c r="Z1075" s="445"/>
    </row>
    <row r="1076" ht="14.25" customHeight="1">
      <c r="A1076" s="447"/>
      <c r="B1076" s="473"/>
      <c r="C1076" s="456"/>
      <c r="D1076" s="456"/>
      <c r="E1076" s="460"/>
      <c r="F1076" s="460"/>
      <c r="G1076" s="460"/>
      <c r="H1076" s="460"/>
      <c r="I1076" s="460"/>
      <c r="J1076" s="460"/>
      <c r="K1076" s="460"/>
      <c r="L1076" s="460"/>
      <c r="M1076" s="461"/>
      <c r="N1076" s="464"/>
      <c r="O1076" s="445"/>
      <c r="P1076" s="445"/>
      <c r="Q1076" s="445"/>
      <c r="R1076" s="445"/>
      <c r="S1076" s="445"/>
      <c r="T1076" s="445"/>
      <c r="U1076" s="445"/>
      <c r="V1076" s="445"/>
      <c r="W1076" s="445"/>
      <c r="X1076" s="445"/>
      <c r="Y1076" s="445"/>
      <c r="Z1076" s="445"/>
    </row>
    <row r="1077" ht="14.25" customHeight="1">
      <c r="A1077" s="447" t="str">
        <f>SUBSTITUTE(SUBSTITUTE(SUBSTITUTE(M1077,"-",""),"(",""),")","")</f>
        <v>6785307859</v>
      </c>
      <c r="B1077" s="448">
        <v>7.0</v>
      </c>
      <c r="C1077" s="449"/>
      <c r="D1077" s="449" t="s">
        <v>1665</v>
      </c>
      <c r="E1077" s="449" t="s">
        <v>2522</v>
      </c>
      <c r="F1077" s="449" t="s">
        <v>2574</v>
      </c>
      <c r="G1077" s="449" t="s">
        <v>1748</v>
      </c>
      <c r="H1077" s="449" t="s">
        <v>2580</v>
      </c>
      <c r="I1077" s="449" t="s">
        <v>2581</v>
      </c>
      <c r="J1077" s="451">
        <v>44409.0</v>
      </c>
      <c r="K1077" s="449" t="s">
        <v>2170</v>
      </c>
      <c r="L1077" s="449" t="s">
        <v>2582</v>
      </c>
      <c r="M1077" s="449" t="s">
        <v>1382</v>
      </c>
      <c r="N1077" s="465" t="s">
        <v>1381</v>
      </c>
      <c r="O1077" s="445"/>
      <c r="P1077" s="445"/>
      <c r="Q1077" s="445"/>
      <c r="R1077" s="445"/>
      <c r="S1077" s="445"/>
      <c r="T1077" s="445"/>
      <c r="U1077" s="445"/>
      <c r="V1077" s="445"/>
      <c r="W1077" s="445"/>
      <c r="X1077" s="445"/>
      <c r="Y1077" s="445"/>
      <c r="Z1077" s="445"/>
    </row>
    <row r="1078" ht="14.25" customHeight="1">
      <c r="A1078" s="447"/>
      <c r="B1078" s="453"/>
      <c r="C1078" s="454"/>
      <c r="D1078" s="454"/>
      <c r="E1078" s="454"/>
      <c r="F1078" s="454"/>
      <c r="G1078" s="454"/>
      <c r="H1078" s="454"/>
      <c r="I1078" s="454"/>
      <c r="J1078" s="454"/>
      <c r="K1078" s="454"/>
      <c r="L1078" s="454"/>
      <c r="M1078" s="454"/>
      <c r="N1078" s="454"/>
      <c r="O1078" s="445" t="s">
        <v>1676</v>
      </c>
      <c r="P1078" s="445"/>
      <c r="Q1078" s="445"/>
      <c r="R1078" s="445"/>
      <c r="S1078" s="445"/>
      <c r="T1078" s="445"/>
      <c r="U1078" s="445"/>
      <c r="V1078" s="445"/>
      <c r="W1078" s="445"/>
      <c r="X1078" s="445"/>
      <c r="Y1078" s="445"/>
      <c r="Z1078" s="445"/>
    </row>
    <row r="1079" ht="14.25" customHeight="1">
      <c r="A1079" s="447"/>
      <c r="B1079" s="459"/>
      <c r="C1079" s="460"/>
      <c r="D1079" s="460"/>
      <c r="E1079" s="460"/>
      <c r="F1079" s="460"/>
      <c r="G1079" s="460"/>
      <c r="H1079" s="460"/>
      <c r="I1079" s="460"/>
      <c r="J1079" s="460"/>
      <c r="K1079" s="460"/>
      <c r="L1079" s="460"/>
      <c r="M1079" s="460"/>
      <c r="N1079" s="460"/>
      <c r="O1079" s="445"/>
      <c r="P1079" s="445"/>
      <c r="Q1079" s="445"/>
      <c r="R1079" s="445"/>
      <c r="S1079" s="445"/>
      <c r="T1079" s="445"/>
      <c r="U1079" s="445"/>
      <c r="V1079" s="445"/>
      <c r="W1079" s="445"/>
      <c r="X1079" s="445"/>
      <c r="Y1079" s="445"/>
      <c r="Z1079" s="445"/>
    </row>
    <row r="1080" ht="14.25" customHeight="1">
      <c r="A1080" s="447" t="str">
        <f>SUBSTITUTE(SUBSTITUTE(SUBSTITUTE(M1080,"-",""),"(",""),")","")</f>
        <v>4708599798</v>
      </c>
      <c r="B1080" s="448">
        <v>8.0</v>
      </c>
      <c r="C1080" s="449"/>
      <c r="D1080" s="449"/>
      <c r="E1080" s="449" t="s">
        <v>2522</v>
      </c>
      <c r="F1080" s="449" t="s">
        <v>2574</v>
      </c>
      <c r="G1080" s="449" t="s">
        <v>1748</v>
      </c>
      <c r="H1080" s="449" t="s">
        <v>2583</v>
      </c>
      <c r="I1080" s="449" t="s">
        <v>2186</v>
      </c>
      <c r="J1080" s="451">
        <v>44501.0</v>
      </c>
      <c r="K1080" s="449" t="s">
        <v>1684</v>
      </c>
      <c r="L1080" s="449" t="s">
        <v>2185</v>
      </c>
      <c r="M1080" s="449" t="s">
        <v>2187</v>
      </c>
      <c r="N1080" s="465" t="s">
        <v>892</v>
      </c>
      <c r="O1080" s="445"/>
      <c r="P1080" s="445"/>
      <c r="Q1080" s="445"/>
      <c r="R1080" s="445"/>
      <c r="S1080" s="445"/>
      <c r="T1080" s="445"/>
      <c r="U1080" s="445"/>
      <c r="V1080" s="445"/>
      <c r="W1080" s="445"/>
      <c r="X1080" s="445"/>
      <c r="Y1080" s="445"/>
      <c r="Z1080" s="445"/>
    </row>
    <row r="1081" ht="14.25" customHeight="1">
      <c r="A1081" s="447"/>
      <c r="B1081" s="453"/>
      <c r="C1081" s="454"/>
      <c r="D1081" s="454"/>
      <c r="E1081" s="454"/>
      <c r="F1081" s="454"/>
      <c r="G1081" s="454"/>
      <c r="H1081" s="454"/>
      <c r="I1081" s="454"/>
      <c r="J1081" s="454"/>
      <c r="K1081" s="454"/>
      <c r="L1081" s="454"/>
      <c r="M1081" s="454"/>
      <c r="N1081" s="454"/>
      <c r="O1081" s="445"/>
      <c r="P1081" s="445"/>
      <c r="Q1081" s="445"/>
      <c r="R1081" s="445"/>
      <c r="S1081" s="445"/>
      <c r="T1081" s="445"/>
      <c r="U1081" s="445"/>
      <c r="V1081" s="445"/>
      <c r="W1081" s="445"/>
      <c r="X1081" s="445"/>
      <c r="Y1081" s="445"/>
      <c r="Z1081" s="445"/>
    </row>
    <row r="1082" ht="14.25" customHeight="1">
      <c r="A1082" s="447"/>
      <c r="B1082" s="459"/>
      <c r="C1082" s="460"/>
      <c r="D1082" s="460"/>
      <c r="E1082" s="460"/>
      <c r="F1082" s="460"/>
      <c r="G1082" s="460"/>
      <c r="H1082" s="460"/>
      <c r="I1082" s="460"/>
      <c r="J1082" s="460"/>
      <c r="K1082" s="460"/>
      <c r="L1082" s="460"/>
      <c r="M1082" s="460"/>
      <c r="N1082" s="460"/>
      <c r="O1082" s="445"/>
      <c r="P1082" s="445"/>
      <c r="Q1082" s="445"/>
      <c r="R1082" s="445"/>
      <c r="S1082" s="445"/>
      <c r="T1082" s="445"/>
      <c r="U1082" s="445"/>
      <c r="V1082" s="445"/>
      <c r="W1082" s="445"/>
      <c r="X1082" s="445"/>
      <c r="Y1082" s="445"/>
      <c r="Z1082" s="445"/>
    </row>
    <row r="1083" ht="14.25" customHeight="1">
      <c r="A1083" s="447" t="str">
        <f>SUBSTITUTE(SUBSTITUTE(SUBSTITUTE(M1083,"-",""),"(",""),")","")</f>
        <v>7708662376</v>
      </c>
      <c r="B1083" s="448">
        <v>9.0</v>
      </c>
      <c r="C1083" s="449" t="s">
        <v>1692</v>
      </c>
      <c r="D1083" s="449"/>
      <c r="E1083" s="449" t="s">
        <v>2522</v>
      </c>
      <c r="F1083" s="449" t="s">
        <v>2574</v>
      </c>
      <c r="G1083" s="449" t="s">
        <v>1748</v>
      </c>
      <c r="H1083" s="449" t="s">
        <v>2312</v>
      </c>
      <c r="I1083" s="449" t="s">
        <v>2249</v>
      </c>
      <c r="J1083" s="451">
        <v>44793.0</v>
      </c>
      <c r="K1083" s="449" t="s">
        <v>1712</v>
      </c>
      <c r="L1083" s="449" t="s">
        <v>2248</v>
      </c>
      <c r="M1083" s="449" t="s">
        <v>2250</v>
      </c>
      <c r="N1083" s="465" t="s">
        <v>1018</v>
      </c>
      <c r="O1083" s="445"/>
      <c r="P1083" s="445"/>
      <c r="Q1083" s="445"/>
      <c r="R1083" s="445"/>
      <c r="S1083" s="445"/>
      <c r="T1083" s="445"/>
      <c r="U1083" s="445"/>
      <c r="V1083" s="445"/>
      <c r="W1083" s="445"/>
      <c r="X1083" s="445"/>
      <c r="Y1083" s="445"/>
      <c r="Z1083" s="445"/>
    </row>
    <row r="1084" ht="14.25" customHeight="1">
      <c r="A1084" s="447"/>
      <c r="B1084" s="453"/>
      <c r="C1084" s="454"/>
      <c r="D1084" s="454"/>
      <c r="E1084" s="454"/>
      <c r="F1084" s="454"/>
      <c r="G1084" s="454"/>
      <c r="H1084" s="454"/>
      <c r="I1084" s="454"/>
      <c r="J1084" s="454"/>
      <c r="K1084" s="454"/>
      <c r="L1084" s="454"/>
      <c r="M1084" s="454"/>
      <c r="N1084" s="454"/>
      <c r="O1084" s="445"/>
      <c r="P1084" s="445"/>
      <c r="Q1084" s="445"/>
      <c r="R1084" s="445"/>
      <c r="S1084" s="445"/>
      <c r="T1084" s="445"/>
      <c r="U1084" s="445"/>
      <c r="V1084" s="445"/>
      <c r="W1084" s="445"/>
      <c r="X1084" s="445"/>
      <c r="Y1084" s="445"/>
      <c r="Z1084" s="445"/>
    </row>
    <row r="1085" ht="14.25" customHeight="1">
      <c r="A1085" s="447"/>
      <c r="B1085" s="459"/>
      <c r="C1085" s="460"/>
      <c r="D1085" s="460"/>
      <c r="E1085" s="460"/>
      <c r="F1085" s="460"/>
      <c r="G1085" s="460"/>
      <c r="H1085" s="460"/>
      <c r="I1085" s="460"/>
      <c r="J1085" s="460"/>
      <c r="K1085" s="460"/>
      <c r="L1085" s="460"/>
      <c r="M1085" s="460"/>
      <c r="N1085" s="460"/>
      <c r="O1085" s="445"/>
      <c r="P1085" s="445"/>
      <c r="Q1085" s="445"/>
      <c r="R1085" s="445"/>
      <c r="S1085" s="445"/>
      <c r="T1085" s="445"/>
      <c r="U1085" s="445"/>
      <c r="V1085" s="445"/>
      <c r="W1085" s="445"/>
      <c r="X1085" s="445"/>
      <c r="Y1085" s="445"/>
      <c r="Z1085" s="445"/>
    </row>
    <row r="1086" ht="14.25" customHeight="1">
      <c r="A1086" s="447" t="str">
        <f>SUBSTITUTE(SUBSTITUTE(SUBSTITUTE(M1086,"-",""),"(",""),")","")</f>
        <v>7069839752</v>
      </c>
      <c r="B1086" s="448">
        <v>10.0</v>
      </c>
      <c r="C1086" s="449"/>
      <c r="D1086" s="449"/>
      <c r="E1086" s="449" t="s">
        <v>2522</v>
      </c>
      <c r="F1086" s="449" t="s">
        <v>2574</v>
      </c>
      <c r="G1086" s="449" t="s">
        <v>1748</v>
      </c>
      <c r="H1086" s="449" t="s">
        <v>2584</v>
      </c>
      <c r="I1086" s="449" t="s">
        <v>2513</v>
      </c>
      <c r="J1086" s="451">
        <v>44660.0</v>
      </c>
      <c r="K1086" s="449" t="s">
        <v>1754</v>
      </c>
      <c r="L1086" s="449" t="s">
        <v>2512</v>
      </c>
      <c r="M1086" s="450" t="s">
        <v>2514</v>
      </c>
      <c r="N1086" s="452" t="s">
        <v>1277</v>
      </c>
      <c r="O1086" s="445"/>
      <c r="P1086" s="445"/>
      <c r="Q1086" s="445"/>
      <c r="R1086" s="445"/>
      <c r="S1086" s="445"/>
      <c r="T1086" s="445"/>
      <c r="U1086" s="445"/>
      <c r="V1086" s="445"/>
      <c r="W1086" s="445"/>
      <c r="X1086" s="445"/>
      <c r="Y1086" s="445"/>
      <c r="Z1086" s="445"/>
    </row>
    <row r="1087" ht="14.25" customHeight="1">
      <c r="A1087" s="447"/>
      <c r="B1087" s="453"/>
      <c r="C1087" s="454"/>
      <c r="D1087" s="454"/>
      <c r="E1087" s="454"/>
      <c r="F1087" s="454"/>
      <c r="G1087" s="454"/>
      <c r="H1087" s="454"/>
      <c r="I1087" s="454"/>
      <c r="J1087" s="454"/>
      <c r="K1087" s="456" t="s">
        <v>1814</v>
      </c>
      <c r="L1087" s="456" t="s">
        <v>2515</v>
      </c>
      <c r="M1087" s="455"/>
      <c r="N1087" s="458"/>
      <c r="O1087" s="445"/>
      <c r="P1087" s="445"/>
      <c r="Q1087" s="445"/>
      <c r="R1087" s="445"/>
      <c r="S1087" s="445"/>
      <c r="T1087" s="445"/>
      <c r="U1087" s="445"/>
      <c r="V1087" s="445"/>
      <c r="W1087" s="445"/>
      <c r="X1087" s="445"/>
      <c r="Y1087" s="445"/>
      <c r="Z1087" s="445"/>
    </row>
    <row r="1088" ht="14.25" customHeight="1">
      <c r="A1088" s="447"/>
      <c r="B1088" s="459"/>
      <c r="C1088" s="460"/>
      <c r="D1088" s="460"/>
      <c r="E1088" s="460"/>
      <c r="F1088" s="460"/>
      <c r="G1088" s="460"/>
      <c r="H1088" s="460"/>
      <c r="I1088" s="460"/>
      <c r="J1088" s="460"/>
      <c r="K1088" s="462"/>
      <c r="L1088" s="462"/>
      <c r="M1088" s="461"/>
      <c r="N1088" s="464"/>
      <c r="O1088" s="445"/>
      <c r="P1088" s="445"/>
      <c r="Q1088" s="445"/>
      <c r="R1088" s="445"/>
      <c r="S1088" s="445"/>
      <c r="T1088" s="445"/>
      <c r="U1088" s="445"/>
      <c r="V1088" s="445"/>
      <c r="W1088" s="445"/>
      <c r="X1088" s="445"/>
      <c r="Y1088" s="445"/>
      <c r="Z1088" s="445"/>
    </row>
    <row r="1089" ht="14.25" customHeight="1">
      <c r="A1089" s="447" t="str">
        <f>SUBSTITUTE(SUBSTITUTE(SUBSTITUTE(M1089,"-",""),"(",""),")","")</f>
        <v>6787874674</v>
      </c>
      <c r="B1089" s="448">
        <v>11.0</v>
      </c>
      <c r="C1089" s="449"/>
      <c r="D1089" s="449" t="s">
        <v>1665</v>
      </c>
      <c r="E1089" s="449" t="s">
        <v>2522</v>
      </c>
      <c r="F1089" s="449" t="s">
        <v>2574</v>
      </c>
      <c r="G1089" s="449" t="s">
        <v>1748</v>
      </c>
      <c r="H1089" s="449" t="s">
        <v>2585</v>
      </c>
      <c r="I1089" s="449" t="s">
        <v>2586</v>
      </c>
      <c r="J1089" s="451">
        <v>42952.0</v>
      </c>
      <c r="K1089" s="449" t="s">
        <v>2170</v>
      </c>
      <c r="L1089" s="449" t="s">
        <v>2587</v>
      </c>
      <c r="M1089" s="449" t="s">
        <v>1376</v>
      </c>
      <c r="N1089" s="465" t="s">
        <v>1374</v>
      </c>
      <c r="O1089" s="445"/>
      <c r="P1089" s="445"/>
      <c r="Q1089" s="445"/>
      <c r="R1089" s="445"/>
      <c r="S1089" s="445"/>
      <c r="T1089" s="445"/>
      <c r="U1089" s="445"/>
      <c r="V1089" s="445"/>
      <c r="W1089" s="445"/>
      <c r="X1089" s="445"/>
      <c r="Y1089" s="445"/>
      <c r="Z1089" s="445"/>
    </row>
    <row r="1090" ht="14.25" customHeight="1">
      <c r="A1090" s="447"/>
      <c r="B1090" s="453"/>
      <c r="C1090" s="454"/>
      <c r="D1090" s="454"/>
      <c r="E1090" s="454"/>
      <c r="F1090" s="454"/>
      <c r="G1090" s="454"/>
      <c r="H1090" s="454"/>
      <c r="I1090" s="454"/>
      <c r="J1090" s="454"/>
      <c r="K1090" s="454"/>
      <c r="L1090" s="454"/>
      <c r="M1090" s="454"/>
      <c r="N1090" s="454"/>
      <c r="O1090" s="445" t="s">
        <v>1676</v>
      </c>
      <c r="P1090" s="445"/>
      <c r="Q1090" s="445"/>
      <c r="R1090" s="445"/>
      <c r="S1090" s="445"/>
      <c r="T1090" s="445"/>
      <c r="U1090" s="445"/>
      <c r="V1090" s="445"/>
      <c r="W1090" s="445"/>
      <c r="X1090" s="445"/>
      <c r="Y1090" s="445"/>
      <c r="Z1090" s="445"/>
    </row>
    <row r="1091" ht="14.25" customHeight="1">
      <c r="A1091" s="447"/>
      <c r="B1091" s="459"/>
      <c r="C1091" s="460"/>
      <c r="D1091" s="460"/>
      <c r="E1091" s="460"/>
      <c r="F1091" s="460"/>
      <c r="G1091" s="460"/>
      <c r="H1091" s="460"/>
      <c r="I1091" s="460"/>
      <c r="J1091" s="460"/>
      <c r="K1091" s="460"/>
      <c r="L1091" s="460"/>
      <c r="M1091" s="460"/>
      <c r="N1091" s="460"/>
      <c r="O1091" s="445"/>
      <c r="P1091" s="445"/>
      <c r="Q1091" s="445"/>
      <c r="R1091" s="445"/>
      <c r="S1091" s="445"/>
      <c r="T1091" s="445"/>
      <c r="U1091" s="445"/>
      <c r="V1091" s="445"/>
      <c r="W1091" s="445"/>
      <c r="X1091" s="445"/>
      <c r="Y1091" s="445"/>
      <c r="Z1091" s="445"/>
    </row>
    <row r="1092" ht="14.25" customHeight="1">
      <c r="A1092" s="447" t="str">
        <f>SUBSTITUTE(SUBSTITUTE(SUBSTITUTE(M1092,"-",""),"(",""),")","")</f>
        <v>4704791628</v>
      </c>
      <c r="B1092" s="448">
        <v>12.0</v>
      </c>
      <c r="C1092" s="449"/>
      <c r="D1092" s="449"/>
      <c r="E1092" s="449" t="s">
        <v>2522</v>
      </c>
      <c r="F1092" s="449" t="s">
        <v>2574</v>
      </c>
      <c r="G1092" s="449" t="s">
        <v>1748</v>
      </c>
      <c r="H1092" s="449" t="s">
        <v>2588</v>
      </c>
      <c r="I1092" s="449" t="s">
        <v>2478</v>
      </c>
      <c r="J1092" s="451">
        <v>44835.0</v>
      </c>
      <c r="K1092" s="449" t="s">
        <v>1752</v>
      </c>
      <c r="L1092" s="449" t="s">
        <v>2477</v>
      </c>
      <c r="M1092" s="449" t="s">
        <v>2479</v>
      </c>
      <c r="N1092" s="465" t="s">
        <v>1238</v>
      </c>
      <c r="O1092" s="445"/>
      <c r="P1092" s="445"/>
      <c r="Q1092" s="445"/>
      <c r="R1092" s="445"/>
      <c r="S1092" s="445"/>
      <c r="T1092" s="445"/>
      <c r="U1092" s="445"/>
      <c r="V1092" s="445"/>
      <c r="W1092" s="445"/>
      <c r="X1092" s="445"/>
      <c r="Y1092" s="445"/>
      <c r="Z1092" s="445"/>
    </row>
    <row r="1093" ht="14.25" customHeight="1">
      <c r="A1093" s="447"/>
      <c r="B1093" s="453"/>
      <c r="C1093" s="454"/>
      <c r="D1093" s="454"/>
      <c r="E1093" s="454"/>
      <c r="F1093" s="454"/>
      <c r="G1093" s="454"/>
      <c r="H1093" s="454"/>
      <c r="I1093" s="454"/>
      <c r="J1093" s="454"/>
      <c r="K1093" s="454"/>
      <c r="L1093" s="454"/>
      <c r="M1093" s="454"/>
      <c r="N1093" s="454"/>
      <c r="O1093" s="445"/>
      <c r="P1093" s="445"/>
      <c r="Q1093" s="445"/>
      <c r="R1093" s="445"/>
      <c r="S1093" s="445"/>
      <c r="T1093" s="445"/>
      <c r="U1093" s="445"/>
      <c r="V1093" s="445"/>
      <c r="W1093" s="445"/>
      <c r="X1093" s="445"/>
      <c r="Y1093" s="445"/>
      <c r="Z1093" s="445"/>
    </row>
    <row r="1094" ht="14.25" customHeight="1">
      <c r="A1094" s="447"/>
      <c r="B1094" s="459"/>
      <c r="C1094" s="460"/>
      <c r="D1094" s="460"/>
      <c r="E1094" s="460"/>
      <c r="F1094" s="460"/>
      <c r="G1094" s="460"/>
      <c r="H1094" s="460"/>
      <c r="I1094" s="460"/>
      <c r="J1094" s="460"/>
      <c r="K1094" s="460"/>
      <c r="L1094" s="460"/>
      <c r="M1094" s="460"/>
      <c r="N1094" s="460"/>
      <c r="O1094" s="445"/>
      <c r="P1094" s="445"/>
      <c r="Q1094" s="445"/>
      <c r="R1094" s="445"/>
      <c r="S1094" s="445"/>
      <c r="T1094" s="445"/>
      <c r="U1094" s="445"/>
      <c r="V1094" s="445"/>
      <c r="W1094" s="445"/>
      <c r="X1094" s="445"/>
      <c r="Y1094" s="445"/>
      <c r="Z1094" s="445"/>
    </row>
    <row r="1095" ht="14.25" customHeight="1">
      <c r="A1095" s="476" t="str">
        <f>SUBSTITUTE(SUBSTITUTE(SUBSTITUTE(M1095,"-",""),"(",""),")","")</f>
        <v>4049038832</v>
      </c>
      <c r="B1095" s="448">
        <v>13.0</v>
      </c>
      <c r="C1095" s="449"/>
      <c r="D1095" s="449" t="s">
        <v>1665</v>
      </c>
      <c r="E1095" s="449" t="s">
        <v>2522</v>
      </c>
      <c r="F1095" s="449" t="s">
        <v>2574</v>
      </c>
      <c r="G1095" s="449" t="s">
        <v>1748</v>
      </c>
      <c r="H1095" s="449" t="s">
        <v>2589</v>
      </c>
      <c r="I1095" s="449" t="s">
        <v>2590</v>
      </c>
      <c r="J1095" s="451">
        <v>42840.0</v>
      </c>
      <c r="K1095" s="449"/>
      <c r="L1095" s="449"/>
      <c r="M1095" s="450" t="s">
        <v>1413</v>
      </c>
      <c r="N1095" s="452" t="s">
        <v>1411</v>
      </c>
      <c r="O1095" s="445"/>
      <c r="P1095" s="445"/>
      <c r="Q1095" s="445"/>
      <c r="R1095" s="445"/>
      <c r="S1095" s="445"/>
      <c r="T1095" s="445"/>
      <c r="U1095" s="445"/>
      <c r="V1095" s="445"/>
      <c r="W1095" s="445"/>
      <c r="X1095" s="445"/>
      <c r="Y1095" s="445"/>
      <c r="Z1095" s="445"/>
    </row>
    <row r="1096" ht="14.25" customHeight="1">
      <c r="A1096" s="447"/>
      <c r="B1096" s="453"/>
      <c r="C1096" s="454"/>
      <c r="D1096" s="454"/>
      <c r="E1096" s="454"/>
      <c r="F1096" s="454"/>
      <c r="G1096" s="454"/>
      <c r="H1096" s="454"/>
      <c r="I1096" s="454"/>
      <c r="J1096" s="454"/>
      <c r="K1096" s="454"/>
      <c r="L1096" s="454"/>
      <c r="M1096" s="455"/>
      <c r="N1096" s="458"/>
      <c r="O1096" s="445" t="s">
        <v>1676</v>
      </c>
      <c r="P1096" s="445"/>
      <c r="Q1096" s="445"/>
      <c r="R1096" s="445"/>
      <c r="S1096" s="445"/>
      <c r="T1096" s="445"/>
      <c r="U1096" s="445"/>
      <c r="V1096" s="445"/>
      <c r="W1096" s="445"/>
      <c r="X1096" s="445"/>
      <c r="Y1096" s="445"/>
      <c r="Z1096" s="445"/>
    </row>
    <row r="1097" ht="14.25" customHeight="1">
      <c r="A1097" s="447"/>
      <c r="B1097" s="459"/>
      <c r="C1097" s="460"/>
      <c r="D1097" s="460"/>
      <c r="E1097" s="460"/>
      <c r="F1097" s="460"/>
      <c r="G1097" s="460"/>
      <c r="H1097" s="460"/>
      <c r="I1097" s="460"/>
      <c r="J1097" s="460"/>
      <c r="K1097" s="460"/>
      <c r="L1097" s="460"/>
      <c r="M1097" s="461"/>
      <c r="N1097" s="464"/>
      <c r="O1097" s="445"/>
      <c r="P1097" s="445"/>
      <c r="Q1097" s="445"/>
      <c r="R1097" s="445"/>
      <c r="S1097" s="445"/>
      <c r="T1097" s="445"/>
      <c r="U1097" s="445"/>
      <c r="V1097" s="445"/>
      <c r="W1097" s="445"/>
      <c r="X1097" s="445"/>
      <c r="Y1097" s="445"/>
      <c r="Z1097" s="445"/>
    </row>
    <row r="1098" ht="14.25" customHeight="1">
      <c r="A1098" s="447" t="str">
        <f>SUBSTITUTE(SUBSTITUTE(SUBSTITUTE(M1098,"-",""),"(",""),")","")</f>
        <v>6784314320</v>
      </c>
      <c r="B1098" s="448">
        <v>14.0</v>
      </c>
      <c r="C1098" s="449" t="s">
        <v>136</v>
      </c>
      <c r="D1098" s="449" t="s">
        <v>1665</v>
      </c>
      <c r="E1098" s="449" t="s">
        <v>2522</v>
      </c>
      <c r="F1098" s="449" t="s">
        <v>2574</v>
      </c>
      <c r="G1098" s="449" t="s">
        <v>1748</v>
      </c>
      <c r="H1098" s="449" t="s">
        <v>2591</v>
      </c>
      <c r="I1098" s="449" t="s">
        <v>2592</v>
      </c>
      <c r="J1098" s="451">
        <v>44413.0</v>
      </c>
      <c r="K1098" s="449"/>
      <c r="L1098" s="449"/>
      <c r="M1098" s="449" t="s">
        <v>1405</v>
      </c>
      <c r="N1098" s="465" t="s">
        <v>1406</v>
      </c>
      <c r="O1098" s="445"/>
      <c r="P1098" s="445"/>
      <c r="Q1098" s="445"/>
      <c r="R1098" s="445"/>
      <c r="S1098" s="445"/>
      <c r="T1098" s="445"/>
      <c r="U1098" s="445"/>
      <c r="V1098" s="445"/>
      <c r="W1098" s="445"/>
      <c r="X1098" s="445"/>
      <c r="Y1098" s="445"/>
      <c r="Z1098" s="445"/>
    </row>
    <row r="1099" ht="14.25" customHeight="1">
      <c r="A1099" s="447"/>
      <c r="B1099" s="453"/>
      <c r="C1099" s="454"/>
      <c r="D1099" s="454"/>
      <c r="E1099" s="454"/>
      <c r="F1099" s="454"/>
      <c r="G1099" s="454"/>
      <c r="H1099" s="454"/>
      <c r="I1099" s="454"/>
      <c r="J1099" s="454"/>
      <c r="K1099" s="454"/>
      <c r="L1099" s="454"/>
      <c r="M1099" s="454"/>
      <c r="N1099" s="454"/>
      <c r="O1099" s="445" t="s">
        <v>1676</v>
      </c>
      <c r="P1099" s="445"/>
      <c r="Q1099" s="445"/>
      <c r="R1099" s="445"/>
      <c r="S1099" s="445"/>
      <c r="T1099" s="445"/>
      <c r="U1099" s="445"/>
      <c r="V1099" s="445"/>
      <c r="W1099" s="445"/>
      <c r="X1099" s="445"/>
      <c r="Y1099" s="445"/>
      <c r="Z1099" s="445"/>
    </row>
    <row r="1100" ht="14.25" customHeight="1">
      <c r="A1100" s="447"/>
      <c r="B1100" s="459"/>
      <c r="C1100" s="460"/>
      <c r="D1100" s="460"/>
      <c r="E1100" s="460"/>
      <c r="F1100" s="460"/>
      <c r="G1100" s="460"/>
      <c r="H1100" s="460"/>
      <c r="I1100" s="460"/>
      <c r="J1100" s="460"/>
      <c r="K1100" s="460"/>
      <c r="L1100" s="460"/>
      <c r="M1100" s="460"/>
      <c r="N1100" s="460"/>
      <c r="O1100" s="445"/>
      <c r="P1100" s="445"/>
      <c r="Q1100" s="445"/>
      <c r="R1100" s="445"/>
      <c r="S1100" s="445"/>
      <c r="T1100" s="445"/>
      <c r="U1100" s="445"/>
      <c r="V1100" s="445"/>
      <c r="W1100" s="445"/>
      <c r="X1100" s="445"/>
      <c r="Y1100" s="445"/>
      <c r="Z1100" s="445"/>
    </row>
    <row r="1101" ht="14.25" customHeight="1">
      <c r="A1101" s="447" t="str">
        <f>SUBSTITUTE(SUBSTITUTE(SUBSTITUTE(M1101,"-",""),"(",""),")","")</f>
        <v>4047721930</v>
      </c>
      <c r="B1101" s="448">
        <v>15.0</v>
      </c>
      <c r="C1101" s="471" t="s">
        <v>177</v>
      </c>
      <c r="D1101" s="449" t="s">
        <v>1665</v>
      </c>
      <c r="E1101" s="449" t="s">
        <v>2522</v>
      </c>
      <c r="F1101" s="449" t="s">
        <v>2574</v>
      </c>
      <c r="G1101" s="449" t="s">
        <v>1748</v>
      </c>
      <c r="H1101" s="449" t="s">
        <v>2593</v>
      </c>
      <c r="I1101" s="449" t="s">
        <v>2594</v>
      </c>
      <c r="J1101" s="451">
        <v>45311.0</v>
      </c>
      <c r="K1101" s="449"/>
      <c r="L1101" s="449"/>
      <c r="M1101" s="449" t="s">
        <v>2595</v>
      </c>
      <c r="N1101" s="465" t="s">
        <v>1401</v>
      </c>
      <c r="O1101" s="445"/>
      <c r="P1101" s="445"/>
      <c r="Q1101" s="445"/>
      <c r="R1101" s="445"/>
      <c r="S1101" s="445"/>
      <c r="T1101" s="445"/>
      <c r="U1101" s="445"/>
      <c r="V1101" s="445"/>
      <c r="W1101" s="445"/>
      <c r="X1101" s="445"/>
      <c r="Y1101" s="445"/>
      <c r="Z1101" s="445"/>
    </row>
    <row r="1102" ht="14.25" customHeight="1">
      <c r="A1102" s="447"/>
      <c r="B1102" s="453"/>
      <c r="C1102" s="454"/>
      <c r="D1102" s="454"/>
      <c r="E1102" s="454"/>
      <c r="F1102" s="454"/>
      <c r="G1102" s="454"/>
      <c r="H1102" s="454"/>
      <c r="I1102" s="454"/>
      <c r="J1102" s="454"/>
      <c r="K1102" s="454"/>
      <c r="L1102" s="454"/>
      <c r="M1102" s="454"/>
      <c r="N1102" s="454"/>
      <c r="O1102" s="445"/>
      <c r="P1102" s="445"/>
      <c r="Q1102" s="445"/>
      <c r="R1102" s="445"/>
      <c r="S1102" s="445"/>
      <c r="T1102" s="445"/>
      <c r="U1102" s="445"/>
      <c r="V1102" s="445"/>
      <c r="W1102" s="445"/>
      <c r="X1102" s="445"/>
      <c r="Y1102" s="445"/>
      <c r="Z1102" s="445"/>
    </row>
    <row r="1103" ht="14.25" customHeight="1">
      <c r="A1103" s="447"/>
      <c r="B1103" s="459"/>
      <c r="C1103" s="460"/>
      <c r="D1103" s="460"/>
      <c r="E1103" s="460"/>
      <c r="F1103" s="460"/>
      <c r="G1103" s="460"/>
      <c r="H1103" s="460"/>
      <c r="I1103" s="460"/>
      <c r="J1103" s="460"/>
      <c r="K1103" s="460"/>
      <c r="L1103" s="460"/>
      <c r="M1103" s="460"/>
      <c r="N1103" s="460"/>
      <c r="O1103" s="445"/>
      <c r="P1103" s="445"/>
      <c r="Q1103" s="445"/>
      <c r="R1103" s="445"/>
      <c r="S1103" s="445"/>
      <c r="T1103" s="445"/>
      <c r="U1103" s="445"/>
      <c r="V1103" s="445"/>
      <c r="W1103" s="445"/>
      <c r="X1103" s="445"/>
      <c r="Y1103" s="445"/>
      <c r="Z1103" s="445"/>
    </row>
    <row r="1104" ht="14.25" customHeight="1">
      <c r="A1104" s="447" t="str">
        <f>SUBSTITUTE(SUBSTITUTE(SUBSTITUTE(M1104,"-",""),"(",""),")","")</f>
        <v>2017530671</v>
      </c>
      <c r="B1104" s="448">
        <v>16.0</v>
      </c>
      <c r="C1104" s="449"/>
      <c r="D1104" s="449"/>
      <c r="E1104" s="449" t="s">
        <v>2522</v>
      </c>
      <c r="F1104" s="449" t="s">
        <v>2574</v>
      </c>
      <c r="G1104" s="449" t="s">
        <v>1748</v>
      </c>
      <c r="H1104" s="449" t="s">
        <v>2596</v>
      </c>
      <c r="I1104" s="449" t="s">
        <v>1835</v>
      </c>
      <c r="J1104" s="451">
        <v>43106.0</v>
      </c>
      <c r="K1104" s="449" t="s">
        <v>1728</v>
      </c>
      <c r="L1104" s="449" t="s">
        <v>1834</v>
      </c>
      <c r="M1104" s="449" t="s">
        <v>2597</v>
      </c>
      <c r="N1104" s="465" t="s">
        <v>427</v>
      </c>
      <c r="O1104" s="445"/>
      <c r="P1104" s="445"/>
      <c r="Q1104" s="445"/>
      <c r="R1104" s="445"/>
      <c r="S1104" s="445"/>
      <c r="T1104" s="445"/>
      <c r="U1104" s="445"/>
      <c r="V1104" s="445"/>
      <c r="W1104" s="445"/>
      <c r="X1104" s="445"/>
      <c r="Y1104" s="445"/>
      <c r="Z1104" s="445"/>
    </row>
    <row r="1105" ht="14.25" customHeight="1">
      <c r="A1105" s="447"/>
      <c r="B1105" s="453"/>
      <c r="C1105" s="454"/>
      <c r="D1105" s="454"/>
      <c r="E1105" s="454"/>
      <c r="F1105" s="454"/>
      <c r="G1105" s="454"/>
      <c r="H1105" s="454"/>
      <c r="I1105" s="454"/>
      <c r="J1105" s="454"/>
      <c r="K1105" s="454"/>
      <c r="L1105" s="454"/>
      <c r="M1105" s="454"/>
      <c r="N1105" s="454"/>
      <c r="O1105" s="445"/>
      <c r="P1105" s="445"/>
      <c r="Q1105" s="445"/>
      <c r="R1105" s="445"/>
      <c r="S1105" s="445"/>
      <c r="T1105" s="445"/>
      <c r="U1105" s="445"/>
      <c r="V1105" s="445"/>
      <c r="W1105" s="445"/>
      <c r="X1105" s="445"/>
      <c r="Y1105" s="445"/>
      <c r="Z1105" s="445"/>
    </row>
    <row r="1106" ht="14.25" customHeight="1">
      <c r="A1106" s="447"/>
      <c r="B1106" s="459"/>
      <c r="C1106" s="460"/>
      <c r="D1106" s="460"/>
      <c r="E1106" s="460"/>
      <c r="F1106" s="460"/>
      <c r="G1106" s="460"/>
      <c r="H1106" s="460"/>
      <c r="I1106" s="460"/>
      <c r="J1106" s="460"/>
      <c r="K1106" s="460"/>
      <c r="L1106" s="460"/>
      <c r="M1106" s="460"/>
      <c r="N1106" s="460"/>
      <c r="O1106" s="445"/>
      <c r="P1106" s="445"/>
      <c r="Q1106" s="445"/>
      <c r="R1106" s="445"/>
      <c r="S1106" s="445"/>
      <c r="T1106" s="445"/>
      <c r="U1106" s="445"/>
      <c r="V1106" s="445"/>
      <c r="W1106" s="445"/>
      <c r="X1106" s="445"/>
      <c r="Y1106" s="445"/>
      <c r="Z1106" s="445"/>
    </row>
    <row r="1107" ht="14.25" customHeight="1">
      <c r="A1107" s="447" t="str">
        <f>SUBSTITUTE(SUBSTITUTE(SUBSTITUTE(M1107,"-",""),"(",""),")","")</f>
        <v>6782166374</v>
      </c>
      <c r="B1107" s="448">
        <v>17.0</v>
      </c>
      <c r="C1107" s="449"/>
      <c r="D1107" s="449"/>
      <c r="E1107" s="449" t="s">
        <v>2522</v>
      </c>
      <c r="F1107" s="449" t="s">
        <v>2574</v>
      </c>
      <c r="G1107" s="449" t="s">
        <v>1748</v>
      </c>
      <c r="H1107" s="449" t="s">
        <v>2598</v>
      </c>
      <c r="I1107" s="449" t="s">
        <v>2599</v>
      </c>
      <c r="J1107" s="451">
        <v>44681.0</v>
      </c>
      <c r="K1107" s="449" t="s">
        <v>1684</v>
      </c>
      <c r="L1107" s="449" t="s">
        <v>2600</v>
      </c>
      <c r="M1107" s="449" t="s">
        <v>929</v>
      </c>
      <c r="N1107" s="465" t="s">
        <v>927</v>
      </c>
      <c r="O1107" s="445"/>
      <c r="P1107" s="445"/>
      <c r="Q1107" s="445"/>
      <c r="R1107" s="445"/>
      <c r="S1107" s="445"/>
      <c r="T1107" s="445"/>
      <c r="U1107" s="445"/>
      <c r="V1107" s="445"/>
      <c r="W1107" s="445"/>
      <c r="X1107" s="445"/>
      <c r="Y1107" s="445"/>
      <c r="Z1107" s="445"/>
    </row>
    <row r="1108" ht="14.25" customHeight="1">
      <c r="A1108" s="447"/>
      <c r="B1108" s="453"/>
      <c r="C1108" s="454"/>
      <c r="D1108" s="454"/>
      <c r="E1108" s="454"/>
      <c r="F1108" s="454"/>
      <c r="G1108" s="454"/>
      <c r="H1108" s="454"/>
      <c r="I1108" s="454"/>
      <c r="J1108" s="454"/>
      <c r="K1108" s="454"/>
      <c r="L1108" s="454"/>
      <c r="M1108" s="454"/>
      <c r="N1108" s="454"/>
      <c r="O1108" s="445"/>
      <c r="P1108" s="445"/>
      <c r="Q1108" s="445"/>
      <c r="R1108" s="445"/>
      <c r="S1108" s="445"/>
      <c r="T1108" s="445"/>
      <c r="U1108" s="445"/>
      <c r="V1108" s="445"/>
      <c r="W1108" s="445"/>
      <c r="X1108" s="445"/>
      <c r="Y1108" s="445"/>
      <c r="Z1108" s="445"/>
    </row>
    <row r="1109" ht="14.25" customHeight="1">
      <c r="A1109" s="447"/>
      <c r="B1109" s="459"/>
      <c r="C1109" s="460"/>
      <c r="D1109" s="460"/>
      <c r="E1109" s="460"/>
      <c r="F1109" s="460"/>
      <c r="G1109" s="460"/>
      <c r="H1109" s="460"/>
      <c r="I1109" s="460"/>
      <c r="J1109" s="460"/>
      <c r="K1109" s="460"/>
      <c r="L1109" s="460"/>
      <c r="M1109" s="460"/>
      <c r="N1109" s="460"/>
      <c r="O1109" s="445"/>
      <c r="P1109" s="445"/>
      <c r="Q1109" s="445"/>
      <c r="R1109" s="445"/>
      <c r="S1109" s="445"/>
      <c r="T1109" s="445"/>
      <c r="U1109" s="445"/>
      <c r="V1109" s="445"/>
      <c r="W1109" s="445"/>
      <c r="X1109" s="445"/>
      <c r="Y1109" s="445"/>
      <c r="Z1109" s="445"/>
    </row>
    <row r="1110" ht="14.25" customHeight="1">
      <c r="A1110" s="447" t="str">
        <f>SUBSTITUTE(SUBSTITUTE(SUBSTITUTE(M1110,"-",""),"(",""),")","")</f>
        <v>5167766037</v>
      </c>
      <c r="B1110" s="448">
        <v>18.0</v>
      </c>
      <c r="C1110" s="449" t="s">
        <v>128</v>
      </c>
      <c r="D1110" s="449"/>
      <c r="E1110" s="449" t="s">
        <v>2522</v>
      </c>
      <c r="F1110" s="449" t="s">
        <v>2574</v>
      </c>
      <c r="G1110" s="449" t="s">
        <v>1748</v>
      </c>
      <c r="H1110" s="449" t="s">
        <v>2601</v>
      </c>
      <c r="I1110" s="449" t="s">
        <v>2486</v>
      </c>
      <c r="J1110" s="451">
        <v>44470.0</v>
      </c>
      <c r="K1110" s="449" t="s">
        <v>1754</v>
      </c>
      <c r="L1110" s="449" t="s">
        <v>2485</v>
      </c>
      <c r="M1110" s="449" t="s">
        <v>2487</v>
      </c>
      <c r="N1110" s="465" t="s">
        <v>1247</v>
      </c>
      <c r="O1110" s="445"/>
      <c r="P1110" s="445"/>
      <c r="Q1110" s="445"/>
      <c r="R1110" s="445"/>
      <c r="S1110" s="445"/>
      <c r="T1110" s="445"/>
      <c r="U1110" s="445"/>
      <c r="V1110" s="445"/>
      <c r="W1110" s="445"/>
      <c r="X1110" s="445"/>
      <c r="Y1110" s="445"/>
      <c r="Z1110" s="445"/>
    </row>
    <row r="1111" ht="14.25" customHeight="1">
      <c r="A1111" s="447"/>
      <c r="B1111" s="453"/>
      <c r="C1111" s="454"/>
      <c r="D1111" s="454"/>
      <c r="E1111" s="454"/>
      <c r="F1111" s="454"/>
      <c r="G1111" s="454"/>
      <c r="H1111" s="454"/>
      <c r="I1111" s="454"/>
      <c r="J1111" s="454"/>
      <c r="K1111" s="454"/>
      <c r="L1111" s="454"/>
      <c r="M1111" s="454"/>
      <c r="N1111" s="454"/>
      <c r="O1111" s="445"/>
      <c r="P1111" s="445"/>
      <c r="Q1111" s="445"/>
      <c r="R1111" s="445"/>
      <c r="S1111" s="445"/>
      <c r="T1111" s="445"/>
      <c r="U1111" s="445"/>
      <c r="V1111" s="445"/>
      <c r="W1111" s="445"/>
      <c r="X1111" s="445"/>
      <c r="Y1111" s="445"/>
      <c r="Z1111" s="445"/>
    </row>
    <row r="1112" ht="14.25" customHeight="1">
      <c r="A1112" s="447"/>
      <c r="B1112" s="459"/>
      <c r="C1112" s="460"/>
      <c r="D1112" s="460"/>
      <c r="E1112" s="460"/>
      <c r="F1112" s="460"/>
      <c r="G1112" s="460"/>
      <c r="H1112" s="460"/>
      <c r="I1112" s="460"/>
      <c r="J1112" s="460"/>
      <c r="K1112" s="460"/>
      <c r="L1112" s="460"/>
      <c r="M1112" s="460"/>
      <c r="N1112" s="460"/>
      <c r="O1112" s="445"/>
      <c r="P1112" s="445"/>
      <c r="Q1112" s="445"/>
      <c r="R1112" s="445"/>
      <c r="S1112" s="445"/>
      <c r="T1112" s="445"/>
      <c r="U1112" s="445"/>
      <c r="V1112" s="445"/>
      <c r="W1112" s="445"/>
      <c r="X1112" s="445"/>
      <c r="Y1112" s="445"/>
      <c r="Z1112" s="445"/>
    </row>
    <row r="1113" ht="14.25" customHeight="1">
      <c r="A1113" s="447" t="str">
        <f>SUBSTITUTE(SUBSTITUTE(SUBSTITUTE(M1113,"-",""),"(",""),")","")</f>
        <v>6784516436</v>
      </c>
      <c r="B1113" s="448">
        <v>19.0</v>
      </c>
      <c r="C1113" s="449"/>
      <c r="D1113" s="449" t="s">
        <v>1665</v>
      </c>
      <c r="E1113" s="449" t="s">
        <v>2522</v>
      </c>
      <c r="F1113" s="449" t="s">
        <v>2574</v>
      </c>
      <c r="G1113" s="449" t="s">
        <v>1748</v>
      </c>
      <c r="H1113" s="449" t="s">
        <v>2602</v>
      </c>
      <c r="I1113" s="449" t="s">
        <v>2603</v>
      </c>
      <c r="J1113" s="451">
        <v>42469.0</v>
      </c>
      <c r="K1113" s="449"/>
      <c r="L1113" s="449"/>
      <c r="M1113" s="449" t="s">
        <v>2604</v>
      </c>
      <c r="N1113" s="465" t="s">
        <v>1391</v>
      </c>
      <c r="O1113" s="445"/>
      <c r="P1113" s="445"/>
      <c r="Q1113" s="445"/>
      <c r="R1113" s="445"/>
      <c r="S1113" s="445"/>
      <c r="T1113" s="445"/>
      <c r="U1113" s="445"/>
      <c r="V1113" s="445"/>
      <c r="W1113" s="445"/>
      <c r="X1113" s="445"/>
      <c r="Y1113" s="445"/>
      <c r="Z1113" s="445"/>
    </row>
    <row r="1114" ht="14.25" customHeight="1">
      <c r="A1114" s="447"/>
      <c r="B1114" s="453"/>
      <c r="C1114" s="454"/>
      <c r="D1114" s="454"/>
      <c r="E1114" s="454"/>
      <c r="F1114" s="454"/>
      <c r="G1114" s="454"/>
      <c r="H1114" s="454"/>
      <c r="I1114" s="454"/>
      <c r="J1114" s="454"/>
      <c r="K1114" s="454"/>
      <c r="L1114" s="454"/>
      <c r="M1114" s="454"/>
      <c r="N1114" s="454"/>
      <c r="O1114" s="445"/>
      <c r="P1114" s="445"/>
      <c r="Q1114" s="445"/>
      <c r="R1114" s="445"/>
      <c r="S1114" s="445"/>
      <c r="T1114" s="445"/>
      <c r="U1114" s="445"/>
      <c r="V1114" s="445"/>
      <c r="W1114" s="445"/>
      <c r="X1114" s="445"/>
      <c r="Y1114" s="445"/>
      <c r="Z1114" s="445"/>
    </row>
    <row r="1115" ht="14.25" customHeight="1">
      <c r="A1115" s="447"/>
      <c r="B1115" s="459"/>
      <c r="C1115" s="460"/>
      <c r="D1115" s="460"/>
      <c r="E1115" s="460"/>
      <c r="F1115" s="460"/>
      <c r="G1115" s="460"/>
      <c r="H1115" s="460"/>
      <c r="I1115" s="460"/>
      <c r="J1115" s="460"/>
      <c r="K1115" s="460"/>
      <c r="L1115" s="460"/>
      <c r="M1115" s="460"/>
      <c r="N1115" s="460"/>
      <c r="O1115" s="445"/>
      <c r="P1115" s="445"/>
      <c r="Q1115" s="445"/>
      <c r="R1115" s="445"/>
      <c r="S1115" s="445"/>
      <c r="T1115" s="445"/>
      <c r="U1115" s="445"/>
      <c r="V1115" s="445"/>
      <c r="W1115" s="445"/>
      <c r="X1115" s="445"/>
      <c r="Y1115" s="445"/>
      <c r="Z1115" s="445"/>
    </row>
    <row r="1116" ht="14.25" customHeight="1">
      <c r="A1116" s="447" t="str">
        <f>SUBSTITUTE(SUBSTITUTE(SUBSTITUTE(M1116,"-",""),"(",""),")","")</f>
        <v>4784887135</v>
      </c>
      <c r="B1116" s="448">
        <v>20.0</v>
      </c>
      <c r="C1116" s="449"/>
      <c r="D1116" s="449" t="s">
        <v>1665</v>
      </c>
      <c r="E1116" s="449" t="s">
        <v>2522</v>
      </c>
      <c r="F1116" s="449" t="s">
        <v>2574</v>
      </c>
      <c r="G1116" s="449" t="s">
        <v>1748</v>
      </c>
      <c r="H1116" s="449" t="s">
        <v>2605</v>
      </c>
      <c r="I1116" s="449" t="s">
        <v>1904</v>
      </c>
      <c r="J1116" s="451">
        <v>42840.0</v>
      </c>
      <c r="K1116" s="449" t="s">
        <v>1839</v>
      </c>
      <c r="L1116" s="449" t="s">
        <v>549</v>
      </c>
      <c r="M1116" s="449" t="s">
        <v>1905</v>
      </c>
      <c r="N1116" s="465" t="s">
        <v>552</v>
      </c>
      <c r="O1116" s="445"/>
      <c r="P1116" s="445"/>
      <c r="Q1116" s="445"/>
      <c r="R1116" s="445"/>
      <c r="S1116" s="445"/>
      <c r="T1116" s="445"/>
      <c r="U1116" s="445"/>
      <c r="V1116" s="445"/>
      <c r="W1116" s="445"/>
      <c r="X1116" s="445"/>
      <c r="Y1116" s="445"/>
      <c r="Z1116" s="445"/>
    </row>
    <row r="1117" ht="14.25" customHeight="1">
      <c r="A1117" s="447"/>
      <c r="B1117" s="453"/>
      <c r="C1117" s="454"/>
      <c r="D1117" s="454"/>
      <c r="E1117" s="454"/>
      <c r="F1117" s="454"/>
      <c r="G1117" s="454"/>
      <c r="H1117" s="454"/>
      <c r="I1117" s="454"/>
      <c r="J1117" s="454"/>
      <c r="K1117" s="454"/>
      <c r="L1117" s="454"/>
      <c r="M1117" s="454"/>
      <c r="N1117" s="454"/>
      <c r="O1117" s="445"/>
      <c r="P1117" s="445"/>
      <c r="Q1117" s="445"/>
      <c r="R1117" s="445"/>
      <c r="S1117" s="445"/>
      <c r="T1117" s="445"/>
      <c r="U1117" s="445"/>
      <c r="V1117" s="445"/>
      <c r="W1117" s="445"/>
      <c r="X1117" s="445"/>
      <c r="Y1117" s="445"/>
      <c r="Z1117" s="445"/>
    </row>
    <row r="1118" ht="14.25" customHeight="1">
      <c r="A1118" s="447"/>
      <c r="B1118" s="459"/>
      <c r="C1118" s="460"/>
      <c r="D1118" s="460"/>
      <c r="E1118" s="460"/>
      <c r="F1118" s="460"/>
      <c r="G1118" s="460"/>
      <c r="H1118" s="460"/>
      <c r="I1118" s="460"/>
      <c r="J1118" s="460"/>
      <c r="K1118" s="460"/>
      <c r="L1118" s="460"/>
      <c r="M1118" s="460"/>
      <c r="N1118" s="460"/>
      <c r="O1118" s="445"/>
      <c r="P1118" s="445"/>
      <c r="Q1118" s="445"/>
      <c r="R1118" s="445"/>
      <c r="S1118" s="445"/>
      <c r="T1118" s="445"/>
      <c r="U1118" s="445"/>
      <c r="V1118" s="445"/>
      <c r="W1118" s="445"/>
      <c r="X1118" s="445"/>
      <c r="Y1118" s="445"/>
      <c r="Z1118" s="445"/>
    </row>
    <row r="1119" ht="14.25" customHeight="1">
      <c r="A1119" s="447" t="str">
        <f>SUBSTITUTE(SUBSTITUTE(SUBSTITUTE(M1119,"-",""),"(",""),")","")</f>
        <v>4704837231</v>
      </c>
      <c r="B1119" s="448">
        <v>21.0</v>
      </c>
      <c r="C1119" s="449"/>
      <c r="D1119" s="449"/>
      <c r="E1119" s="449" t="s">
        <v>2522</v>
      </c>
      <c r="F1119" s="449" t="s">
        <v>2574</v>
      </c>
      <c r="G1119" s="449" t="s">
        <v>1748</v>
      </c>
      <c r="H1119" s="449" t="s">
        <v>2606</v>
      </c>
      <c r="I1119" s="449" t="s">
        <v>2262</v>
      </c>
      <c r="J1119" s="451">
        <v>44674.0</v>
      </c>
      <c r="K1119" s="449" t="s">
        <v>1712</v>
      </c>
      <c r="L1119" s="449" t="s">
        <v>2261</v>
      </c>
      <c r="M1119" s="450" t="s">
        <v>981</v>
      </c>
      <c r="N1119" s="452" t="s">
        <v>982</v>
      </c>
      <c r="O1119" s="445"/>
      <c r="P1119" s="445"/>
      <c r="Q1119" s="445"/>
      <c r="R1119" s="445"/>
      <c r="S1119" s="445"/>
      <c r="T1119" s="445"/>
      <c r="U1119" s="445"/>
      <c r="V1119" s="445"/>
      <c r="W1119" s="445"/>
      <c r="X1119" s="445"/>
      <c r="Y1119" s="445"/>
      <c r="Z1119" s="445"/>
    </row>
    <row r="1120" ht="14.25" customHeight="1">
      <c r="A1120" s="447"/>
      <c r="B1120" s="453"/>
      <c r="C1120" s="454"/>
      <c r="D1120" s="454"/>
      <c r="E1120" s="454"/>
      <c r="F1120" s="454"/>
      <c r="G1120" s="454"/>
      <c r="H1120" s="454"/>
      <c r="I1120" s="454"/>
      <c r="J1120" s="454"/>
      <c r="K1120" s="454"/>
      <c r="L1120" s="454"/>
      <c r="M1120" s="455"/>
      <c r="N1120" s="458"/>
      <c r="O1120" s="445"/>
      <c r="P1120" s="445"/>
      <c r="Q1120" s="445"/>
      <c r="R1120" s="445"/>
      <c r="S1120" s="445"/>
      <c r="T1120" s="445"/>
      <c r="U1120" s="445"/>
      <c r="V1120" s="445"/>
      <c r="W1120" s="445"/>
      <c r="X1120" s="445"/>
      <c r="Y1120" s="445"/>
      <c r="Z1120" s="445"/>
    </row>
    <row r="1121" ht="14.25" customHeight="1">
      <c r="A1121" s="447"/>
      <c r="B1121" s="459"/>
      <c r="C1121" s="460"/>
      <c r="D1121" s="460"/>
      <c r="E1121" s="460"/>
      <c r="F1121" s="460"/>
      <c r="G1121" s="460"/>
      <c r="H1121" s="460"/>
      <c r="I1121" s="460"/>
      <c r="J1121" s="460"/>
      <c r="K1121" s="460"/>
      <c r="L1121" s="460"/>
      <c r="M1121" s="461"/>
      <c r="N1121" s="464"/>
      <c r="O1121" s="445"/>
      <c r="P1121" s="445"/>
      <c r="Q1121" s="445"/>
      <c r="R1121" s="445"/>
      <c r="S1121" s="445"/>
      <c r="T1121" s="445"/>
      <c r="U1121" s="445"/>
      <c r="V1121" s="445"/>
      <c r="W1121" s="445"/>
      <c r="X1121" s="445"/>
      <c r="Y1121" s="445"/>
      <c r="Z1121" s="445"/>
    </row>
    <row r="1122" ht="14.25" customHeight="1">
      <c r="A1122" s="447" t="str">
        <f>SUBSTITUTE(SUBSTITUTE(SUBSTITUTE(M1122,"-",""),"(",""),")","")</f>
        <v>4704234029</v>
      </c>
      <c r="B1122" s="448">
        <v>22.0</v>
      </c>
      <c r="C1122" s="449" t="s">
        <v>1692</v>
      </c>
      <c r="D1122" s="449"/>
      <c r="E1122" s="449" t="s">
        <v>2522</v>
      </c>
      <c r="F1122" s="449" t="s">
        <v>2574</v>
      </c>
      <c r="G1122" s="449" t="s">
        <v>1748</v>
      </c>
      <c r="H1122" s="449" t="s">
        <v>2607</v>
      </c>
      <c r="I1122" s="449" t="s">
        <v>2193</v>
      </c>
      <c r="J1122" s="451">
        <v>45150.0</v>
      </c>
      <c r="K1122" s="449" t="s">
        <v>1684</v>
      </c>
      <c r="L1122" s="449" t="s">
        <v>2192</v>
      </c>
      <c r="M1122" s="449" t="s">
        <v>2194</v>
      </c>
      <c r="N1122" s="465" t="s">
        <v>941</v>
      </c>
      <c r="O1122" s="445"/>
      <c r="P1122" s="445"/>
      <c r="Q1122" s="445"/>
      <c r="R1122" s="445"/>
      <c r="S1122" s="445"/>
      <c r="T1122" s="445"/>
      <c r="U1122" s="445"/>
      <c r="V1122" s="445"/>
      <c r="W1122" s="445"/>
      <c r="X1122" s="445"/>
      <c r="Y1122" s="445"/>
      <c r="Z1122" s="445"/>
    </row>
    <row r="1123" ht="14.25" customHeight="1">
      <c r="A1123" s="447"/>
      <c r="B1123" s="453"/>
      <c r="C1123" s="454"/>
      <c r="D1123" s="454"/>
      <c r="E1123" s="454"/>
      <c r="F1123" s="454"/>
      <c r="G1123" s="454"/>
      <c r="H1123" s="454"/>
      <c r="I1123" s="454"/>
      <c r="J1123" s="454"/>
      <c r="K1123" s="454"/>
      <c r="L1123" s="454"/>
      <c r="M1123" s="454"/>
      <c r="N1123" s="454"/>
      <c r="O1123" s="445"/>
      <c r="P1123" s="445"/>
      <c r="Q1123" s="445"/>
      <c r="R1123" s="445"/>
      <c r="S1123" s="445"/>
      <c r="T1123" s="445"/>
      <c r="U1123" s="445"/>
      <c r="V1123" s="445"/>
      <c r="W1123" s="445"/>
      <c r="X1123" s="445"/>
      <c r="Y1123" s="445"/>
      <c r="Z1123" s="445"/>
    </row>
    <row r="1124" ht="14.25" customHeight="1">
      <c r="A1124" s="447"/>
      <c r="B1124" s="459"/>
      <c r="C1124" s="460"/>
      <c r="D1124" s="460"/>
      <c r="E1124" s="460"/>
      <c r="F1124" s="460"/>
      <c r="G1124" s="460"/>
      <c r="H1124" s="460"/>
      <c r="I1124" s="460"/>
      <c r="J1124" s="460"/>
      <c r="K1124" s="460"/>
      <c r="L1124" s="460"/>
      <c r="M1124" s="460"/>
      <c r="N1124" s="460"/>
      <c r="O1124" s="445"/>
      <c r="P1124" s="445"/>
      <c r="Q1124" s="445"/>
      <c r="R1124" s="445"/>
      <c r="S1124" s="445"/>
      <c r="T1124" s="445"/>
      <c r="U1124" s="445"/>
      <c r="V1124" s="445"/>
      <c r="W1124" s="445"/>
      <c r="X1124" s="445"/>
      <c r="Y1124" s="445"/>
      <c r="Z1124" s="445"/>
    </row>
    <row r="1125" ht="14.25" customHeight="1">
      <c r="A1125" s="447" t="str">
        <f>SUBSTITUTE(SUBSTITUTE(SUBSTITUTE(M1125,"-",""),"(",""),")","")</f>
        <v>6465254066</v>
      </c>
      <c r="B1125" s="448">
        <v>23.0</v>
      </c>
      <c r="C1125" s="449"/>
      <c r="D1125" s="449"/>
      <c r="E1125" s="449" t="s">
        <v>2522</v>
      </c>
      <c r="F1125" s="449" t="s">
        <v>2574</v>
      </c>
      <c r="G1125" s="449" t="s">
        <v>1748</v>
      </c>
      <c r="H1125" s="449" t="s">
        <v>2608</v>
      </c>
      <c r="I1125" s="449" t="s">
        <v>2509</v>
      </c>
      <c r="J1125" s="451">
        <v>42469.0</v>
      </c>
      <c r="K1125" s="449" t="s">
        <v>1754</v>
      </c>
      <c r="L1125" s="449" t="s">
        <v>2508</v>
      </c>
      <c r="M1125" s="449" t="s">
        <v>2510</v>
      </c>
      <c r="N1125" s="465" t="s">
        <v>1253</v>
      </c>
      <c r="O1125" s="445"/>
      <c r="P1125" s="445"/>
      <c r="Q1125" s="445"/>
      <c r="R1125" s="445"/>
      <c r="S1125" s="445"/>
      <c r="T1125" s="445"/>
      <c r="U1125" s="445"/>
      <c r="V1125" s="445"/>
      <c r="W1125" s="445"/>
      <c r="X1125" s="445"/>
      <c r="Y1125" s="445"/>
      <c r="Z1125" s="445"/>
    </row>
    <row r="1126" ht="14.25" customHeight="1">
      <c r="A1126" s="447"/>
      <c r="B1126" s="453"/>
      <c r="C1126" s="454"/>
      <c r="D1126" s="454"/>
      <c r="E1126" s="454"/>
      <c r="F1126" s="454"/>
      <c r="G1126" s="454"/>
      <c r="H1126" s="454"/>
      <c r="I1126" s="454"/>
      <c r="J1126" s="454"/>
      <c r="K1126" s="454"/>
      <c r="L1126" s="454"/>
      <c r="M1126" s="454"/>
      <c r="N1126" s="454"/>
      <c r="O1126" s="445"/>
      <c r="P1126" s="445"/>
      <c r="Q1126" s="445"/>
      <c r="R1126" s="445"/>
      <c r="S1126" s="445"/>
      <c r="T1126" s="445"/>
      <c r="U1126" s="445"/>
      <c r="V1126" s="445"/>
      <c r="W1126" s="445"/>
      <c r="X1126" s="445"/>
      <c r="Y1126" s="445"/>
      <c r="Z1126" s="445"/>
    </row>
    <row r="1127" ht="14.25" customHeight="1">
      <c r="A1127" s="447"/>
      <c r="B1127" s="459"/>
      <c r="C1127" s="460"/>
      <c r="D1127" s="460"/>
      <c r="E1127" s="460"/>
      <c r="F1127" s="460"/>
      <c r="G1127" s="460"/>
      <c r="H1127" s="460"/>
      <c r="I1127" s="460"/>
      <c r="J1127" s="460"/>
      <c r="K1127" s="460"/>
      <c r="L1127" s="460"/>
      <c r="M1127" s="460"/>
      <c r="N1127" s="460"/>
      <c r="O1127" s="445"/>
      <c r="P1127" s="445"/>
      <c r="Q1127" s="445"/>
      <c r="R1127" s="445"/>
      <c r="S1127" s="445"/>
      <c r="T1127" s="445"/>
      <c r="U1127" s="445"/>
      <c r="V1127" s="445"/>
      <c r="W1127" s="445"/>
      <c r="X1127" s="445"/>
      <c r="Y1127" s="445"/>
      <c r="Z1127" s="445"/>
    </row>
    <row r="1128" ht="14.25" customHeight="1">
      <c r="A1128" s="447" t="str">
        <f>SUBSTITUTE(SUBSTITUTE(SUBSTITUTE(M1128,"-",""),"(",""),")","")</f>
        <v>7704010518</v>
      </c>
      <c r="B1128" s="448">
        <v>24.0</v>
      </c>
      <c r="C1128" s="449" t="s">
        <v>76</v>
      </c>
      <c r="D1128" s="449" t="s">
        <v>1665</v>
      </c>
      <c r="E1128" s="449" t="s">
        <v>2522</v>
      </c>
      <c r="F1128" s="449" t="s">
        <v>2574</v>
      </c>
      <c r="G1128" s="449" t="s">
        <v>1748</v>
      </c>
      <c r="H1128" s="449" t="s">
        <v>2609</v>
      </c>
      <c r="I1128" s="449" t="s">
        <v>2609</v>
      </c>
      <c r="J1128" s="451">
        <v>42609.0</v>
      </c>
      <c r="K1128" s="449"/>
      <c r="L1128" s="449"/>
      <c r="M1128" s="450" t="s">
        <v>2610</v>
      </c>
      <c r="N1128" s="452" t="s">
        <v>1397</v>
      </c>
      <c r="O1128" s="445"/>
      <c r="P1128" s="445"/>
      <c r="Q1128" s="445"/>
      <c r="R1128" s="445"/>
      <c r="S1128" s="445"/>
      <c r="T1128" s="445"/>
      <c r="U1128" s="445"/>
      <c r="V1128" s="445"/>
      <c r="W1128" s="445"/>
      <c r="X1128" s="445"/>
      <c r="Y1128" s="445"/>
      <c r="Z1128" s="445"/>
    </row>
    <row r="1129" ht="14.25" customHeight="1">
      <c r="A1129" s="447"/>
      <c r="B1129" s="453"/>
      <c r="C1129" s="454"/>
      <c r="D1129" s="454"/>
      <c r="E1129" s="454"/>
      <c r="F1129" s="454"/>
      <c r="G1129" s="454"/>
      <c r="H1129" s="454"/>
      <c r="I1129" s="454"/>
      <c r="J1129" s="454"/>
      <c r="K1129" s="454"/>
      <c r="L1129" s="454"/>
      <c r="M1129" s="455"/>
      <c r="N1129" s="458"/>
      <c r="O1129" s="445"/>
      <c r="P1129" s="445"/>
      <c r="Q1129" s="445"/>
      <c r="R1129" s="445"/>
      <c r="S1129" s="445"/>
      <c r="T1129" s="445"/>
      <c r="U1129" s="445"/>
      <c r="V1129" s="445"/>
      <c r="W1129" s="445"/>
      <c r="X1129" s="445"/>
      <c r="Y1129" s="445"/>
      <c r="Z1129" s="445"/>
    </row>
    <row r="1130" ht="14.25" customHeight="1">
      <c r="A1130" s="447"/>
      <c r="B1130" s="459"/>
      <c r="C1130" s="460"/>
      <c r="D1130" s="460"/>
      <c r="E1130" s="460"/>
      <c r="F1130" s="460"/>
      <c r="G1130" s="460"/>
      <c r="H1130" s="460"/>
      <c r="I1130" s="460"/>
      <c r="J1130" s="460"/>
      <c r="K1130" s="460"/>
      <c r="L1130" s="460"/>
      <c r="M1130" s="461"/>
      <c r="N1130" s="464"/>
      <c r="O1130" s="445"/>
      <c r="P1130" s="445"/>
      <c r="Q1130" s="445"/>
      <c r="R1130" s="445"/>
      <c r="S1130" s="445"/>
      <c r="T1130" s="445"/>
      <c r="U1130" s="445"/>
      <c r="V1130" s="445"/>
      <c r="W1130" s="445"/>
      <c r="X1130" s="445"/>
      <c r="Y1130" s="445"/>
      <c r="Z1130" s="445"/>
    </row>
    <row r="1131" ht="14.25" customHeight="1">
      <c r="A1131" s="447" t="str">
        <f>SUBSTITUTE(SUBSTITUTE(SUBSTITUTE(M1131,"-",""),"(",""),")","")</f>
        <v>4708341575</v>
      </c>
      <c r="B1131" s="448">
        <v>25.0</v>
      </c>
      <c r="C1131" s="449" t="s">
        <v>52</v>
      </c>
      <c r="D1131" s="449"/>
      <c r="E1131" s="449" t="s">
        <v>2522</v>
      </c>
      <c r="F1131" s="449" t="s">
        <v>2574</v>
      </c>
      <c r="G1131" s="449" t="s">
        <v>1748</v>
      </c>
      <c r="H1131" s="449" t="s">
        <v>2611</v>
      </c>
      <c r="I1131" s="449" t="s">
        <v>2344</v>
      </c>
      <c r="J1131" s="451">
        <v>45031.0</v>
      </c>
      <c r="K1131" s="449" t="s">
        <v>1761</v>
      </c>
      <c r="L1131" s="449" t="s">
        <v>2343</v>
      </c>
      <c r="M1131" s="449" t="s">
        <v>2345</v>
      </c>
      <c r="N1131" s="465" t="s">
        <v>1069</v>
      </c>
      <c r="O1131" s="445"/>
      <c r="P1131" s="445"/>
      <c r="Q1131" s="445"/>
      <c r="R1131" s="445"/>
      <c r="S1131" s="445"/>
      <c r="T1131" s="445"/>
      <c r="U1131" s="445"/>
      <c r="V1131" s="445"/>
      <c r="W1131" s="445"/>
      <c r="X1131" s="445"/>
      <c r="Y1131" s="445"/>
      <c r="Z1131" s="445"/>
    </row>
    <row r="1132" ht="14.25" customHeight="1">
      <c r="A1132" s="447"/>
      <c r="B1132" s="453"/>
      <c r="C1132" s="454"/>
      <c r="D1132" s="454"/>
      <c r="E1132" s="454"/>
      <c r="F1132" s="454"/>
      <c r="G1132" s="454"/>
      <c r="H1132" s="454"/>
      <c r="I1132" s="454"/>
      <c r="J1132" s="454"/>
      <c r="K1132" s="454"/>
      <c r="L1132" s="454"/>
      <c r="M1132" s="454"/>
      <c r="N1132" s="454"/>
      <c r="O1132" s="445"/>
      <c r="P1132" s="445"/>
      <c r="Q1132" s="445"/>
      <c r="R1132" s="445"/>
      <c r="S1132" s="445"/>
      <c r="T1132" s="445"/>
      <c r="U1132" s="445"/>
      <c r="V1132" s="445"/>
      <c r="W1132" s="445"/>
      <c r="X1132" s="445"/>
      <c r="Y1132" s="445"/>
      <c r="Z1132" s="445"/>
    </row>
    <row r="1133" ht="14.25" customHeight="1">
      <c r="A1133" s="447"/>
      <c r="B1133" s="459"/>
      <c r="C1133" s="460"/>
      <c r="D1133" s="460"/>
      <c r="E1133" s="460"/>
      <c r="F1133" s="460"/>
      <c r="G1133" s="460"/>
      <c r="H1133" s="460"/>
      <c r="I1133" s="460"/>
      <c r="J1133" s="460"/>
      <c r="K1133" s="460"/>
      <c r="L1133" s="460"/>
      <c r="M1133" s="460"/>
      <c r="N1133" s="460"/>
      <c r="O1133" s="445"/>
      <c r="P1133" s="445"/>
      <c r="Q1133" s="445"/>
      <c r="R1133" s="445"/>
      <c r="S1133" s="445"/>
      <c r="T1133" s="445"/>
      <c r="U1133" s="445"/>
      <c r="V1133" s="445"/>
      <c r="W1133" s="445"/>
      <c r="X1133" s="445"/>
      <c r="Y1133" s="445"/>
      <c r="Z1133" s="445"/>
    </row>
    <row r="1134" ht="14.25" customHeight="1">
      <c r="A1134" s="447" t="str">
        <f>SUBSTITUTE(SUBSTITUTE(SUBSTITUTE(M1134,"-",""),"(",""),")","")</f>
        <v>4708860240</v>
      </c>
      <c r="B1134" s="448">
        <v>26.0</v>
      </c>
      <c r="C1134" s="449"/>
      <c r="D1134" s="449" t="s">
        <v>1665</v>
      </c>
      <c r="E1134" s="449" t="s">
        <v>2522</v>
      </c>
      <c r="F1134" s="449" t="s">
        <v>2574</v>
      </c>
      <c r="G1134" s="449" t="s">
        <v>1748</v>
      </c>
      <c r="H1134" s="449" t="s">
        <v>2612</v>
      </c>
      <c r="I1134" s="449" t="s">
        <v>2613</v>
      </c>
      <c r="J1134" s="451">
        <v>45045.0</v>
      </c>
      <c r="K1134" s="449" t="s">
        <v>1814</v>
      </c>
      <c r="L1134" s="449" t="s">
        <v>2614</v>
      </c>
      <c r="M1134" s="449" t="s">
        <v>2615</v>
      </c>
      <c r="N1134" s="465" t="s">
        <v>1418</v>
      </c>
      <c r="O1134" s="445"/>
      <c r="P1134" s="445"/>
      <c r="Q1134" s="445"/>
      <c r="R1134" s="445"/>
      <c r="S1134" s="445"/>
      <c r="T1134" s="445"/>
      <c r="U1134" s="445"/>
      <c r="V1134" s="445"/>
      <c r="W1134" s="445"/>
      <c r="X1134" s="445"/>
      <c r="Y1134" s="445"/>
      <c r="Z1134" s="445"/>
    </row>
    <row r="1135" ht="14.25" customHeight="1">
      <c r="A1135" s="447"/>
      <c r="B1135" s="453"/>
      <c r="C1135" s="454"/>
      <c r="D1135" s="454"/>
      <c r="E1135" s="454"/>
      <c r="F1135" s="454"/>
      <c r="G1135" s="454"/>
      <c r="H1135" s="454"/>
      <c r="I1135" s="454"/>
      <c r="J1135" s="454"/>
      <c r="K1135" s="454"/>
      <c r="L1135" s="454"/>
      <c r="M1135" s="454"/>
      <c r="N1135" s="454"/>
      <c r="O1135" s="445"/>
      <c r="P1135" s="445"/>
      <c r="Q1135" s="445"/>
      <c r="R1135" s="445"/>
      <c r="S1135" s="445"/>
      <c r="T1135" s="445"/>
      <c r="U1135" s="445"/>
      <c r="V1135" s="445"/>
      <c r="W1135" s="445"/>
      <c r="X1135" s="445"/>
      <c r="Y1135" s="445"/>
      <c r="Z1135" s="445"/>
    </row>
    <row r="1136" ht="14.25" customHeight="1">
      <c r="A1136" s="447"/>
      <c r="B1136" s="459"/>
      <c r="C1136" s="460"/>
      <c r="D1136" s="460"/>
      <c r="E1136" s="460"/>
      <c r="F1136" s="460"/>
      <c r="G1136" s="460"/>
      <c r="H1136" s="460"/>
      <c r="I1136" s="460"/>
      <c r="J1136" s="460"/>
      <c r="K1136" s="460"/>
      <c r="L1136" s="460"/>
      <c r="M1136" s="460"/>
      <c r="N1136" s="460"/>
      <c r="O1136" s="445"/>
      <c r="P1136" s="445"/>
      <c r="Q1136" s="445"/>
      <c r="R1136" s="445"/>
      <c r="S1136" s="445"/>
      <c r="T1136" s="445"/>
      <c r="U1136" s="445"/>
      <c r="V1136" s="445"/>
      <c r="W1136" s="445"/>
      <c r="X1136" s="445"/>
      <c r="Y1136" s="445"/>
      <c r="Z1136" s="445"/>
    </row>
    <row r="1137" ht="14.25" customHeight="1">
      <c r="A1137" s="447" t="str">
        <f>SUBSTITUTE(SUBSTITUTE(SUBSTITUTE(M1137,"-",""),"(",""),")","")</f>
        <v>4702322765</v>
      </c>
      <c r="B1137" s="448">
        <v>27.0</v>
      </c>
      <c r="C1137" s="449"/>
      <c r="D1137" s="449" t="s">
        <v>1665</v>
      </c>
      <c r="E1137" s="449" t="s">
        <v>2522</v>
      </c>
      <c r="F1137" s="449" t="s">
        <v>2574</v>
      </c>
      <c r="G1137" s="449" t="s">
        <v>1748</v>
      </c>
      <c r="H1137" s="449" t="s">
        <v>2616</v>
      </c>
      <c r="I1137" s="449" t="s">
        <v>2617</v>
      </c>
      <c r="J1137" s="451">
        <v>44660.0</v>
      </c>
      <c r="K1137" s="449"/>
      <c r="L1137" s="449"/>
      <c r="M1137" s="449" t="s">
        <v>1385</v>
      </c>
      <c r="N1137" s="465" t="s">
        <v>1386</v>
      </c>
      <c r="O1137" s="445"/>
      <c r="P1137" s="445"/>
      <c r="Q1137" s="445"/>
      <c r="R1137" s="445"/>
      <c r="S1137" s="445"/>
      <c r="T1137" s="445"/>
      <c r="U1137" s="445"/>
      <c r="V1137" s="445"/>
      <c r="W1137" s="445"/>
      <c r="X1137" s="445"/>
      <c r="Y1137" s="445"/>
      <c r="Z1137" s="445"/>
    </row>
    <row r="1138" ht="14.25" customHeight="1">
      <c r="A1138" s="447"/>
      <c r="B1138" s="453"/>
      <c r="C1138" s="454"/>
      <c r="D1138" s="454"/>
      <c r="E1138" s="454"/>
      <c r="F1138" s="454"/>
      <c r="G1138" s="454"/>
      <c r="H1138" s="454"/>
      <c r="I1138" s="454"/>
      <c r="J1138" s="454"/>
      <c r="K1138" s="454"/>
      <c r="L1138" s="454"/>
      <c r="M1138" s="454"/>
      <c r="N1138" s="454"/>
      <c r="O1138" s="445" t="s">
        <v>1676</v>
      </c>
      <c r="P1138" s="445"/>
      <c r="Q1138" s="445"/>
      <c r="R1138" s="445"/>
      <c r="S1138" s="445"/>
      <c r="T1138" s="445"/>
      <c r="U1138" s="445"/>
      <c r="V1138" s="445"/>
      <c r="W1138" s="445"/>
      <c r="X1138" s="445"/>
      <c r="Y1138" s="445"/>
      <c r="Z1138" s="445"/>
    </row>
    <row r="1139" ht="14.25" customHeight="1">
      <c r="A1139" s="447"/>
      <c r="B1139" s="459"/>
      <c r="C1139" s="460"/>
      <c r="D1139" s="460"/>
      <c r="E1139" s="460"/>
      <c r="F1139" s="460"/>
      <c r="G1139" s="460"/>
      <c r="H1139" s="460"/>
      <c r="I1139" s="460"/>
      <c r="J1139" s="460"/>
      <c r="K1139" s="460"/>
      <c r="L1139" s="460"/>
      <c r="M1139" s="460"/>
      <c r="N1139" s="460"/>
      <c r="O1139" s="445"/>
      <c r="P1139" s="445"/>
      <c r="Q1139" s="445"/>
      <c r="R1139" s="445"/>
      <c r="S1139" s="445"/>
      <c r="T1139" s="445"/>
      <c r="U1139" s="445"/>
      <c r="V1139" s="445"/>
      <c r="W1139" s="445"/>
      <c r="X1139" s="445"/>
      <c r="Y1139" s="445"/>
      <c r="Z1139" s="445"/>
    </row>
    <row r="1140" ht="14.25" customHeight="1">
      <c r="A1140" s="447" t="str">
        <f>SUBSTITUTE(SUBSTITUTE(SUBSTITUTE(M1140,"-",""),"(",""),")","")</f>
        <v>4705890483</v>
      </c>
      <c r="B1140" s="448">
        <v>28.0</v>
      </c>
      <c r="C1140" s="449"/>
      <c r="D1140" s="449"/>
      <c r="E1140" s="449" t="s">
        <v>2522</v>
      </c>
      <c r="F1140" s="449" t="s">
        <v>2574</v>
      </c>
      <c r="G1140" s="449" t="s">
        <v>1748</v>
      </c>
      <c r="H1140" s="449" t="s">
        <v>2618</v>
      </c>
      <c r="I1140" s="449" t="s">
        <v>2123</v>
      </c>
      <c r="J1140" s="451">
        <v>44660.0</v>
      </c>
      <c r="K1140" s="449" t="s">
        <v>1719</v>
      </c>
      <c r="L1140" s="449" t="s">
        <v>2122</v>
      </c>
      <c r="M1140" s="449" t="s">
        <v>2124</v>
      </c>
      <c r="N1140" s="465" t="s">
        <v>853</v>
      </c>
      <c r="O1140" s="445"/>
      <c r="P1140" s="445"/>
      <c r="Q1140" s="445"/>
      <c r="R1140" s="445"/>
      <c r="S1140" s="445"/>
      <c r="T1140" s="445"/>
      <c r="U1140" s="445"/>
      <c r="V1140" s="445"/>
      <c r="W1140" s="445"/>
      <c r="X1140" s="445"/>
      <c r="Y1140" s="445"/>
      <c r="Z1140" s="445"/>
    </row>
    <row r="1141" ht="14.25" customHeight="1">
      <c r="A1141" s="447"/>
      <c r="B1141" s="453"/>
      <c r="C1141" s="454"/>
      <c r="D1141" s="454"/>
      <c r="E1141" s="454"/>
      <c r="F1141" s="454"/>
      <c r="G1141" s="454"/>
      <c r="H1141" s="454"/>
      <c r="I1141" s="454"/>
      <c r="J1141" s="454"/>
      <c r="K1141" s="454"/>
      <c r="L1141" s="454"/>
      <c r="M1141" s="454"/>
      <c r="N1141" s="454"/>
      <c r="O1141" s="445"/>
      <c r="P1141" s="445"/>
      <c r="Q1141" s="445"/>
      <c r="R1141" s="445"/>
      <c r="S1141" s="445"/>
      <c r="T1141" s="445"/>
      <c r="U1141" s="445"/>
      <c r="V1141" s="445"/>
      <c r="W1141" s="445"/>
      <c r="X1141" s="445"/>
      <c r="Y1141" s="445"/>
      <c r="Z1141" s="445"/>
    </row>
    <row r="1142" ht="14.25" customHeight="1">
      <c r="A1142" s="447"/>
      <c r="B1142" s="459"/>
      <c r="C1142" s="460"/>
      <c r="D1142" s="460"/>
      <c r="E1142" s="460"/>
      <c r="F1142" s="460"/>
      <c r="G1142" s="460"/>
      <c r="H1142" s="460"/>
      <c r="I1142" s="460"/>
      <c r="J1142" s="460"/>
      <c r="K1142" s="460"/>
      <c r="L1142" s="460"/>
      <c r="M1142" s="460"/>
      <c r="N1142" s="460"/>
      <c r="O1142" s="445"/>
      <c r="P1142" s="445"/>
      <c r="Q1142" s="445"/>
      <c r="R1142" s="445"/>
      <c r="S1142" s="445"/>
      <c r="T1142" s="445"/>
      <c r="U1142" s="445"/>
      <c r="V1142" s="445"/>
      <c r="W1142" s="445"/>
      <c r="X1142" s="445"/>
      <c r="Y1142" s="445"/>
      <c r="Z1142" s="445"/>
    </row>
    <row r="1143" ht="14.25" customHeight="1">
      <c r="A1143" s="447" t="str">
        <f>SUBSTITUTE(SUBSTITUTE(SUBSTITUTE(M1143,"-",""),"(",""),")","")</f>
        <v>6783310865</v>
      </c>
      <c r="B1143" s="473"/>
      <c r="C1143" s="456"/>
      <c r="D1143" s="449"/>
      <c r="E1143" s="449" t="s">
        <v>2522</v>
      </c>
      <c r="F1143" s="449" t="s">
        <v>2574</v>
      </c>
      <c r="G1143" s="449" t="s">
        <v>1748</v>
      </c>
      <c r="H1143" s="449" t="s">
        <v>2619</v>
      </c>
      <c r="I1143" s="449" t="s">
        <v>1207</v>
      </c>
      <c r="J1143" s="451">
        <v>45395.0</v>
      </c>
      <c r="K1143" s="449" t="s">
        <v>1789</v>
      </c>
      <c r="L1143" s="449" t="s">
        <v>1205</v>
      </c>
      <c r="M1143" s="449" t="s">
        <v>1208</v>
      </c>
      <c r="N1143" s="465" t="s">
        <v>1209</v>
      </c>
      <c r="O1143" s="445"/>
      <c r="P1143" s="445"/>
      <c r="Q1143" s="445"/>
      <c r="R1143" s="445"/>
      <c r="S1143" s="445"/>
      <c r="T1143" s="445"/>
      <c r="U1143" s="445"/>
      <c r="V1143" s="445"/>
      <c r="W1143" s="445"/>
      <c r="X1143" s="445"/>
      <c r="Y1143" s="445"/>
      <c r="Z1143" s="445"/>
    </row>
    <row r="1144" ht="14.25" customHeight="1">
      <c r="A1144" s="447"/>
      <c r="B1144" s="473">
        <v>29.0</v>
      </c>
      <c r="C1144" s="456"/>
      <c r="D1144" s="454"/>
      <c r="E1144" s="454"/>
      <c r="F1144" s="454"/>
      <c r="G1144" s="454"/>
      <c r="H1144" s="454"/>
      <c r="I1144" s="454"/>
      <c r="J1144" s="454"/>
      <c r="K1144" s="454"/>
      <c r="L1144" s="454"/>
      <c r="M1144" s="454"/>
      <c r="N1144" s="454"/>
      <c r="O1144" s="445"/>
      <c r="P1144" s="445"/>
      <c r="Q1144" s="445"/>
      <c r="R1144" s="445"/>
      <c r="S1144" s="445"/>
      <c r="T1144" s="445"/>
      <c r="U1144" s="445"/>
      <c r="V1144" s="445"/>
      <c r="W1144" s="445"/>
      <c r="X1144" s="445"/>
      <c r="Y1144" s="445"/>
      <c r="Z1144" s="445"/>
    </row>
    <row r="1145" ht="14.25" customHeight="1">
      <c r="A1145" s="447"/>
      <c r="B1145" s="473"/>
      <c r="C1145" s="456"/>
      <c r="D1145" s="460"/>
      <c r="E1145" s="460"/>
      <c r="F1145" s="460"/>
      <c r="G1145" s="460"/>
      <c r="H1145" s="460"/>
      <c r="I1145" s="460"/>
      <c r="J1145" s="460"/>
      <c r="K1145" s="460"/>
      <c r="L1145" s="460"/>
      <c r="M1145" s="460"/>
      <c r="N1145" s="460"/>
      <c r="O1145" s="445"/>
      <c r="P1145" s="445"/>
      <c r="Q1145" s="445"/>
      <c r="R1145" s="445"/>
      <c r="S1145" s="445"/>
      <c r="T1145" s="445"/>
      <c r="U1145" s="445"/>
      <c r="V1145" s="445"/>
      <c r="W1145" s="445"/>
      <c r="X1145" s="445"/>
      <c r="Y1145" s="445"/>
      <c r="Z1145" s="445"/>
    </row>
    <row r="1146" ht="14.25" customHeight="1">
      <c r="A1146" s="447" t="str">
        <f>SUBSTITUTE(SUBSTITUTE(SUBSTITUTE(M1146,"-",""),"(",""),")","")</f>
        <v>7707316844</v>
      </c>
      <c r="B1146" s="448">
        <v>30.0</v>
      </c>
      <c r="C1146" s="449"/>
      <c r="D1146" s="449"/>
      <c r="E1146" s="449" t="s">
        <v>2522</v>
      </c>
      <c r="F1146" s="449" t="s">
        <v>2574</v>
      </c>
      <c r="G1146" s="449" t="s">
        <v>1748</v>
      </c>
      <c r="H1146" s="449" t="s">
        <v>2620</v>
      </c>
      <c r="I1146" s="449" t="s">
        <v>2007</v>
      </c>
      <c r="J1146" s="451">
        <v>44531.0</v>
      </c>
      <c r="K1146" s="449" t="s">
        <v>2243</v>
      </c>
      <c r="L1146" s="449" t="s">
        <v>2005</v>
      </c>
      <c r="M1146" s="449" t="s">
        <v>674</v>
      </c>
      <c r="N1146" s="465" t="s">
        <v>671</v>
      </c>
      <c r="O1146" s="445"/>
      <c r="P1146" s="445"/>
      <c r="Q1146" s="445"/>
      <c r="R1146" s="445"/>
      <c r="S1146" s="445"/>
      <c r="T1146" s="445"/>
      <c r="U1146" s="445"/>
      <c r="V1146" s="445"/>
      <c r="W1146" s="445"/>
      <c r="X1146" s="445"/>
      <c r="Y1146" s="445"/>
      <c r="Z1146" s="445"/>
    </row>
    <row r="1147" ht="14.25" customHeight="1">
      <c r="A1147" s="447"/>
      <c r="B1147" s="453"/>
      <c r="C1147" s="454"/>
      <c r="D1147" s="454"/>
      <c r="E1147" s="454"/>
      <c r="F1147" s="454"/>
      <c r="G1147" s="454"/>
      <c r="H1147" s="454"/>
      <c r="I1147" s="454"/>
      <c r="J1147" s="454"/>
      <c r="K1147" s="456" t="s">
        <v>1674</v>
      </c>
      <c r="L1147" s="456" t="s">
        <v>2006</v>
      </c>
      <c r="M1147" s="454"/>
      <c r="N1147" s="454"/>
      <c r="O1147" s="445"/>
      <c r="P1147" s="445"/>
      <c r="Q1147" s="445"/>
      <c r="R1147" s="445"/>
      <c r="S1147" s="445"/>
      <c r="T1147" s="445"/>
      <c r="U1147" s="445"/>
      <c r="V1147" s="445"/>
      <c r="W1147" s="445"/>
      <c r="X1147" s="445"/>
      <c r="Y1147" s="445"/>
      <c r="Z1147" s="445"/>
    </row>
    <row r="1148" ht="14.25" customHeight="1">
      <c r="A1148" s="447"/>
      <c r="B1148" s="459"/>
      <c r="C1148" s="460"/>
      <c r="D1148" s="460"/>
      <c r="E1148" s="460"/>
      <c r="F1148" s="460"/>
      <c r="G1148" s="460"/>
      <c r="H1148" s="460"/>
      <c r="I1148" s="460"/>
      <c r="J1148" s="460"/>
      <c r="K1148" s="462"/>
      <c r="L1148" s="462"/>
      <c r="M1148" s="460"/>
      <c r="N1148" s="460"/>
      <c r="O1148" s="445"/>
      <c r="P1148" s="445"/>
      <c r="Q1148" s="445"/>
      <c r="R1148" s="445"/>
      <c r="S1148" s="445"/>
      <c r="T1148" s="445"/>
      <c r="U1148" s="445"/>
      <c r="V1148" s="445"/>
      <c r="W1148" s="445"/>
      <c r="X1148" s="445"/>
      <c r="Y1148" s="445"/>
      <c r="Z1148" s="445"/>
    </row>
    <row r="1149" ht="14.25" customHeight="1">
      <c r="A1149" s="447" t="str">
        <f>SUBSTITUTE(SUBSTITUTE(SUBSTITUTE(M1149,"-",""),"(",""),")","")</f>
        <v>6146238213</v>
      </c>
      <c r="B1149" s="448">
        <v>1.0</v>
      </c>
      <c r="C1149" s="471" t="s">
        <v>76</v>
      </c>
      <c r="D1149" s="449"/>
      <c r="E1149" s="449" t="s">
        <v>2522</v>
      </c>
      <c r="F1149" s="449" t="s">
        <v>2621</v>
      </c>
      <c r="G1149" s="449" t="s">
        <v>1748</v>
      </c>
      <c r="H1149" s="471" t="s">
        <v>2622</v>
      </c>
      <c r="I1149" s="449" t="s">
        <v>2100</v>
      </c>
      <c r="J1149" s="451">
        <v>44835.0</v>
      </c>
      <c r="K1149" s="449" t="s">
        <v>1719</v>
      </c>
      <c r="L1149" s="449" t="s">
        <v>2099</v>
      </c>
      <c r="M1149" s="450" t="s">
        <v>2101</v>
      </c>
      <c r="N1149" s="452" t="s">
        <v>814</v>
      </c>
      <c r="O1149" s="445"/>
      <c r="P1149" s="445"/>
      <c r="Q1149" s="445"/>
      <c r="R1149" s="445"/>
      <c r="S1149" s="445"/>
      <c r="T1149" s="445"/>
      <c r="U1149" s="445"/>
      <c r="V1149" s="445"/>
      <c r="W1149" s="445"/>
      <c r="X1149" s="445"/>
      <c r="Y1149" s="445"/>
      <c r="Z1149" s="445"/>
    </row>
    <row r="1150" ht="14.25" customHeight="1">
      <c r="A1150" s="447"/>
      <c r="B1150" s="453"/>
      <c r="C1150" s="454"/>
      <c r="D1150" s="454"/>
      <c r="E1150" s="454"/>
      <c r="F1150" s="454"/>
      <c r="G1150" s="454"/>
      <c r="H1150" s="454"/>
      <c r="I1150" s="454"/>
      <c r="J1150" s="454"/>
      <c r="K1150" s="454"/>
      <c r="L1150" s="454"/>
      <c r="M1150" s="455"/>
      <c r="N1150" s="458"/>
      <c r="O1150" s="445"/>
      <c r="P1150" s="445"/>
      <c r="Q1150" s="445"/>
      <c r="R1150" s="445"/>
      <c r="S1150" s="445"/>
      <c r="T1150" s="445"/>
      <c r="U1150" s="445"/>
      <c r="V1150" s="445"/>
      <c r="W1150" s="445"/>
      <c r="X1150" s="445"/>
      <c r="Y1150" s="445"/>
      <c r="Z1150" s="445"/>
    </row>
    <row r="1151" ht="14.25" customHeight="1">
      <c r="A1151" s="447"/>
      <c r="B1151" s="459"/>
      <c r="C1151" s="460"/>
      <c r="D1151" s="460"/>
      <c r="E1151" s="460"/>
      <c r="F1151" s="460"/>
      <c r="G1151" s="460"/>
      <c r="H1151" s="460"/>
      <c r="I1151" s="460"/>
      <c r="J1151" s="460"/>
      <c r="K1151" s="460"/>
      <c r="L1151" s="460"/>
      <c r="M1151" s="461"/>
      <c r="N1151" s="464"/>
      <c r="O1151" s="445"/>
      <c r="P1151" s="445"/>
      <c r="Q1151" s="445"/>
      <c r="R1151" s="445"/>
      <c r="S1151" s="445"/>
      <c r="T1151" s="445"/>
      <c r="U1151" s="445"/>
      <c r="V1151" s="445"/>
      <c r="W1151" s="445"/>
      <c r="X1151" s="445"/>
      <c r="Y1151" s="445"/>
      <c r="Z1151" s="445"/>
    </row>
    <row r="1152" ht="14.25" customHeight="1">
      <c r="A1152" s="447" t="str">
        <f>SUBSTITUTE(SUBSTITUTE(SUBSTITUTE(M1152,"-",""),"(",""),")","")</f>
        <v>7069362268</v>
      </c>
      <c r="B1152" s="448">
        <v>2.0</v>
      </c>
      <c r="C1152" s="471"/>
      <c r="D1152" s="449" t="s">
        <v>1665</v>
      </c>
      <c r="E1152" s="449" t="s">
        <v>2522</v>
      </c>
      <c r="F1152" s="449" t="s">
        <v>2621</v>
      </c>
      <c r="G1152" s="449" t="s">
        <v>1748</v>
      </c>
      <c r="H1152" s="471" t="s">
        <v>2623</v>
      </c>
      <c r="I1152" s="449" t="s">
        <v>2624</v>
      </c>
      <c r="J1152" s="451">
        <v>43442.0</v>
      </c>
      <c r="K1152" s="449"/>
      <c r="L1152" s="449"/>
      <c r="M1152" s="449" t="s">
        <v>2625</v>
      </c>
      <c r="N1152" s="465" t="s">
        <v>1426</v>
      </c>
      <c r="O1152" s="445"/>
      <c r="P1152" s="445"/>
      <c r="Q1152" s="445"/>
      <c r="R1152" s="445"/>
      <c r="S1152" s="445"/>
      <c r="T1152" s="445"/>
      <c r="U1152" s="445"/>
      <c r="V1152" s="445"/>
      <c r="W1152" s="445"/>
      <c r="X1152" s="445"/>
      <c r="Y1152" s="445"/>
      <c r="Z1152" s="445"/>
    </row>
    <row r="1153" ht="14.25" customHeight="1">
      <c r="A1153" s="447"/>
      <c r="B1153" s="453"/>
      <c r="C1153" s="454"/>
      <c r="D1153" s="454"/>
      <c r="E1153" s="454"/>
      <c r="F1153" s="454"/>
      <c r="G1153" s="454"/>
      <c r="H1153" s="454"/>
      <c r="I1153" s="454"/>
      <c r="J1153" s="454"/>
      <c r="K1153" s="454"/>
      <c r="L1153" s="454"/>
      <c r="M1153" s="454"/>
      <c r="N1153" s="454"/>
      <c r="O1153" s="445"/>
      <c r="P1153" s="445"/>
      <c r="Q1153" s="445"/>
      <c r="R1153" s="445"/>
      <c r="S1153" s="445"/>
      <c r="T1153" s="445"/>
      <c r="U1153" s="445"/>
      <c r="V1153" s="445"/>
      <c r="W1153" s="445"/>
      <c r="X1153" s="445"/>
      <c r="Y1153" s="445"/>
      <c r="Z1153" s="445"/>
    </row>
    <row r="1154" ht="14.25" customHeight="1">
      <c r="A1154" s="447"/>
      <c r="B1154" s="459"/>
      <c r="C1154" s="460"/>
      <c r="D1154" s="460"/>
      <c r="E1154" s="460"/>
      <c r="F1154" s="460"/>
      <c r="G1154" s="460"/>
      <c r="H1154" s="460"/>
      <c r="I1154" s="460"/>
      <c r="J1154" s="460"/>
      <c r="K1154" s="460"/>
      <c r="L1154" s="460"/>
      <c r="M1154" s="460"/>
      <c r="N1154" s="460"/>
      <c r="O1154" s="445"/>
      <c r="P1154" s="445"/>
      <c r="Q1154" s="445"/>
      <c r="R1154" s="445"/>
      <c r="S1154" s="445"/>
      <c r="T1154" s="445"/>
      <c r="U1154" s="445"/>
      <c r="V1154" s="445"/>
      <c r="W1154" s="445"/>
      <c r="X1154" s="445"/>
      <c r="Y1154" s="445"/>
      <c r="Z1154" s="445"/>
    </row>
    <row r="1155" ht="14.25" customHeight="1">
      <c r="A1155" s="447" t="str">
        <f>SUBSTITUTE(SUBSTITUTE(SUBSTITUTE(M1155,"-",""),"(",""),")","")</f>
        <v>9196360874</v>
      </c>
      <c r="B1155" s="448">
        <v>3.0</v>
      </c>
      <c r="C1155" s="471" t="s">
        <v>2292</v>
      </c>
      <c r="D1155" s="449"/>
      <c r="E1155" s="449" t="s">
        <v>2522</v>
      </c>
      <c r="F1155" s="449" t="s">
        <v>2621</v>
      </c>
      <c r="G1155" s="449" t="s">
        <v>1748</v>
      </c>
      <c r="H1155" s="471" t="s">
        <v>2626</v>
      </c>
      <c r="I1155" s="449" t="s">
        <v>2296</v>
      </c>
      <c r="J1155" s="451">
        <v>44908.0</v>
      </c>
      <c r="K1155" s="449" t="s">
        <v>1749</v>
      </c>
      <c r="L1155" s="449" t="s">
        <v>1075</v>
      </c>
      <c r="M1155" s="449" t="s">
        <v>2295</v>
      </c>
      <c r="N1155" s="465" t="s">
        <v>1074</v>
      </c>
      <c r="O1155" s="445"/>
      <c r="P1155" s="445"/>
      <c r="Q1155" s="445"/>
      <c r="R1155" s="445"/>
      <c r="S1155" s="445"/>
      <c r="T1155" s="445"/>
      <c r="U1155" s="445"/>
      <c r="V1155" s="445"/>
      <c r="W1155" s="445"/>
      <c r="X1155" s="445"/>
      <c r="Y1155" s="445"/>
      <c r="Z1155" s="445"/>
    </row>
    <row r="1156" ht="14.25" customHeight="1">
      <c r="A1156" s="447"/>
      <c r="B1156" s="453"/>
      <c r="C1156" s="454"/>
      <c r="D1156" s="454"/>
      <c r="E1156" s="454"/>
      <c r="F1156" s="454"/>
      <c r="G1156" s="454"/>
      <c r="H1156" s="454"/>
      <c r="I1156" s="454"/>
      <c r="J1156" s="454"/>
      <c r="K1156" s="456" t="s">
        <v>1761</v>
      </c>
      <c r="L1156" s="456" t="s">
        <v>2294</v>
      </c>
      <c r="M1156" s="454"/>
      <c r="N1156" s="454"/>
      <c r="O1156" s="445"/>
      <c r="P1156" s="445"/>
      <c r="Q1156" s="445"/>
      <c r="R1156" s="445"/>
      <c r="S1156" s="445"/>
      <c r="T1156" s="445"/>
      <c r="U1156" s="445"/>
      <c r="V1156" s="445"/>
      <c r="W1156" s="445"/>
      <c r="X1156" s="445"/>
      <c r="Y1156" s="445"/>
      <c r="Z1156" s="445"/>
    </row>
    <row r="1157" ht="14.25" customHeight="1">
      <c r="A1157" s="447"/>
      <c r="B1157" s="459"/>
      <c r="C1157" s="460"/>
      <c r="D1157" s="460"/>
      <c r="E1157" s="460"/>
      <c r="F1157" s="460"/>
      <c r="G1157" s="460"/>
      <c r="H1157" s="460"/>
      <c r="I1157" s="460"/>
      <c r="J1157" s="460"/>
      <c r="K1157" s="462"/>
      <c r="L1157" s="462"/>
      <c r="M1157" s="460"/>
      <c r="N1157" s="460"/>
      <c r="O1157" s="445"/>
      <c r="P1157" s="445"/>
      <c r="Q1157" s="445"/>
      <c r="R1157" s="445"/>
      <c r="S1157" s="445"/>
      <c r="T1157" s="445"/>
      <c r="U1157" s="445"/>
      <c r="V1157" s="445"/>
      <c r="W1157" s="445"/>
      <c r="X1157" s="445"/>
      <c r="Y1157" s="445"/>
      <c r="Z1157" s="445"/>
    </row>
    <row r="1158" ht="14.25" customHeight="1">
      <c r="A1158" s="447" t="str">
        <f>SUBSTITUTE(SUBSTITUTE(SUBSTITUTE(M1158,"-",""),"(",""),")","")</f>
        <v>5139033075</v>
      </c>
      <c r="B1158" s="448">
        <v>4.0</v>
      </c>
      <c r="C1158" s="471" t="s">
        <v>177</v>
      </c>
      <c r="D1158" s="449" t="s">
        <v>1665</v>
      </c>
      <c r="E1158" s="449" t="s">
        <v>2522</v>
      </c>
      <c r="F1158" s="449" t="s">
        <v>2621</v>
      </c>
      <c r="G1158" s="449" t="s">
        <v>1748</v>
      </c>
      <c r="H1158" s="471" t="s">
        <v>2627</v>
      </c>
      <c r="I1158" s="449" t="s">
        <v>2628</v>
      </c>
      <c r="J1158" s="451">
        <v>43470.0</v>
      </c>
      <c r="K1158" s="449"/>
      <c r="L1158" s="449"/>
      <c r="M1158" s="449" t="s">
        <v>2629</v>
      </c>
      <c r="N1158" s="465" t="s">
        <v>1422</v>
      </c>
      <c r="O1158" s="445" t="s">
        <v>1745</v>
      </c>
      <c r="P1158" s="445"/>
      <c r="Q1158" s="445"/>
      <c r="R1158" s="445"/>
      <c r="S1158" s="445"/>
      <c r="T1158" s="445"/>
      <c r="U1158" s="445"/>
      <c r="V1158" s="445"/>
      <c r="W1158" s="445"/>
      <c r="X1158" s="445"/>
      <c r="Y1158" s="445"/>
      <c r="Z1158" s="445"/>
    </row>
    <row r="1159" ht="14.25" customHeight="1">
      <c r="A1159" s="447"/>
      <c r="B1159" s="453"/>
      <c r="C1159" s="454"/>
      <c r="D1159" s="454"/>
      <c r="E1159" s="454"/>
      <c r="F1159" s="454"/>
      <c r="G1159" s="454"/>
      <c r="H1159" s="454"/>
      <c r="I1159" s="454"/>
      <c r="J1159" s="454"/>
      <c r="K1159" s="454"/>
      <c r="L1159" s="454"/>
      <c r="M1159" s="454"/>
      <c r="N1159" s="454"/>
      <c r="O1159" s="445"/>
      <c r="P1159" s="445"/>
      <c r="Q1159" s="445"/>
      <c r="R1159" s="445"/>
      <c r="S1159" s="445"/>
      <c r="T1159" s="445"/>
      <c r="U1159" s="445"/>
      <c r="V1159" s="445"/>
      <c r="W1159" s="445"/>
      <c r="X1159" s="445"/>
      <c r="Y1159" s="445"/>
      <c r="Z1159" s="445"/>
    </row>
    <row r="1160" ht="14.25" customHeight="1">
      <c r="A1160" s="447"/>
      <c r="B1160" s="459"/>
      <c r="C1160" s="460"/>
      <c r="D1160" s="460"/>
      <c r="E1160" s="460"/>
      <c r="F1160" s="460"/>
      <c r="G1160" s="460"/>
      <c r="H1160" s="460"/>
      <c r="I1160" s="460"/>
      <c r="J1160" s="460"/>
      <c r="K1160" s="460"/>
      <c r="L1160" s="460"/>
      <c r="M1160" s="460"/>
      <c r="N1160" s="460"/>
      <c r="O1160" s="445"/>
      <c r="P1160" s="445"/>
      <c r="Q1160" s="445"/>
      <c r="R1160" s="445"/>
      <c r="S1160" s="445"/>
      <c r="T1160" s="445"/>
      <c r="U1160" s="445"/>
      <c r="V1160" s="445"/>
      <c r="W1160" s="445"/>
      <c r="X1160" s="445"/>
      <c r="Y1160" s="445"/>
      <c r="Z1160" s="445"/>
    </row>
    <row r="1161" ht="14.25" customHeight="1">
      <c r="A1161" s="447" t="str">
        <f>SUBSTITUTE(SUBSTITUTE(SUBSTITUTE(M1161,"-",""),"(",""),")","")</f>
        <v>6143696126</v>
      </c>
      <c r="B1161" s="448">
        <v>5.0</v>
      </c>
      <c r="C1161" s="471" t="s">
        <v>128</v>
      </c>
      <c r="D1161" s="449"/>
      <c r="E1161" s="449" t="s">
        <v>2522</v>
      </c>
      <c r="F1161" s="449" t="s">
        <v>2621</v>
      </c>
      <c r="G1161" s="449" t="s">
        <v>1748</v>
      </c>
      <c r="H1161" s="471" t="s">
        <v>2630</v>
      </c>
      <c r="I1161" s="449" t="s">
        <v>2438</v>
      </c>
      <c r="J1161" s="451">
        <v>45031.0</v>
      </c>
      <c r="K1161" s="449" t="s">
        <v>1789</v>
      </c>
      <c r="L1161" s="449" t="s">
        <v>2437</v>
      </c>
      <c r="M1161" s="450" t="s">
        <v>2439</v>
      </c>
      <c r="N1161" s="452" t="s">
        <v>1185</v>
      </c>
      <c r="O1161" s="445"/>
      <c r="P1161" s="445"/>
      <c r="Q1161" s="445"/>
      <c r="R1161" s="445"/>
      <c r="S1161" s="445"/>
      <c r="T1161" s="445"/>
      <c r="U1161" s="445"/>
      <c r="V1161" s="445"/>
      <c r="W1161" s="445"/>
      <c r="X1161" s="445"/>
      <c r="Y1161" s="445"/>
      <c r="Z1161" s="445"/>
    </row>
    <row r="1162" ht="14.25" customHeight="1">
      <c r="A1162" s="447"/>
      <c r="B1162" s="453"/>
      <c r="C1162" s="454"/>
      <c r="D1162" s="454"/>
      <c r="E1162" s="454"/>
      <c r="F1162" s="454"/>
      <c r="G1162" s="454"/>
      <c r="H1162" s="454"/>
      <c r="I1162" s="454"/>
      <c r="J1162" s="454"/>
      <c r="K1162" s="454"/>
      <c r="L1162" s="454"/>
      <c r="M1162" s="455"/>
      <c r="N1162" s="458"/>
      <c r="O1162" s="445"/>
      <c r="P1162" s="445"/>
      <c r="Q1162" s="445"/>
      <c r="R1162" s="445"/>
      <c r="S1162" s="445"/>
      <c r="T1162" s="445"/>
      <c r="U1162" s="445"/>
      <c r="V1162" s="445"/>
      <c r="W1162" s="445"/>
      <c r="X1162" s="445"/>
      <c r="Y1162" s="445"/>
      <c r="Z1162" s="445"/>
    </row>
    <row r="1163" ht="14.25" customHeight="1">
      <c r="A1163" s="447"/>
      <c r="B1163" s="459"/>
      <c r="C1163" s="460"/>
      <c r="D1163" s="460"/>
      <c r="E1163" s="460"/>
      <c r="F1163" s="460"/>
      <c r="G1163" s="460"/>
      <c r="H1163" s="460"/>
      <c r="I1163" s="460"/>
      <c r="J1163" s="460"/>
      <c r="K1163" s="460"/>
      <c r="L1163" s="460"/>
      <c r="M1163" s="461"/>
      <c r="N1163" s="464"/>
      <c r="O1163" s="445"/>
      <c r="P1163" s="445"/>
      <c r="Q1163" s="445"/>
      <c r="R1163" s="445"/>
      <c r="S1163" s="445"/>
      <c r="T1163" s="445"/>
      <c r="U1163" s="445"/>
      <c r="V1163" s="445"/>
      <c r="W1163" s="445"/>
      <c r="X1163" s="445"/>
      <c r="Y1163" s="445"/>
      <c r="Z1163" s="445"/>
    </row>
    <row r="1164" ht="14.25" customHeight="1">
      <c r="A1164" s="447" t="str">
        <f>SUBSTITUTE(SUBSTITUTE(SUBSTITUTE(M1164,"-",""),"(",""),")","")</f>
        <v>7314992288</v>
      </c>
      <c r="B1164" s="448">
        <v>6.0</v>
      </c>
      <c r="C1164" s="471" t="s">
        <v>52</v>
      </c>
      <c r="D1164" s="449"/>
      <c r="E1164" s="449" t="s">
        <v>2522</v>
      </c>
      <c r="F1164" s="449" t="s">
        <v>2621</v>
      </c>
      <c r="G1164" s="449" t="s">
        <v>1748</v>
      </c>
      <c r="H1164" s="471" t="s">
        <v>2631</v>
      </c>
      <c r="I1164" s="449" t="s">
        <v>2482</v>
      </c>
      <c r="J1164" s="451">
        <v>42952.0</v>
      </c>
      <c r="K1164" s="449" t="s">
        <v>1752</v>
      </c>
      <c r="L1164" s="449" t="s">
        <v>2481</v>
      </c>
      <c r="M1164" s="450" t="s">
        <v>2483</v>
      </c>
      <c r="N1164" s="452" t="s">
        <v>1218</v>
      </c>
      <c r="O1164" s="445"/>
      <c r="P1164" s="445"/>
      <c r="Q1164" s="445"/>
      <c r="R1164" s="445"/>
      <c r="S1164" s="445"/>
      <c r="T1164" s="445"/>
      <c r="U1164" s="445"/>
      <c r="V1164" s="445"/>
      <c r="W1164" s="445"/>
      <c r="X1164" s="445"/>
      <c r="Y1164" s="445"/>
      <c r="Z1164" s="445"/>
    </row>
    <row r="1165" ht="14.25" customHeight="1">
      <c r="A1165" s="447"/>
      <c r="B1165" s="453"/>
      <c r="C1165" s="454"/>
      <c r="D1165" s="454"/>
      <c r="E1165" s="454"/>
      <c r="F1165" s="454"/>
      <c r="G1165" s="454"/>
      <c r="H1165" s="454"/>
      <c r="I1165" s="454"/>
      <c r="J1165" s="454"/>
      <c r="K1165" s="454"/>
      <c r="L1165" s="454"/>
      <c r="M1165" s="455"/>
      <c r="N1165" s="458"/>
      <c r="O1165" s="445"/>
      <c r="P1165" s="445"/>
      <c r="Q1165" s="445"/>
      <c r="R1165" s="445"/>
      <c r="S1165" s="445"/>
      <c r="T1165" s="445"/>
      <c r="U1165" s="445"/>
      <c r="V1165" s="445"/>
      <c r="W1165" s="445"/>
      <c r="X1165" s="445"/>
      <c r="Y1165" s="445"/>
      <c r="Z1165" s="445"/>
    </row>
    <row r="1166" ht="14.25" customHeight="1">
      <c r="A1166" s="447"/>
      <c r="B1166" s="459"/>
      <c r="C1166" s="460"/>
      <c r="D1166" s="460"/>
      <c r="E1166" s="460"/>
      <c r="F1166" s="460"/>
      <c r="G1166" s="460"/>
      <c r="H1166" s="460"/>
      <c r="I1166" s="460"/>
      <c r="J1166" s="460"/>
      <c r="K1166" s="460"/>
      <c r="L1166" s="460"/>
      <c r="M1166" s="461"/>
      <c r="N1166" s="464"/>
      <c r="O1166" s="445"/>
      <c r="P1166" s="445"/>
      <c r="Q1166" s="445"/>
      <c r="R1166" s="445"/>
      <c r="S1166" s="445"/>
      <c r="T1166" s="445"/>
      <c r="U1166" s="445"/>
      <c r="V1166" s="445"/>
      <c r="W1166" s="445"/>
      <c r="X1166" s="445"/>
      <c r="Y1166" s="445"/>
      <c r="Z1166" s="445"/>
    </row>
    <row r="1167" ht="14.25" customHeight="1">
      <c r="A1167" s="447" t="str">
        <f>SUBSTITUTE(SUBSTITUTE(SUBSTITUTE(M1167,"-",""),"(",""),")","")</f>
        <v>7703145541</v>
      </c>
      <c r="B1167" s="448">
        <v>7.0</v>
      </c>
      <c r="C1167" s="471"/>
      <c r="D1167" s="449"/>
      <c r="E1167" s="449" t="s">
        <v>2522</v>
      </c>
      <c r="F1167" s="449" t="s">
        <v>2621</v>
      </c>
      <c r="G1167" s="449" t="s">
        <v>1748</v>
      </c>
      <c r="H1167" s="471" t="s">
        <v>2632</v>
      </c>
      <c r="I1167" s="449" t="s">
        <v>2273</v>
      </c>
      <c r="J1167" s="451">
        <v>45157.0</v>
      </c>
      <c r="K1167" s="449" t="s">
        <v>1712</v>
      </c>
      <c r="L1167" s="449" t="s">
        <v>2272</v>
      </c>
      <c r="M1167" s="450" t="s">
        <v>989</v>
      </c>
      <c r="N1167" s="452" t="s">
        <v>987</v>
      </c>
      <c r="O1167" s="445"/>
      <c r="P1167" s="445"/>
      <c r="Q1167" s="445"/>
      <c r="R1167" s="445"/>
      <c r="S1167" s="445"/>
      <c r="T1167" s="445"/>
      <c r="U1167" s="445"/>
      <c r="V1167" s="445"/>
      <c r="W1167" s="445"/>
      <c r="X1167" s="445"/>
      <c r="Y1167" s="445"/>
      <c r="Z1167" s="445"/>
    </row>
    <row r="1168" ht="14.25" customHeight="1">
      <c r="A1168" s="447"/>
      <c r="B1168" s="453"/>
      <c r="C1168" s="454"/>
      <c r="D1168" s="454"/>
      <c r="E1168" s="454"/>
      <c r="F1168" s="454"/>
      <c r="G1168" s="454"/>
      <c r="H1168" s="454"/>
      <c r="I1168" s="454"/>
      <c r="J1168" s="454"/>
      <c r="K1168" s="454"/>
      <c r="L1168" s="454"/>
      <c r="M1168" s="455"/>
      <c r="N1168" s="458"/>
      <c r="O1168" s="445"/>
      <c r="P1168" s="445"/>
      <c r="Q1168" s="445"/>
      <c r="R1168" s="445"/>
      <c r="S1168" s="445"/>
      <c r="T1168" s="445"/>
      <c r="U1168" s="445"/>
      <c r="V1168" s="445"/>
      <c r="W1168" s="445"/>
      <c r="X1168" s="445"/>
      <c r="Y1168" s="445"/>
      <c r="Z1168" s="445"/>
    </row>
    <row r="1169" ht="14.25" customHeight="1">
      <c r="A1169" s="447"/>
      <c r="B1169" s="459"/>
      <c r="C1169" s="460"/>
      <c r="D1169" s="460"/>
      <c r="E1169" s="460"/>
      <c r="F1169" s="460"/>
      <c r="G1169" s="460"/>
      <c r="H1169" s="460"/>
      <c r="I1169" s="460"/>
      <c r="J1169" s="460"/>
      <c r="K1169" s="460"/>
      <c r="L1169" s="460"/>
      <c r="M1169" s="461"/>
      <c r="N1169" s="464"/>
      <c r="O1169" s="445"/>
      <c r="P1169" s="445"/>
      <c r="Q1169" s="445"/>
      <c r="R1169" s="445"/>
      <c r="S1169" s="445"/>
      <c r="T1169" s="445"/>
      <c r="U1169" s="445"/>
      <c r="V1169" s="445"/>
      <c r="W1169" s="445"/>
      <c r="X1169" s="445"/>
      <c r="Y1169" s="445"/>
      <c r="Z1169" s="445"/>
    </row>
    <row r="1170" ht="14.25" customHeight="1">
      <c r="A1170" s="447" t="str">
        <f>SUBSTITUTE(SUBSTITUTE(SUBSTITUTE(M1170,"-",""),"(",""),")","")</f>
        <v>4702659966</v>
      </c>
      <c r="B1170" s="448">
        <v>8.0</v>
      </c>
      <c r="C1170" s="471"/>
      <c r="D1170" s="449"/>
      <c r="E1170" s="449" t="s">
        <v>2522</v>
      </c>
      <c r="F1170" s="449" t="s">
        <v>2621</v>
      </c>
      <c r="G1170" s="449" t="s">
        <v>1748</v>
      </c>
      <c r="H1170" s="471" t="s">
        <v>2633</v>
      </c>
      <c r="I1170" s="449" t="s">
        <v>2404</v>
      </c>
      <c r="J1170" s="451">
        <v>45150.0</v>
      </c>
      <c r="K1170" s="449" t="s">
        <v>1789</v>
      </c>
      <c r="L1170" s="449" t="s">
        <v>2403</v>
      </c>
      <c r="M1170" s="450" t="s">
        <v>2405</v>
      </c>
      <c r="N1170" s="452" t="s">
        <v>1203</v>
      </c>
      <c r="O1170" s="445"/>
      <c r="P1170" s="445"/>
      <c r="Q1170" s="445"/>
      <c r="R1170" s="445"/>
      <c r="S1170" s="445"/>
      <c r="T1170" s="445"/>
      <c r="U1170" s="445"/>
      <c r="V1170" s="445"/>
      <c r="W1170" s="445"/>
      <c r="X1170" s="445"/>
      <c r="Y1170" s="445"/>
      <c r="Z1170" s="445"/>
    </row>
    <row r="1171" ht="14.25" customHeight="1">
      <c r="A1171" s="447"/>
      <c r="B1171" s="453"/>
      <c r="C1171" s="454"/>
      <c r="D1171" s="454"/>
      <c r="E1171" s="454"/>
      <c r="F1171" s="454"/>
      <c r="G1171" s="454"/>
      <c r="H1171" s="454"/>
      <c r="I1171" s="454"/>
      <c r="J1171" s="454"/>
      <c r="K1171" s="456" t="s">
        <v>1814</v>
      </c>
      <c r="L1171" s="456" t="s">
        <v>2406</v>
      </c>
      <c r="M1171" s="455"/>
      <c r="N1171" s="458"/>
      <c r="O1171" s="445"/>
      <c r="P1171" s="445"/>
      <c r="Q1171" s="445"/>
      <c r="R1171" s="445"/>
      <c r="S1171" s="445"/>
      <c r="T1171" s="445"/>
      <c r="U1171" s="445"/>
      <c r="V1171" s="445"/>
      <c r="W1171" s="445"/>
      <c r="X1171" s="445"/>
      <c r="Y1171" s="445"/>
      <c r="Z1171" s="445"/>
    </row>
    <row r="1172" ht="14.25" customHeight="1">
      <c r="A1172" s="447"/>
      <c r="B1172" s="459"/>
      <c r="C1172" s="460"/>
      <c r="D1172" s="460"/>
      <c r="E1172" s="460"/>
      <c r="F1172" s="460"/>
      <c r="G1172" s="460"/>
      <c r="H1172" s="460"/>
      <c r="I1172" s="460"/>
      <c r="J1172" s="460"/>
      <c r="K1172" s="462"/>
      <c r="L1172" s="462"/>
      <c r="M1172" s="461"/>
      <c r="N1172" s="464"/>
      <c r="O1172" s="445"/>
      <c r="P1172" s="445"/>
      <c r="Q1172" s="445"/>
      <c r="R1172" s="445"/>
      <c r="S1172" s="445"/>
      <c r="T1172" s="445"/>
      <c r="U1172" s="445"/>
      <c r="V1172" s="445"/>
      <c r="W1172" s="445"/>
      <c r="X1172" s="445"/>
      <c r="Y1172" s="445"/>
      <c r="Z1172" s="445"/>
    </row>
    <row r="1173" ht="14.25" customHeight="1">
      <c r="A1173" s="447" t="str">
        <f>SUBSTITUTE(SUBSTITUTE(SUBSTITUTE(M1173,"-",""),"(",""),")","")</f>
        <v>4702159468</v>
      </c>
      <c r="B1173" s="448">
        <v>9.0</v>
      </c>
      <c r="C1173" s="471"/>
      <c r="D1173" s="449" t="s">
        <v>1665</v>
      </c>
      <c r="E1173" s="449" t="s">
        <v>2522</v>
      </c>
      <c r="F1173" s="449" t="s">
        <v>2621</v>
      </c>
      <c r="G1173" s="449" t="s">
        <v>1748</v>
      </c>
      <c r="H1173" s="471" t="s">
        <v>2634</v>
      </c>
      <c r="I1173" s="449" t="s">
        <v>2635</v>
      </c>
      <c r="J1173" s="451">
        <v>45038.0</v>
      </c>
      <c r="K1173" s="449"/>
      <c r="L1173" s="449"/>
      <c r="M1173" s="450" t="s">
        <v>1438</v>
      </c>
      <c r="N1173" s="452" t="s">
        <v>1439</v>
      </c>
      <c r="O1173" s="445"/>
      <c r="P1173" s="445"/>
      <c r="Q1173" s="445"/>
      <c r="R1173" s="445"/>
      <c r="S1173" s="445"/>
      <c r="T1173" s="445"/>
      <c r="U1173" s="445"/>
      <c r="V1173" s="445"/>
      <c r="W1173" s="445"/>
      <c r="X1173" s="445"/>
      <c r="Y1173" s="445"/>
      <c r="Z1173" s="445"/>
    </row>
    <row r="1174" ht="14.25" customHeight="1">
      <c r="A1174" s="447"/>
      <c r="B1174" s="453"/>
      <c r="C1174" s="454"/>
      <c r="D1174" s="454"/>
      <c r="E1174" s="454"/>
      <c r="F1174" s="454"/>
      <c r="G1174" s="454"/>
      <c r="H1174" s="454"/>
      <c r="I1174" s="454"/>
      <c r="J1174" s="454"/>
      <c r="K1174" s="454"/>
      <c r="L1174" s="454"/>
      <c r="M1174" s="455"/>
      <c r="N1174" s="458"/>
      <c r="O1174" s="445" t="s">
        <v>1676</v>
      </c>
      <c r="P1174" s="445"/>
      <c r="Q1174" s="445"/>
      <c r="R1174" s="445"/>
      <c r="S1174" s="445"/>
      <c r="T1174" s="445"/>
      <c r="U1174" s="445"/>
      <c r="V1174" s="445"/>
      <c r="W1174" s="445"/>
      <c r="X1174" s="445"/>
      <c r="Y1174" s="445"/>
      <c r="Z1174" s="445"/>
    </row>
    <row r="1175" ht="14.25" customHeight="1">
      <c r="A1175" s="447"/>
      <c r="B1175" s="459"/>
      <c r="C1175" s="460"/>
      <c r="D1175" s="460"/>
      <c r="E1175" s="460"/>
      <c r="F1175" s="460"/>
      <c r="G1175" s="460"/>
      <c r="H1175" s="460"/>
      <c r="I1175" s="460"/>
      <c r="J1175" s="460"/>
      <c r="K1175" s="460"/>
      <c r="L1175" s="460"/>
      <c r="M1175" s="461"/>
      <c r="N1175" s="464"/>
      <c r="O1175" s="445"/>
      <c r="P1175" s="445"/>
      <c r="Q1175" s="445"/>
      <c r="R1175" s="445"/>
      <c r="S1175" s="445"/>
      <c r="T1175" s="445"/>
      <c r="U1175" s="445"/>
      <c r="V1175" s="445"/>
      <c r="W1175" s="445"/>
      <c r="X1175" s="445"/>
      <c r="Y1175" s="445"/>
      <c r="Z1175" s="445"/>
    </row>
    <row r="1176" ht="14.25" customHeight="1">
      <c r="A1176" s="447" t="str">
        <f>SUBSTITUTE(SUBSTITUTE(SUBSTITUTE(M1176,"-",""),"(",""),")","")</f>
        <v>6787648580</v>
      </c>
      <c r="B1176" s="448">
        <v>10.0</v>
      </c>
      <c r="C1176" s="471"/>
      <c r="D1176" s="449"/>
      <c r="E1176" s="449" t="s">
        <v>2522</v>
      </c>
      <c r="F1176" s="449" t="s">
        <v>2621</v>
      </c>
      <c r="G1176" s="449" t="s">
        <v>1748</v>
      </c>
      <c r="H1176" s="471" t="s">
        <v>2636</v>
      </c>
      <c r="I1176" s="449" t="s">
        <v>1860</v>
      </c>
      <c r="J1176" s="451">
        <v>45150.0</v>
      </c>
      <c r="K1176" s="449" t="s">
        <v>1728</v>
      </c>
      <c r="L1176" s="449" t="s">
        <v>445</v>
      </c>
      <c r="M1176" s="449" t="s">
        <v>1858</v>
      </c>
      <c r="N1176" s="465" t="s">
        <v>450</v>
      </c>
      <c r="O1176" s="445"/>
      <c r="P1176" s="445"/>
      <c r="Q1176" s="445"/>
      <c r="R1176" s="445"/>
      <c r="S1176" s="445"/>
      <c r="T1176" s="445"/>
      <c r="U1176" s="445"/>
      <c r="V1176" s="445"/>
      <c r="W1176" s="445"/>
      <c r="X1176" s="445"/>
      <c r="Y1176" s="445"/>
      <c r="Z1176" s="445"/>
    </row>
    <row r="1177" ht="14.25" customHeight="1">
      <c r="A1177" s="447"/>
      <c r="B1177" s="453"/>
      <c r="C1177" s="454"/>
      <c r="D1177" s="454"/>
      <c r="E1177" s="454"/>
      <c r="F1177" s="454"/>
      <c r="G1177" s="454"/>
      <c r="H1177" s="454"/>
      <c r="I1177" s="454"/>
      <c r="J1177" s="454"/>
      <c r="K1177" s="456" t="s">
        <v>1752</v>
      </c>
      <c r="L1177" s="456" t="s">
        <v>1857</v>
      </c>
      <c r="M1177" s="454"/>
      <c r="N1177" s="454"/>
      <c r="O1177" s="445"/>
      <c r="P1177" s="445"/>
      <c r="Q1177" s="445"/>
      <c r="R1177" s="445"/>
      <c r="S1177" s="445"/>
      <c r="T1177" s="445"/>
      <c r="U1177" s="445"/>
      <c r="V1177" s="445"/>
      <c r="W1177" s="445"/>
      <c r="X1177" s="445"/>
      <c r="Y1177" s="445"/>
      <c r="Z1177" s="445"/>
    </row>
    <row r="1178" ht="14.25" customHeight="1">
      <c r="A1178" s="447"/>
      <c r="B1178" s="459"/>
      <c r="C1178" s="460"/>
      <c r="D1178" s="460"/>
      <c r="E1178" s="460"/>
      <c r="F1178" s="460"/>
      <c r="G1178" s="460"/>
      <c r="H1178" s="460"/>
      <c r="I1178" s="460"/>
      <c r="J1178" s="460"/>
      <c r="K1178" s="462"/>
      <c r="L1178" s="462"/>
      <c r="M1178" s="460"/>
      <c r="N1178" s="460"/>
      <c r="O1178" s="445"/>
      <c r="P1178" s="445"/>
      <c r="Q1178" s="445"/>
      <c r="R1178" s="445"/>
      <c r="S1178" s="445"/>
      <c r="T1178" s="445"/>
      <c r="U1178" s="445"/>
      <c r="V1178" s="445"/>
      <c r="W1178" s="445"/>
      <c r="X1178" s="445"/>
      <c r="Y1178" s="445"/>
      <c r="Z1178" s="445"/>
    </row>
    <row r="1179" ht="14.25" customHeight="1">
      <c r="A1179" s="447" t="str">
        <f>SUBSTITUTE(SUBSTITUTE(SUBSTITUTE(M1179,"-",""),"(",""),")","")</f>
        <v>7708765852</v>
      </c>
      <c r="B1179" s="448">
        <v>11.0</v>
      </c>
      <c r="C1179" s="471" t="s">
        <v>1692</v>
      </c>
      <c r="D1179" s="449"/>
      <c r="E1179" s="449" t="s">
        <v>2522</v>
      </c>
      <c r="F1179" s="449" t="s">
        <v>2621</v>
      </c>
      <c r="G1179" s="449" t="s">
        <v>1748</v>
      </c>
      <c r="H1179" s="471" t="s">
        <v>2637</v>
      </c>
      <c r="I1179" s="449" t="s">
        <v>2518</v>
      </c>
      <c r="J1179" s="451">
        <v>44411.0</v>
      </c>
      <c r="K1179" s="449" t="s">
        <v>1754</v>
      </c>
      <c r="L1179" s="449" t="s">
        <v>2517</v>
      </c>
      <c r="M1179" s="449" t="s">
        <v>2519</v>
      </c>
      <c r="N1179" s="465" t="s">
        <v>1289</v>
      </c>
      <c r="O1179" s="445"/>
      <c r="P1179" s="445"/>
      <c r="Q1179" s="445"/>
      <c r="R1179" s="445"/>
      <c r="S1179" s="445"/>
      <c r="T1179" s="445"/>
      <c r="U1179" s="445"/>
      <c r="V1179" s="445"/>
      <c r="W1179" s="445"/>
      <c r="X1179" s="445"/>
      <c r="Y1179" s="445"/>
      <c r="Z1179" s="445"/>
    </row>
    <row r="1180" ht="14.25" customHeight="1">
      <c r="A1180" s="447"/>
      <c r="B1180" s="453"/>
      <c r="C1180" s="454"/>
      <c r="D1180" s="454"/>
      <c r="E1180" s="454"/>
      <c r="F1180" s="454"/>
      <c r="G1180" s="454"/>
      <c r="H1180" s="454"/>
      <c r="I1180" s="454"/>
      <c r="J1180" s="454"/>
      <c r="K1180" s="454"/>
      <c r="L1180" s="454"/>
      <c r="M1180" s="454"/>
      <c r="N1180" s="454"/>
      <c r="O1180" s="445"/>
      <c r="P1180" s="445"/>
      <c r="Q1180" s="445"/>
      <c r="R1180" s="445"/>
      <c r="S1180" s="445"/>
      <c r="T1180" s="445"/>
      <c r="U1180" s="445"/>
      <c r="V1180" s="445"/>
      <c r="W1180" s="445"/>
      <c r="X1180" s="445"/>
      <c r="Y1180" s="445"/>
      <c r="Z1180" s="445"/>
    </row>
    <row r="1181" ht="14.25" customHeight="1">
      <c r="A1181" s="447"/>
      <c r="B1181" s="459"/>
      <c r="C1181" s="460"/>
      <c r="D1181" s="460"/>
      <c r="E1181" s="460"/>
      <c r="F1181" s="460"/>
      <c r="G1181" s="460"/>
      <c r="H1181" s="460"/>
      <c r="I1181" s="460"/>
      <c r="J1181" s="460"/>
      <c r="K1181" s="460"/>
      <c r="L1181" s="460"/>
      <c r="M1181" s="460"/>
      <c r="N1181" s="460"/>
      <c r="O1181" s="445"/>
      <c r="P1181" s="445"/>
      <c r="Q1181" s="445"/>
      <c r="R1181" s="445"/>
      <c r="S1181" s="445"/>
      <c r="T1181" s="445"/>
      <c r="U1181" s="445"/>
      <c r="V1181" s="445"/>
      <c r="W1181" s="445"/>
      <c r="X1181" s="445"/>
      <c r="Y1181" s="445"/>
      <c r="Z1181" s="445"/>
    </row>
    <row r="1182" ht="14.25" customHeight="1">
      <c r="A1182" s="447" t="str">
        <f>SUBSTITUTE(SUBSTITUTE(SUBSTITUTE(M1182,"-",""),"(",""),")","")</f>
        <v>4703665126</v>
      </c>
      <c r="B1182" s="448">
        <v>12.0</v>
      </c>
      <c r="C1182" s="471" t="s">
        <v>136</v>
      </c>
      <c r="D1182" s="449"/>
      <c r="E1182" s="449" t="s">
        <v>2522</v>
      </c>
      <c r="F1182" s="449" t="s">
        <v>2621</v>
      </c>
      <c r="G1182" s="449" t="s">
        <v>1748</v>
      </c>
      <c r="H1182" s="471" t="s">
        <v>2638</v>
      </c>
      <c r="I1182" s="449" t="s">
        <v>2394</v>
      </c>
      <c r="J1182" s="451">
        <v>44652.0</v>
      </c>
      <c r="K1182" s="449" t="s">
        <v>1674</v>
      </c>
      <c r="L1182" s="449" t="s">
        <v>2393</v>
      </c>
      <c r="M1182" s="450" t="s">
        <v>2395</v>
      </c>
      <c r="N1182" s="452" t="s">
        <v>1113</v>
      </c>
      <c r="O1182" s="445"/>
      <c r="P1182" s="445"/>
      <c r="Q1182" s="445"/>
      <c r="R1182" s="445"/>
      <c r="S1182" s="445"/>
      <c r="T1182" s="445"/>
      <c r="U1182" s="445"/>
      <c r="V1182" s="445"/>
      <c r="W1182" s="445"/>
      <c r="X1182" s="445"/>
      <c r="Y1182" s="445"/>
      <c r="Z1182" s="445"/>
    </row>
    <row r="1183" ht="14.25" customHeight="1">
      <c r="A1183" s="447"/>
      <c r="B1183" s="453"/>
      <c r="C1183" s="454"/>
      <c r="D1183" s="454"/>
      <c r="E1183" s="454"/>
      <c r="F1183" s="454"/>
      <c r="G1183" s="454"/>
      <c r="H1183" s="454"/>
      <c r="I1183" s="454"/>
      <c r="J1183" s="454"/>
      <c r="K1183" s="454"/>
      <c r="L1183" s="454"/>
      <c r="M1183" s="455"/>
      <c r="N1183" s="458"/>
      <c r="O1183" s="445"/>
      <c r="P1183" s="445"/>
      <c r="Q1183" s="445"/>
      <c r="R1183" s="445"/>
      <c r="S1183" s="445"/>
      <c r="T1183" s="445"/>
      <c r="U1183" s="445"/>
      <c r="V1183" s="445"/>
      <c r="W1183" s="445"/>
      <c r="X1183" s="445"/>
      <c r="Y1183" s="445"/>
      <c r="Z1183" s="445"/>
    </row>
    <row r="1184" ht="14.25" customHeight="1">
      <c r="A1184" s="447"/>
      <c r="B1184" s="459"/>
      <c r="C1184" s="460"/>
      <c r="D1184" s="460"/>
      <c r="E1184" s="460"/>
      <c r="F1184" s="460"/>
      <c r="G1184" s="460"/>
      <c r="H1184" s="460"/>
      <c r="I1184" s="460"/>
      <c r="J1184" s="460"/>
      <c r="K1184" s="460"/>
      <c r="L1184" s="460"/>
      <c r="M1184" s="461"/>
      <c r="N1184" s="464"/>
      <c r="O1184" s="445"/>
      <c r="P1184" s="445"/>
      <c r="Q1184" s="445"/>
      <c r="R1184" s="445"/>
      <c r="S1184" s="445"/>
      <c r="T1184" s="445"/>
      <c r="U1184" s="445"/>
      <c r="V1184" s="445"/>
      <c r="W1184" s="445"/>
      <c r="X1184" s="445"/>
      <c r="Y1184" s="445"/>
      <c r="Z1184" s="445"/>
    </row>
    <row r="1185" ht="14.25" customHeight="1">
      <c r="A1185" s="447" t="str">
        <f>SUBSTITUTE(SUBSTITUTE(SUBSTITUTE(M1185,"-",""),"(",""),")","")</f>
        <v>7706885680</v>
      </c>
      <c r="B1185" s="448">
        <v>13.0</v>
      </c>
      <c r="C1185" s="471"/>
      <c r="D1185" s="449"/>
      <c r="E1185" s="449" t="s">
        <v>2522</v>
      </c>
      <c r="F1185" s="449" t="s">
        <v>2621</v>
      </c>
      <c r="G1185" s="449" t="s">
        <v>1748</v>
      </c>
      <c r="H1185" s="471" t="s">
        <v>2639</v>
      </c>
      <c r="I1185" s="449" t="s">
        <v>2445</v>
      </c>
      <c r="J1185" s="451">
        <v>44779.0</v>
      </c>
      <c r="K1185" s="449" t="s">
        <v>1789</v>
      </c>
      <c r="L1185" s="449" t="s">
        <v>2444</v>
      </c>
      <c r="M1185" s="449" t="s">
        <v>2446</v>
      </c>
      <c r="N1185" s="465" t="s">
        <v>2447</v>
      </c>
      <c r="O1185" s="445"/>
      <c r="P1185" s="445"/>
      <c r="Q1185" s="445"/>
      <c r="R1185" s="445"/>
      <c r="S1185" s="445"/>
      <c r="T1185" s="445"/>
      <c r="U1185" s="445"/>
      <c r="V1185" s="445"/>
      <c r="W1185" s="445"/>
      <c r="X1185" s="445"/>
      <c r="Y1185" s="445"/>
      <c r="Z1185" s="445"/>
    </row>
    <row r="1186" ht="14.25" customHeight="1">
      <c r="A1186" s="447"/>
      <c r="B1186" s="453"/>
      <c r="C1186" s="454"/>
      <c r="D1186" s="454"/>
      <c r="E1186" s="454"/>
      <c r="F1186" s="454"/>
      <c r="G1186" s="454"/>
      <c r="H1186" s="454"/>
      <c r="I1186" s="454"/>
      <c r="J1186" s="454"/>
      <c r="K1186" s="454"/>
      <c r="L1186" s="454"/>
      <c r="M1186" s="454"/>
      <c r="N1186" s="454"/>
      <c r="O1186" s="445"/>
      <c r="P1186" s="445"/>
      <c r="Q1186" s="445"/>
      <c r="R1186" s="445"/>
      <c r="S1186" s="445"/>
      <c r="T1186" s="445"/>
      <c r="U1186" s="445"/>
      <c r="V1186" s="445"/>
      <c r="W1186" s="445"/>
      <c r="X1186" s="445"/>
      <c r="Y1186" s="445"/>
      <c r="Z1186" s="445"/>
    </row>
    <row r="1187" ht="14.25" customHeight="1">
      <c r="A1187" s="447"/>
      <c r="B1187" s="459"/>
      <c r="C1187" s="460"/>
      <c r="D1187" s="460"/>
      <c r="E1187" s="460"/>
      <c r="F1187" s="460"/>
      <c r="G1187" s="460"/>
      <c r="H1187" s="460"/>
      <c r="I1187" s="460"/>
      <c r="J1187" s="460"/>
      <c r="K1187" s="460"/>
      <c r="L1187" s="460"/>
      <c r="M1187" s="460"/>
      <c r="N1187" s="460"/>
      <c r="O1187" s="445"/>
      <c r="P1187" s="445"/>
      <c r="Q1187" s="445"/>
      <c r="R1187" s="445"/>
      <c r="S1187" s="445"/>
      <c r="T1187" s="445"/>
      <c r="U1187" s="445"/>
      <c r="V1187" s="445"/>
      <c r="W1187" s="445"/>
      <c r="X1187" s="445"/>
      <c r="Y1187" s="445"/>
      <c r="Z1187" s="445"/>
    </row>
    <row r="1188" ht="14.25" customHeight="1">
      <c r="A1188" s="447" t="str">
        <f>SUBSTITUTE(SUBSTITUTE(SUBSTITUTE(M1188,"-",""),"(",""),")","")</f>
        <v>4044503671</v>
      </c>
      <c r="B1188" s="448">
        <v>14.0</v>
      </c>
      <c r="C1188" s="471"/>
      <c r="D1188" s="449"/>
      <c r="E1188" s="449" t="s">
        <v>2522</v>
      </c>
      <c r="F1188" s="449" t="s">
        <v>2621</v>
      </c>
      <c r="G1188" s="449" t="s">
        <v>1748</v>
      </c>
      <c r="H1188" s="471" t="s">
        <v>2640</v>
      </c>
      <c r="I1188" s="449" t="s">
        <v>2234</v>
      </c>
      <c r="J1188" s="451">
        <v>44409.0</v>
      </c>
      <c r="K1188" s="449" t="s">
        <v>1684</v>
      </c>
      <c r="L1188" s="449" t="s">
        <v>2231</v>
      </c>
      <c r="M1188" s="449" t="s">
        <v>2233</v>
      </c>
      <c r="N1188" s="465" t="s">
        <v>917</v>
      </c>
      <c r="O1188" s="445"/>
      <c r="P1188" s="445"/>
      <c r="Q1188" s="445"/>
      <c r="R1188" s="445"/>
      <c r="S1188" s="445"/>
      <c r="T1188" s="445"/>
      <c r="U1188" s="445"/>
      <c r="V1188" s="445"/>
      <c r="W1188" s="445"/>
      <c r="X1188" s="445"/>
      <c r="Y1188" s="445"/>
      <c r="Z1188" s="445"/>
    </row>
    <row r="1189" ht="14.25" customHeight="1">
      <c r="A1189" s="447"/>
      <c r="B1189" s="453"/>
      <c r="C1189" s="454"/>
      <c r="D1189" s="454"/>
      <c r="E1189" s="454"/>
      <c r="F1189" s="454"/>
      <c r="G1189" s="454"/>
      <c r="H1189" s="454"/>
      <c r="I1189" s="454"/>
      <c r="J1189" s="454"/>
      <c r="K1189" s="456" t="s">
        <v>1754</v>
      </c>
      <c r="L1189" s="456" t="s">
        <v>2232</v>
      </c>
      <c r="M1189" s="454"/>
      <c r="N1189" s="454"/>
      <c r="O1189" s="445"/>
      <c r="P1189" s="445"/>
      <c r="Q1189" s="445"/>
      <c r="R1189" s="445"/>
      <c r="S1189" s="445"/>
      <c r="T1189" s="445"/>
      <c r="U1189" s="445"/>
      <c r="V1189" s="445"/>
      <c r="W1189" s="445"/>
      <c r="X1189" s="445"/>
      <c r="Y1189" s="445"/>
      <c r="Z1189" s="445"/>
    </row>
    <row r="1190" ht="14.25" customHeight="1">
      <c r="A1190" s="447"/>
      <c r="B1190" s="459"/>
      <c r="C1190" s="460"/>
      <c r="D1190" s="460"/>
      <c r="E1190" s="460"/>
      <c r="F1190" s="460"/>
      <c r="G1190" s="460"/>
      <c r="H1190" s="460"/>
      <c r="I1190" s="460"/>
      <c r="J1190" s="460"/>
      <c r="K1190" s="462"/>
      <c r="L1190" s="462"/>
      <c r="M1190" s="460"/>
      <c r="N1190" s="460"/>
      <c r="O1190" s="445"/>
      <c r="P1190" s="445"/>
      <c r="Q1190" s="445"/>
      <c r="R1190" s="445"/>
      <c r="S1190" s="445"/>
      <c r="T1190" s="445"/>
      <c r="U1190" s="445"/>
      <c r="V1190" s="445"/>
      <c r="W1190" s="445"/>
      <c r="X1190" s="445"/>
      <c r="Y1190" s="445"/>
      <c r="Z1190" s="445"/>
    </row>
    <row r="1191" ht="14.25" customHeight="1">
      <c r="A1191" s="447" t="str">
        <f>SUBSTITUTE(SUBSTITUTE(SUBSTITUTE(M1191,"-",""),"(",""),")","")</f>
        <v>4706278619</v>
      </c>
      <c r="B1191" s="448">
        <v>15.0</v>
      </c>
      <c r="C1191" s="471"/>
      <c r="D1191" s="449" t="s">
        <v>1665</v>
      </c>
      <c r="E1191" s="449" t="s">
        <v>2522</v>
      </c>
      <c r="F1191" s="449" t="s">
        <v>2621</v>
      </c>
      <c r="G1191" s="449" t="s">
        <v>1748</v>
      </c>
      <c r="H1191" s="471" t="s">
        <v>2641</v>
      </c>
      <c r="I1191" s="449" t="s">
        <v>2642</v>
      </c>
      <c r="J1191" s="451">
        <v>44681.0</v>
      </c>
      <c r="K1191" s="449"/>
      <c r="L1191" s="449"/>
      <c r="M1191" s="449" t="s">
        <v>2643</v>
      </c>
      <c r="N1191" s="465" t="s">
        <v>2644</v>
      </c>
      <c r="O1191" s="445"/>
      <c r="P1191" s="445"/>
      <c r="Q1191" s="445"/>
      <c r="R1191" s="445"/>
      <c r="S1191" s="445"/>
      <c r="T1191" s="445"/>
      <c r="U1191" s="445"/>
      <c r="V1191" s="445"/>
      <c r="W1191" s="445"/>
      <c r="X1191" s="445"/>
      <c r="Y1191" s="445"/>
      <c r="Z1191" s="445"/>
    </row>
    <row r="1192" ht="14.25" customHeight="1">
      <c r="A1192" s="447"/>
      <c r="B1192" s="453"/>
      <c r="C1192" s="454"/>
      <c r="D1192" s="454"/>
      <c r="E1192" s="454"/>
      <c r="F1192" s="454"/>
      <c r="G1192" s="454"/>
      <c r="H1192" s="454"/>
      <c r="I1192" s="454"/>
      <c r="J1192" s="454"/>
      <c r="K1192" s="454"/>
      <c r="L1192" s="454"/>
      <c r="M1192" s="454"/>
      <c r="N1192" s="454"/>
      <c r="O1192" s="445" t="s">
        <v>1676</v>
      </c>
      <c r="P1192" s="445"/>
      <c r="Q1192" s="445"/>
      <c r="R1192" s="445"/>
      <c r="S1192" s="445"/>
      <c r="T1192" s="445"/>
      <c r="U1192" s="445"/>
      <c r="V1192" s="445"/>
      <c r="W1192" s="445"/>
      <c r="X1192" s="445"/>
      <c r="Y1192" s="445"/>
      <c r="Z1192" s="445"/>
    </row>
    <row r="1193" ht="14.25" customHeight="1">
      <c r="A1193" s="447"/>
      <c r="B1193" s="459"/>
      <c r="C1193" s="460"/>
      <c r="D1193" s="460"/>
      <c r="E1193" s="460"/>
      <c r="F1193" s="460"/>
      <c r="G1193" s="460"/>
      <c r="H1193" s="460"/>
      <c r="I1193" s="460"/>
      <c r="J1193" s="460"/>
      <c r="K1193" s="460"/>
      <c r="L1193" s="460"/>
      <c r="M1193" s="460"/>
      <c r="N1193" s="460"/>
      <c r="O1193" s="445"/>
      <c r="P1193" s="445"/>
      <c r="Q1193" s="445"/>
      <c r="R1193" s="445"/>
      <c r="S1193" s="445"/>
      <c r="T1193" s="445"/>
      <c r="U1193" s="445"/>
      <c r="V1193" s="445"/>
      <c r="W1193" s="445"/>
      <c r="X1193" s="445"/>
      <c r="Y1193" s="445"/>
      <c r="Z1193" s="445"/>
    </row>
    <row r="1194" ht="14.25" customHeight="1">
      <c r="A1194" s="447" t="str">
        <f>SUBSTITUTE(SUBSTITUTE(SUBSTITUTE(M1194,"-",""),"(",""),")","")</f>
        <v>6782830034</v>
      </c>
      <c r="B1194" s="448">
        <v>16.0</v>
      </c>
      <c r="C1194" s="471"/>
      <c r="D1194" s="449" t="s">
        <v>1665</v>
      </c>
      <c r="E1194" s="449" t="s">
        <v>2522</v>
      </c>
      <c r="F1194" s="449" t="s">
        <v>2621</v>
      </c>
      <c r="G1194" s="449" t="s">
        <v>1748</v>
      </c>
      <c r="H1194" s="471" t="s">
        <v>2645</v>
      </c>
      <c r="I1194" s="449" t="s">
        <v>2646</v>
      </c>
      <c r="J1194" s="451">
        <v>43132.0</v>
      </c>
      <c r="K1194" s="449"/>
      <c r="L1194" s="449"/>
      <c r="M1194" s="449" t="s">
        <v>1433</v>
      </c>
      <c r="N1194" s="465" t="s">
        <v>1434</v>
      </c>
      <c r="O1194" s="445"/>
      <c r="P1194" s="445"/>
      <c r="Q1194" s="445"/>
      <c r="R1194" s="445"/>
      <c r="S1194" s="445"/>
      <c r="T1194" s="445"/>
      <c r="U1194" s="445"/>
      <c r="V1194" s="445"/>
      <c r="W1194" s="445"/>
      <c r="X1194" s="445"/>
      <c r="Y1194" s="445"/>
      <c r="Z1194" s="445"/>
    </row>
    <row r="1195" ht="14.25" customHeight="1">
      <c r="A1195" s="447"/>
      <c r="B1195" s="453"/>
      <c r="C1195" s="454"/>
      <c r="D1195" s="454"/>
      <c r="E1195" s="454"/>
      <c r="F1195" s="454"/>
      <c r="G1195" s="454"/>
      <c r="H1195" s="454"/>
      <c r="I1195" s="454"/>
      <c r="J1195" s="454"/>
      <c r="K1195" s="454"/>
      <c r="L1195" s="454"/>
      <c r="M1195" s="454"/>
      <c r="N1195" s="454"/>
      <c r="O1195" s="445" t="s">
        <v>1676</v>
      </c>
      <c r="P1195" s="445"/>
      <c r="Q1195" s="445"/>
      <c r="R1195" s="445"/>
      <c r="S1195" s="445"/>
      <c r="T1195" s="445"/>
      <c r="U1195" s="445"/>
      <c r="V1195" s="445"/>
      <c r="W1195" s="445"/>
      <c r="X1195" s="445"/>
      <c r="Y1195" s="445"/>
      <c r="Z1195" s="445"/>
    </row>
    <row r="1196" ht="14.25" customHeight="1">
      <c r="A1196" s="447"/>
      <c r="B1196" s="459"/>
      <c r="C1196" s="460"/>
      <c r="D1196" s="460"/>
      <c r="E1196" s="460"/>
      <c r="F1196" s="460"/>
      <c r="G1196" s="460"/>
      <c r="H1196" s="460"/>
      <c r="I1196" s="460"/>
      <c r="J1196" s="460"/>
      <c r="K1196" s="460"/>
      <c r="L1196" s="460"/>
      <c r="M1196" s="460"/>
      <c r="N1196" s="460"/>
      <c r="O1196" s="445"/>
      <c r="P1196" s="445"/>
      <c r="Q1196" s="445"/>
      <c r="R1196" s="445"/>
      <c r="S1196" s="445"/>
      <c r="T1196" s="445"/>
      <c r="U1196" s="445"/>
      <c r="V1196" s="445"/>
      <c r="W1196" s="445"/>
      <c r="X1196" s="445"/>
      <c r="Y1196" s="445"/>
      <c r="Z1196" s="445"/>
    </row>
    <row r="1197" ht="14.25" customHeight="1">
      <c r="A1197" s="447" t="str">
        <f>SUBSTITUTE(SUBSTITUTE(SUBSTITUTE(M1197,"-",""),"(",""),")","")</f>
        <v>6783001756</v>
      </c>
      <c r="B1197" s="448">
        <v>17.0</v>
      </c>
      <c r="C1197" s="471"/>
      <c r="D1197" s="449" t="s">
        <v>1665</v>
      </c>
      <c r="E1197" s="449" t="s">
        <v>2522</v>
      </c>
      <c r="F1197" s="449" t="s">
        <v>2621</v>
      </c>
      <c r="G1197" s="449" t="s">
        <v>1748</v>
      </c>
      <c r="H1197" s="471" t="s">
        <v>2647</v>
      </c>
      <c r="I1197" s="449" t="s">
        <v>2648</v>
      </c>
      <c r="J1197" s="451">
        <v>44443.0</v>
      </c>
      <c r="K1197" s="449"/>
      <c r="L1197" s="449"/>
      <c r="M1197" s="449" t="s">
        <v>2649</v>
      </c>
      <c r="N1197" s="465" t="s">
        <v>1430</v>
      </c>
      <c r="O1197" s="445"/>
      <c r="P1197" s="445"/>
      <c r="Q1197" s="445"/>
      <c r="R1197" s="445"/>
      <c r="S1197" s="445"/>
      <c r="T1197" s="445"/>
      <c r="U1197" s="445"/>
      <c r="V1197" s="445"/>
      <c r="W1197" s="445"/>
      <c r="X1197" s="445"/>
      <c r="Y1197" s="445"/>
      <c r="Z1197" s="445"/>
    </row>
    <row r="1198" ht="14.25" customHeight="1">
      <c r="A1198" s="447"/>
      <c r="B1198" s="453"/>
      <c r="C1198" s="454"/>
      <c r="D1198" s="454"/>
      <c r="E1198" s="454"/>
      <c r="F1198" s="454"/>
      <c r="G1198" s="454"/>
      <c r="H1198" s="454"/>
      <c r="I1198" s="454"/>
      <c r="J1198" s="454"/>
      <c r="K1198" s="454"/>
      <c r="L1198" s="454"/>
      <c r="M1198" s="454"/>
      <c r="N1198" s="454"/>
      <c r="O1198" s="445"/>
      <c r="P1198" s="445"/>
      <c r="Q1198" s="445"/>
      <c r="R1198" s="445"/>
      <c r="S1198" s="445"/>
      <c r="T1198" s="445"/>
      <c r="U1198" s="445"/>
      <c r="V1198" s="445"/>
      <c r="W1198" s="445"/>
      <c r="X1198" s="445"/>
      <c r="Y1198" s="445"/>
      <c r="Z1198" s="445"/>
    </row>
    <row r="1199" ht="14.25" customHeight="1">
      <c r="A1199" s="447"/>
      <c r="B1199" s="459"/>
      <c r="C1199" s="460"/>
      <c r="D1199" s="460"/>
      <c r="E1199" s="460"/>
      <c r="F1199" s="460"/>
      <c r="G1199" s="460"/>
      <c r="H1199" s="460"/>
      <c r="I1199" s="460"/>
      <c r="J1199" s="460"/>
      <c r="K1199" s="460"/>
      <c r="L1199" s="460"/>
      <c r="M1199" s="460"/>
      <c r="N1199" s="460"/>
      <c r="O1199" s="445"/>
      <c r="P1199" s="445"/>
      <c r="Q1199" s="445"/>
      <c r="R1199" s="445"/>
      <c r="S1199" s="445"/>
      <c r="T1199" s="445"/>
      <c r="U1199" s="445"/>
      <c r="V1199" s="445"/>
      <c r="W1199" s="445"/>
      <c r="X1199" s="445"/>
      <c r="Y1199" s="445"/>
      <c r="Z1199" s="445"/>
    </row>
    <row r="1200" ht="14.25" customHeight="1">
      <c r="A1200" s="447" t="str">
        <f>SUBSTITUTE(SUBSTITUTE(SUBSTITUTE(M1200,"-",""),"(",""),")","")</f>
        <v>4047752152</v>
      </c>
      <c r="B1200" s="448">
        <v>1.0</v>
      </c>
      <c r="C1200" s="471" t="s">
        <v>1867</v>
      </c>
      <c r="D1200" s="449"/>
      <c r="E1200" s="449" t="s">
        <v>2650</v>
      </c>
      <c r="F1200" s="449" t="s">
        <v>1747</v>
      </c>
      <c r="G1200" s="449" t="s">
        <v>1748</v>
      </c>
      <c r="H1200" s="449" t="s">
        <v>2651</v>
      </c>
      <c r="I1200" s="449" t="s">
        <v>2551</v>
      </c>
      <c r="J1200" s="451">
        <v>43204.0</v>
      </c>
      <c r="K1200" s="449" t="s">
        <v>1794</v>
      </c>
      <c r="L1200" s="449" t="s">
        <v>2550</v>
      </c>
      <c r="M1200" s="450" t="s">
        <v>1349</v>
      </c>
      <c r="N1200" s="452" t="s">
        <v>1347</v>
      </c>
      <c r="O1200" s="445"/>
      <c r="P1200" s="445"/>
      <c r="Q1200" s="445"/>
      <c r="R1200" s="445"/>
      <c r="S1200" s="445"/>
      <c r="T1200" s="445"/>
      <c r="U1200" s="445"/>
      <c r="V1200" s="445"/>
      <c r="W1200" s="445"/>
      <c r="X1200" s="445"/>
      <c r="Y1200" s="445"/>
      <c r="Z1200" s="445"/>
    </row>
    <row r="1201" ht="14.25" customHeight="1">
      <c r="A1201" s="447"/>
      <c r="B1201" s="453"/>
      <c r="C1201" s="454"/>
      <c r="D1201" s="454"/>
      <c r="E1201" s="454"/>
      <c r="F1201" s="454"/>
      <c r="G1201" s="454"/>
      <c r="H1201" s="454"/>
      <c r="I1201" s="454"/>
      <c r="J1201" s="454"/>
      <c r="K1201" s="454"/>
      <c r="L1201" s="454"/>
      <c r="M1201" s="455"/>
      <c r="N1201" s="458"/>
      <c r="O1201" s="445"/>
      <c r="P1201" s="445"/>
      <c r="Q1201" s="445"/>
      <c r="R1201" s="445"/>
      <c r="S1201" s="445"/>
      <c r="T1201" s="445"/>
      <c r="U1201" s="445"/>
      <c r="V1201" s="445"/>
      <c r="W1201" s="445"/>
      <c r="X1201" s="445"/>
      <c r="Y1201" s="445"/>
      <c r="Z1201" s="445"/>
    </row>
    <row r="1202" ht="14.25" customHeight="1">
      <c r="A1202" s="447"/>
      <c r="B1202" s="459"/>
      <c r="C1202" s="460"/>
      <c r="D1202" s="460"/>
      <c r="E1202" s="460"/>
      <c r="F1202" s="460"/>
      <c r="G1202" s="460"/>
      <c r="H1202" s="460"/>
      <c r="I1202" s="460"/>
      <c r="J1202" s="460"/>
      <c r="K1202" s="460"/>
      <c r="L1202" s="460"/>
      <c r="M1202" s="461"/>
      <c r="N1202" s="464"/>
      <c r="O1202" s="445"/>
      <c r="P1202" s="445"/>
      <c r="Q1202" s="445"/>
      <c r="R1202" s="445"/>
      <c r="S1202" s="445"/>
      <c r="T1202" s="445"/>
      <c r="U1202" s="445"/>
      <c r="V1202" s="445"/>
      <c r="W1202" s="445"/>
      <c r="X1202" s="445"/>
      <c r="Y1202" s="445"/>
      <c r="Z1202" s="445"/>
    </row>
    <row r="1203" ht="14.25" customHeight="1">
      <c r="A1203" s="447" t="str">
        <f>SUBSTITUTE(SUBSTITUTE(SUBSTITUTE(M1203,"-",""),"(",""),")","")</f>
        <v>6785307859</v>
      </c>
      <c r="B1203" s="448">
        <v>2.0</v>
      </c>
      <c r="C1203" s="471"/>
      <c r="D1203" s="449"/>
      <c r="E1203" s="449" t="s">
        <v>2650</v>
      </c>
      <c r="F1203" s="449" t="s">
        <v>1747</v>
      </c>
      <c r="G1203" s="449" t="s">
        <v>1748</v>
      </c>
      <c r="H1203" s="449" t="s">
        <v>2652</v>
      </c>
      <c r="I1203" s="449" t="s">
        <v>2582</v>
      </c>
      <c r="J1203" s="451">
        <v>44409.0</v>
      </c>
      <c r="K1203" s="449" t="s">
        <v>1812</v>
      </c>
      <c r="L1203" s="449" t="s">
        <v>2581</v>
      </c>
      <c r="M1203" s="450" t="s">
        <v>1382</v>
      </c>
      <c r="N1203" s="452" t="s">
        <v>1381</v>
      </c>
      <c r="O1203" s="445"/>
      <c r="P1203" s="445"/>
      <c r="Q1203" s="445"/>
      <c r="R1203" s="445"/>
      <c r="S1203" s="445"/>
      <c r="T1203" s="445"/>
      <c r="U1203" s="445"/>
      <c r="V1203" s="445"/>
      <c r="W1203" s="445"/>
      <c r="X1203" s="445"/>
      <c r="Y1203" s="445"/>
      <c r="Z1203" s="445"/>
    </row>
    <row r="1204" ht="14.25" customHeight="1">
      <c r="A1204" s="447"/>
      <c r="B1204" s="453"/>
      <c r="C1204" s="454"/>
      <c r="D1204" s="454"/>
      <c r="E1204" s="454"/>
      <c r="F1204" s="454"/>
      <c r="G1204" s="454"/>
      <c r="H1204" s="454"/>
      <c r="I1204" s="454"/>
      <c r="J1204" s="454"/>
      <c r="K1204" s="454"/>
      <c r="L1204" s="454"/>
      <c r="M1204" s="455"/>
      <c r="N1204" s="458"/>
      <c r="O1204" s="445"/>
      <c r="P1204" s="445"/>
      <c r="Q1204" s="445"/>
      <c r="R1204" s="445"/>
      <c r="S1204" s="445"/>
      <c r="T1204" s="445"/>
      <c r="U1204" s="445"/>
      <c r="V1204" s="445"/>
      <c r="W1204" s="445"/>
      <c r="X1204" s="445"/>
      <c r="Y1204" s="445"/>
      <c r="Z1204" s="445"/>
    </row>
    <row r="1205" ht="14.25" customHeight="1">
      <c r="A1205" s="447"/>
      <c r="B1205" s="459"/>
      <c r="C1205" s="460"/>
      <c r="D1205" s="460"/>
      <c r="E1205" s="460"/>
      <c r="F1205" s="460"/>
      <c r="G1205" s="460"/>
      <c r="H1205" s="460"/>
      <c r="I1205" s="460"/>
      <c r="J1205" s="460"/>
      <c r="K1205" s="460"/>
      <c r="L1205" s="460"/>
      <c r="M1205" s="461"/>
      <c r="N1205" s="464"/>
      <c r="O1205" s="445"/>
      <c r="P1205" s="445"/>
      <c r="Q1205" s="445"/>
      <c r="R1205" s="445"/>
      <c r="S1205" s="445"/>
      <c r="T1205" s="445"/>
      <c r="U1205" s="445"/>
      <c r="V1205" s="445"/>
      <c r="W1205" s="445"/>
      <c r="X1205" s="445"/>
      <c r="Y1205" s="445"/>
      <c r="Z1205" s="445"/>
    </row>
    <row r="1206" ht="14.25" customHeight="1">
      <c r="A1206" s="447" t="str">
        <f>SUBSTITUTE(SUBSTITUTE(SUBSTITUTE(M1206,"-",""),"(",""),")","")</f>
        <v>7708782463</v>
      </c>
      <c r="B1206" s="448">
        <v>3.0</v>
      </c>
      <c r="C1206" s="471" t="s">
        <v>76</v>
      </c>
      <c r="D1206" s="449" t="s">
        <v>1665</v>
      </c>
      <c r="E1206" s="449" t="s">
        <v>2650</v>
      </c>
      <c r="F1206" s="449" t="s">
        <v>1747</v>
      </c>
      <c r="G1206" s="449" t="s">
        <v>1748</v>
      </c>
      <c r="H1206" s="449" t="s">
        <v>2653</v>
      </c>
      <c r="I1206" s="449" t="s">
        <v>2654</v>
      </c>
      <c r="J1206" s="451">
        <v>44908.0</v>
      </c>
      <c r="K1206" s="449"/>
      <c r="L1206" s="449"/>
      <c r="M1206" s="450" t="s">
        <v>2655</v>
      </c>
      <c r="N1206" s="452" t="s">
        <v>1444</v>
      </c>
      <c r="O1206" s="445"/>
      <c r="P1206" s="445"/>
      <c r="Q1206" s="445"/>
      <c r="R1206" s="445"/>
      <c r="S1206" s="445"/>
      <c r="T1206" s="445"/>
      <c r="U1206" s="445"/>
      <c r="V1206" s="445"/>
      <c r="W1206" s="445"/>
      <c r="X1206" s="445"/>
      <c r="Y1206" s="445"/>
      <c r="Z1206" s="445"/>
    </row>
    <row r="1207" ht="14.25" customHeight="1">
      <c r="A1207" s="447"/>
      <c r="B1207" s="453"/>
      <c r="C1207" s="454"/>
      <c r="D1207" s="454"/>
      <c r="E1207" s="454"/>
      <c r="F1207" s="454"/>
      <c r="G1207" s="454"/>
      <c r="H1207" s="454"/>
      <c r="I1207" s="454"/>
      <c r="J1207" s="454"/>
      <c r="K1207" s="454"/>
      <c r="L1207" s="454"/>
      <c r="M1207" s="455"/>
      <c r="N1207" s="458"/>
      <c r="O1207" s="445"/>
      <c r="P1207" s="445"/>
      <c r="Q1207" s="445"/>
      <c r="R1207" s="445"/>
      <c r="S1207" s="445"/>
      <c r="T1207" s="445"/>
      <c r="U1207" s="445"/>
      <c r="V1207" s="445"/>
      <c r="W1207" s="445"/>
      <c r="X1207" s="445"/>
      <c r="Y1207" s="445"/>
      <c r="Z1207" s="445"/>
    </row>
    <row r="1208" ht="14.25" customHeight="1">
      <c r="A1208" s="447"/>
      <c r="B1208" s="459"/>
      <c r="C1208" s="460"/>
      <c r="D1208" s="460"/>
      <c r="E1208" s="460"/>
      <c r="F1208" s="460"/>
      <c r="G1208" s="460"/>
      <c r="H1208" s="460"/>
      <c r="I1208" s="460"/>
      <c r="J1208" s="460"/>
      <c r="K1208" s="460"/>
      <c r="L1208" s="460"/>
      <c r="M1208" s="461"/>
      <c r="N1208" s="464"/>
      <c r="O1208" s="445"/>
      <c r="P1208" s="445"/>
      <c r="Q1208" s="445"/>
      <c r="R1208" s="445"/>
      <c r="S1208" s="445"/>
      <c r="T1208" s="445"/>
      <c r="U1208" s="445"/>
      <c r="V1208" s="445"/>
      <c r="W1208" s="445"/>
      <c r="X1208" s="445"/>
      <c r="Y1208" s="445"/>
      <c r="Z1208" s="445"/>
    </row>
    <row r="1209" ht="14.25" customHeight="1">
      <c r="A1209" s="447" t="str">
        <f>SUBSTITUTE(SUBSTITUTE(SUBSTITUTE(M1209,"-",""),"(",""),")","")</f>
        <v>4047312497</v>
      </c>
      <c r="B1209" s="448">
        <v>4.0</v>
      </c>
      <c r="C1209" s="471" t="s">
        <v>136</v>
      </c>
      <c r="D1209" s="449" t="s">
        <v>1665</v>
      </c>
      <c r="E1209" s="449" t="s">
        <v>2650</v>
      </c>
      <c r="F1209" s="449" t="s">
        <v>1747</v>
      </c>
      <c r="G1209" s="449" t="s">
        <v>1748</v>
      </c>
      <c r="H1209" s="449" t="s">
        <v>2656</v>
      </c>
      <c r="I1209" s="449" t="s">
        <v>2657</v>
      </c>
      <c r="J1209" s="451">
        <v>43922.0</v>
      </c>
      <c r="K1209" s="449"/>
      <c r="L1209" s="449"/>
      <c r="M1209" s="450" t="s">
        <v>1460</v>
      </c>
      <c r="N1209" s="452" t="s">
        <v>1459</v>
      </c>
      <c r="O1209" s="445"/>
      <c r="P1209" s="445"/>
      <c r="Q1209" s="445"/>
      <c r="R1209" s="445"/>
      <c r="S1209" s="445"/>
      <c r="T1209" s="445"/>
      <c r="U1209" s="445"/>
      <c r="V1209" s="445"/>
      <c r="W1209" s="445"/>
      <c r="X1209" s="445"/>
      <c r="Y1209" s="445"/>
      <c r="Z1209" s="445"/>
    </row>
    <row r="1210" ht="14.25" customHeight="1">
      <c r="A1210" s="447"/>
      <c r="B1210" s="453"/>
      <c r="C1210" s="454"/>
      <c r="D1210" s="454"/>
      <c r="E1210" s="454"/>
      <c r="F1210" s="454"/>
      <c r="G1210" s="454"/>
      <c r="H1210" s="454"/>
      <c r="I1210" s="454"/>
      <c r="J1210" s="454"/>
      <c r="K1210" s="454"/>
      <c r="L1210" s="454"/>
      <c r="M1210" s="455"/>
      <c r="N1210" s="458"/>
      <c r="O1210" s="445" t="s">
        <v>1676</v>
      </c>
      <c r="P1210" s="445"/>
      <c r="Q1210" s="445"/>
      <c r="R1210" s="445"/>
      <c r="S1210" s="445"/>
      <c r="T1210" s="445"/>
      <c r="U1210" s="445"/>
      <c r="V1210" s="445"/>
      <c r="W1210" s="445"/>
      <c r="X1210" s="445"/>
      <c r="Y1210" s="445"/>
      <c r="Z1210" s="445"/>
    </row>
    <row r="1211" ht="14.25" customHeight="1">
      <c r="A1211" s="447"/>
      <c r="B1211" s="459"/>
      <c r="C1211" s="460"/>
      <c r="D1211" s="460"/>
      <c r="E1211" s="460"/>
      <c r="F1211" s="460"/>
      <c r="G1211" s="460"/>
      <c r="H1211" s="460"/>
      <c r="I1211" s="460"/>
      <c r="J1211" s="460"/>
      <c r="K1211" s="460"/>
      <c r="L1211" s="460"/>
      <c r="M1211" s="461"/>
      <c r="N1211" s="464"/>
      <c r="O1211" s="445"/>
      <c r="P1211" s="445"/>
      <c r="Q1211" s="445"/>
      <c r="R1211" s="445"/>
      <c r="S1211" s="445"/>
      <c r="T1211" s="445"/>
      <c r="U1211" s="445"/>
      <c r="V1211" s="445"/>
      <c r="W1211" s="445"/>
      <c r="X1211" s="445"/>
      <c r="Y1211" s="445"/>
      <c r="Z1211" s="445"/>
    </row>
    <row r="1212" ht="14.25" customHeight="1">
      <c r="A1212" s="447" t="str">
        <f>SUBSTITUTE(SUBSTITUTE(SUBSTITUTE(M1212,"-",""),"(",""),")","")</f>
        <v>4048589281</v>
      </c>
      <c r="B1212" s="448">
        <v>5.0</v>
      </c>
      <c r="C1212" s="471" t="s">
        <v>177</v>
      </c>
      <c r="D1212" s="449" t="s">
        <v>1665</v>
      </c>
      <c r="E1212" s="449" t="s">
        <v>2650</v>
      </c>
      <c r="F1212" s="449" t="s">
        <v>1747</v>
      </c>
      <c r="G1212" s="449" t="s">
        <v>1748</v>
      </c>
      <c r="H1212" s="449" t="s">
        <v>2658</v>
      </c>
      <c r="I1212" s="449" t="s">
        <v>2659</v>
      </c>
      <c r="J1212" s="451">
        <v>44044.0</v>
      </c>
      <c r="K1212" s="449"/>
      <c r="L1212" s="449"/>
      <c r="M1212" s="450" t="s">
        <v>1452</v>
      </c>
      <c r="N1212" s="452" t="s">
        <v>1453</v>
      </c>
      <c r="O1212" s="445"/>
      <c r="P1212" s="445"/>
      <c r="Q1212" s="445"/>
      <c r="R1212" s="445"/>
      <c r="S1212" s="445"/>
      <c r="T1212" s="445"/>
      <c r="U1212" s="445"/>
      <c r="V1212" s="445"/>
      <c r="W1212" s="445"/>
      <c r="X1212" s="445"/>
      <c r="Y1212" s="445"/>
      <c r="Z1212" s="445"/>
    </row>
    <row r="1213" ht="14.25" customHeight="1">
      <c r="A1213" s="447"/>
      <c r="B1213" s="453"/>
      <c r="C1213" s="454"/>
      <c r="D1213" s="454"/>
      <c r="E1213" s="454"/>
      <c r="F1213" s="454"/>
      <c r="G1213" s="454"/>
      <c r="H1213" s="454"/>
      <c r="I1213" s="454"/>
      <c r="J1213" s="454"/>
      <c r="K1213" s="454"/>
      <c r="L1213" s="454"/>
      <c r="M1213" s="455"/>
      <c r="N1213" s="458"/>
      <c r="O1213" s="445" t="s">
        <v>1676</v>
      </c>
      <c r="P1213" s="445"/>
      <c r="Q1213" s="445"/>
      <c r="R1213" s="445"/>
      <c r="S1213" s="445"/>
      <c r="T1213" s="445"/>
      <c r="U1213" s="445"/>
      <c r="V1213" s="445"/>
      <c r="W1213" s="445"/>
      <c r="X1213" s="445"/>
      <c r="Y1213" s="445"/>
      <c r="Z1213" s="445"/>
    </row>
    <row r="1214" ht="14.25" customHeight="1">
      <c r="A1214" s="447"/>
      <c r="B1214" s="459"/>
      <c r="C1214" s="460"/>
      <c r="D1214" s="460"/>
      <c r="E1214" s="460"/>
      <c r="F1214" s="460"/>
      <c r="G1214" s="460"/>
      <c r="H1214" s="460"/>
      <c r="I1214" s="460"/>
      <c r="J1214" s="460"/>
      <c r="K1214" s="460"/>
      <c r="L1214" s="460"/>
      <c r="M1214" s="461"/>
      <c r="N1214" s="464"/>
      <c r="O1214" s="445"/>
      <c r="P1214" s="445"/>
      <c r="Q1214" s="445"/>
      <c r="R1214" s="445"/>
      <c r="S1214" s="445"/>
      <c r="T1214" s="445"/>
      <c r="U1214" s="445"/>
      <c r="V1214" s="445"/>
      <c r="W1214" s="445"/>
      <c r="X1214" s="445"/>
      <c r="Y1214" s="445"/>
      <c r="Z1214" s="445"/>
    </row>
    <row r="1215" ht="14.25" customHeight="1">
      <c r="A1215" s="447" t="str">
        <f>SUBSTITUTE(SUBSTITUTE(SUBSTITUTE(M1215,"-",""),"(",""),")","")</f>
        <v>4705576096</v>
      </c>
      <c r="B1215" s="448">
        <v>6.0</v>
      </c>
      <c r="C1215" s="471"/>
      <c r="D1215" s="449" t="s">
        <v>1665</v>
      </c>
      <c r="E1215" s="449" t="s">
        <v>2650</v>
      </c>
      <c r="F1215" s="449" t="s">
        <v>1747</v>
      </c>
      <c r="G1215" s="449" t="s">
        <v>1748</v>
      </c>
      <c r="H1215" s="449" t="s">
        <v>2660</v>
      </c>
      <c r="I1215" s="449" t="s">
        <v>2661</v>
      </c>
      <c r="J1215" s="451">
        <v>44674.0</v>
      </c>
      <c r="K1215" s="449"/>
      <c r="L1215" s="449"/>
      <c r="M1215" s="450" t="s">
        <v>2662</v>
      </c>
      <c r="N1215" s="452" t="s">
        <v>1471</v>
      </c>
      <c r="O1215" s="445"/>
      <c r="P1215" s="445"/>
      <c r="Q1215" s="445"/>
      <c r="R1215" s="445"/>
      <c r="S1215" s="445"/>
      <c r="T1215" s="445"/>
      <c r="U1215" s="445"/>
      <c r="V1215" s="445"/>
      <c r="W1215" s="445"/>
      <c r="X1215" s="445"/>
      <c r="Y1215" s="445"/>
      <c r="Z1215" s="445"/>
    </row>
    <row r="1216" ht="14.25" customHeight="1">
      <c r="A1216" s="447"/>
      <c r="B1216" s="453"/>
      <c r="C1216" s="454"/>
      <c r="D1216" s="454"/>
      <c r="E1216" s="454"/>
      <c r="F1216" s="454"/>
      <c r="G1216" s="454"/>
      <c r="H1216" s="454"/>
      <c r="I1216" s="454"/>
      <c r="J1216" s="454"/>
      <c r="K1216" s="454"/>
      <c r="L1216" s="454"/>
      <c r="M1216" s="455"/>
      <c r="N1216" s="458"/>
      <c r="O1216" s="445"/>
      <c r="P1216" s="445"/>
      <c r="Q1216" s="445"/>
      <c r="R1216" s="445"/>
      <c r="S1216" s="445"/>
      <c r="T1216" s="445"/>
      <c r="U1216" s="445"/>
      <c r="V1216" s="445"/>
      <c r="W1216" s="445"/>
      <c r="X1216" s="445"/>
      <c r="Y1216" s="445"/>
      <c r="Z1216" s="445"/>
    </row>
    <row r="1217" ht="14.25" customHeight="1">
      <c r="A1217" s="447"/>
      <c r="B1217" s="459"/>
      <c r="C1217" s="460"/>
      <c r="D1217" s="460"/>
      <c r="E1217" s="460"/>
      <c r="F1217" s="460"/>
      <c r="G1217" s="460"/>
      <c r="H1217" s="460"/>
      <c r="I1217" s="460"/>
      <c r="J1217" s="460"/>
      <c r="K1217" s="460"/>
      <c r="L1217" s="460"/>
      <c r="M1217" s="461"/>
      <c r="N1217" s="464"/>
      <c r="O1217" s="445"/>
      <c r="P1217" s="445"/>
      <c r="Q1217" s="445"/>
      <c r="R1217" s="445"/>
      <c r="S1217" s="445"/>
      <c r="T1217" s="445"/>
      <c r="U1217" s="445"/>
      <c r="V1217" s="445"/>
      <c r="W1217" s="445"/>
      <c r="X1217" s="445"/>
      <c r="Y1217" s="445"/>
      <c r="Z1217" s="445"/>
    </row>
    <row r="1218" ht="14.25" customHeight="1">
      <c r="A1218" s="447" t="str">
        <f>SUBSTITUTE(SUBSTITUTE(SUBSTITUTE(M1218,"-",""),"(",""),")","")</f>
        <v>6785094846</v>
      </c>
      <c r="B1218" s="448">
        <v>7.0</v>
      </c>
      <c r="C1218" s="471"/>
      <c r="D1218" s="449" t="s">
        <v>1665</v>
      </c>
      <c r="E1218" s="449" t="s">
        <v>2650</v>
      </c>
      <c r="F1218" s="449" t="s">
        <v>1747</v>
      </c>
      <c r="G1218" s="449" t="s">
        <v>1748</v>
      </c>
      <c r="H1218" s="449" t="s">
        <v>2663</v>
      </c>
      <c r="I1218" s="449" t="s">
        <v>2664</v>
      </c>
      <c r="J1218" s="451">
        <v>41741.0</v>
      </c>
      <c r="K1218" s="449"/>
      <c r="L1218" s="449"/>
      <c r="M1218" s="450" t="s">
        <v>1447</v>
      </c>
      <c r="N1218" s="452" t="s">
        <v>1448</v>
      </c>
      <c r="O1218" s="445"/>
      <c r="P1218" s="445"/>
      <c r="Q1218" s="445"/>
      <c r="R1218" s="445"/>
      <c r="S1218" s="445"/>
      <c r="T1218" s="445"/>
      <c r="U1218" s="445"/>
      <c r="V1218" s="445"/>
      <c r="W1218" s="445"/>
      <c r="X1218" s="445"/>
      <c r="Y1218" s="445"/>
      <c r="Z1218" s="445"/>
    </row>
    <row r="1219" ht="14.25" customHeight="1">
      <c r="A1219" s="447"/>
      <c r="B1219" s="453"/>
      <c r="C1219" s="454"/>
      <c r="D1219" s="454"/>
      <c r="E1219" s="454"/>
      <c r="F1219" s="454"/>
      <c r="G1219" s="454"/>
      <c r="H1219" s="454"/>
      <c r="I1219" s="454"/>
      <c r="J1219" s="454"/>
      <c r="K1219" s="454"/>
      <c r="L1219" s="454"/>
      <c r="M1219" s="455"/>
      <c r="N1219" s="458"/>
      <c r="O1219" s="445" t="s">
        <v>2539</v>
      </c>
      <c r="P1219" s="445"/>
      <c r="Q1219" s="445"/>
      <c r="R1219" s="445"/>
      <c r="S1219" s="445"/>
      <c r="T1219" s="445"/>
      <c r="U1219" s="445"/>
      <c r="V1219" s="445"/>
      <c r="W1219" s="445"/>
      <c r="X1219" s="445"/>
      <c r="Y1219" s="445"/>
      <c r="Z1219" s="445"/>
    </row>
    <row r="1220" ht="14.25" customHeight="1">
      <c r="A1220" s="447"/>
      <c r="B1220" s="459"/>
      <c r="C1220" s="460"/>
      <c r="D1220" s="460"/>
      <c r="E1220" s="460"/>
      <c r="F1220" s="460"/>
      <c r="G1220" s="460"/>
      <c r="H1220" s="460"/>
      <c r="I1220" s="460"/>
      <c r="J1220" s="460"/>
      <c r="K1220" s="460"/>
      <c r="L1220" s="460"/>
      <c r="M1220" s="461"/>
      <c r="N1220" s="464"/>
      <c r="O1220" s="445"/>
      <c r="P1220" s="445"/>
      <c r="Q1220" s="445"/>
      <c r="R1220" s="445"/>
      <c r="S1220" s="445"/>
      <c r="T1220" s="445"/>
      <c r="U1220" s="445"/>
      <c r="V1220" s="445"/>
      <c r="W1220" s="445"/>
      <c r="X1220" s="445"/>
      <c r="Y1220" s="445"/>
      <c r="Z1220" s="445"/>
    </row>
    <row r="1221" ht="14.25" customHeight="1">
      <c r="A1221" s="447" t="str">
        <f>SUBSTITUTE(SUBSTITUTE(SUBSTITUTE(M1221,"-",""),"(",""),")","")</f>
        <v>4706294128</v>
      </c>
      <c r="B1221" s="448">
        <v>8.0</v>
      </c>
      <c r="C1221" s="471" t="s">
        <v>52</v>
      </c>
      <c r="D1221" s="449"/>
      <c r="E1221" s="449" t="s">
        <v>2650</v>
      </c>
      <c r="F1221" s="449" t="s">
        <v>1747</v>
      </c>
      <c r="G1221" s="449" t="s">
        <v>1748</v>
      </c>
      <c r="H1221" s="449" t="s">
        <v>2665</v>
      </c>
      <c r="I1221" s="449" t="s">
        <v>2171</v>
      </c>
      <c r="J1221" s="451">
        <v>45150.0</v>
      </c>
      <c r="K1221" s="449" t="s">
        <v>1684</v>
      </c>
      <c r="L1221" s="449" t="s">
        <v>2169</v>
      </c>
      <c r="M1221" s="450" t="s">
        <v>2172</v>
      </c>
      <c r="N1221" s="452" t="s">
        <v>902</v>
      </c>
      <c r="O1221" s="445"/>
      <c r="P1221" s="445"/>
      <c r="Q1221" s="445"/>
      <c r="R1221" s="445"/>
      <c r="S1221" s="445"/>
      <c r="T1221" s="445"/>
      <c r="U1221" s="445"/>
      <c r="V1221" s="445"/>
      <c r="W1221" s="445"/>
      <c r="X1221" s="445"/>
      <c r="Y1221" s="445"/>
      <c r="Z1221" s="445"/>
    </row>
    <row r="1222" ht="14.25" customHeight="1">
      <c r="A1222" s="447"/>
      <c r="B1222" s="453"/>
      <c r="C1222" s="454"/>
      <c r="D1222" s="454"/>
      <c r="E1222" s="454"/>
      <c r="F1222" s="454"/>
      <c r="G1222" s="454"/>
      <c r="H1222" s="454"/>
      <c r="I1222" s="454"/>
      <c r="J1222" s="454"/>
      <c r="K1222" s="454"/>
      <c r="L1222" s="454"/>
      <c r="M1222" s="455"/>
      <c r="N1222" s="458"/>
      <c r="O1222" s="445"/>
      <c r="P1222" s="445"/>
      <c r="Q1222" s="445"/>
      <c r="R1222" s="445"/>
      <c r="S1222" s="445"/>
      <c r="T1222" s="445"/>
      <c r="U1222" s="445"/>
      <c r="V1222" s="445"/>
      <c r="W1222" s="445"/>
      <c r="X1222" s="445"/>
      <c r="Y1222" s="445"/>
      <c r="Z1222" s="445"/>
    </row>
    <row r="1223" ht="14.25" customHeight="1">
      <c r="A1223" s="447"/>
      <c r="B1223" s="459"/>
      <c r="C1223" s="460"/>
      <c r="D1223" s="460"/>
      <c r="E1223" s="460"/>
      <c r="F1223" s="460"/>
      <c r="G1223" s="460"/>
      <c r="H1223" s="460"/>
      <c r="I1223" s="460"/>
      <c r="J1223" s="460"/>
      <c r="K1223" s="460"/>
      <c r="L1223" s="460"/>
      <c r="M1223" s="461"/>
      <c r="N1223" s="464"/>
      <c r="O1223" s="445"/>
      <c r="P1223" s="445"/>
      <c r="Q1223" s="445"/>
      <c r="R1223" s="445"/>
      <c r="S1223" s="445"/>
      <c r="T1223" s="445"/>
      <c r="U1223" s="445"/>
      <c r="V1223" s="445"/>
      <c r="W1223" s="445"/>
      <c r="X1223" s="445"/>
      <c r="Y1223" s="445"/>
      <c r="Z1223" s="445"/>
    </row>
    <row r="1224" ht="14.25" customHeight="1">
      <c r="A1224" s="447" t="str">
        <f>SUBSTITUTE(SUBSTITUTE(SUBSTITUTE(M1224,"-",""),"(",""),")","")</f>
        <v>4709221171</v>
      </c>
      <c r="B1224" s="448">
        <v>9.0</v>
      </c>
      <c r="C1224" s="471"/>
      <c r="D1224" s="449"/>
      <c r="E1224" s="449" t="s">
        <v>2650</v>
      </c>
      <c r="F1224" s="449" t="s">
        <v>1747</v>
      </c>
      <c r="G1224" s="449" t="s">
        <v>1748</v>
      </c>
      <c r="H1224" s="449" t="s">
        <v>2666</v>
      </c>
      <c r="I1224" s="449" t="s">
        <v>2525</v>
      </c>
      <c r="J1224" s="451">
        <v>45150.0</v>
      </c>
      <c r="K1224" s="449" t="s">
        <v>1794</v>
      </c>
      <c r="L1224" s="449" t="s">
        <v>2524</v>
      </c>
      <c r="M1224" s="450" t="s">
        <v>2526</v>
      </c>
      <c r="N1224" s="452" t="s">
        <v>1328</v>
      </c>
      <c r="O1224" s="445"/>
      <c r="P1224" s="445"/>
      <c r="Q1224" s="445"/>
      <c r="R1224" s="445"/>
      <c r="S1224" s="445"/>
      <c r="T1224" s="445"/>
      <c r="U1224" s="445"/>
      <c r="V1224" s="445"/>
      <c r="W1224" s="445"/>
      <c r="X1224" s="445"/>
      <c r="Y1224" s="445"/>
      <c r="Z1224" s="445"/>
    </row>
    <row r="1225" ht="14.25" customHeight="1">
      <c r="A1225" s="447"/>
      <c r="B1225" s="453"/>
      <c r="C1225" s="454"/>
      <c r="D1225" s="454"/>
      <c r="E1225" s="454"/>
      <c r="F1225" s="454"/>
      <c r="G1225" s="454"/>
      <c r="H1225" s="454"/>
      <c r="I1225" s="454"/>
      <c r="J1225" s="454"/>
      <c r="K1225" s="454"/>
      <c r="L1225" s="454"/>
      <c r="M1225" s="455"/>
      <c r="N1225" s="458"/>
      <c r="O1225" s="445"/>
      <c r="P1225" s="445"/>
      <c r="Q1225" s="445"/>
      <c r="R1225" s="445"/>
      <c r="S1225" s="445"/>
      <c r="T1225" s="445"/>
      <c r="U1225" s="445"/>
      <c r="V1225" s="445"/>
      <c r="W1225" s="445"/>
      <c r="X1225" s="445"/>
      <c r="Y1225" s="445"/>
      <c r="Z1225" s="445"/>
    </row>
    <row r="1226" ht="14.25" customHeight="1">
      <c r="A1226" s="447"/>
      <c r="B1226" s="459"/>
      <c r="C1226" s="460"/>
      <c r="D1226" s="460"/>
      <c r="E1226" s="460"/>
      <c r="F1226" s="460"/>
      <c r="G1226" s="460"/>
      <c r="H1226" s="460"/>
      <c r="I1226" s="460"/>
      <c r="J1226" s="460"/>
      <c r="K1226" s="460"/>
      <c r="L1226" s="460"/>
      <c r="M1226" s="461"/>
      <c r="N1226" s="464"/>
      <c r="O1226" s="445"/>
      <c r="P1226" s="445"/>
      <c r="Q1226" s="445"/>
      <c r="R1226" s="445"/>
      <c r="S1226" s="445"/>
      <c r="T1226" s="445"/>
      <c r="U1226" s="445"/>
      <c r="V1226" s="445"/>
      <c r="W1226" s="445"/>
      <c r="X1226" s="445"/>
      <c r="Y1226" s="445"/>
      <c r="Z1226" s="445"/>
    </row>
    <row r="1227" ht="14.25" customHeight="1">
      <c r="A1227" s="447" t="str">
        <f>SUBSTITUTE(SUBSTITUTE(SUBSTITUTE(M1227,"-",""),"(",""),")","")</f>
        <v>4702159994</v>
      </c>
      <c r="B1227" s="448">
        <v>10.0</v>
      </c>
      <c r="C1227" s="471"/>
      <c r="D1227" s="449"/>
      <c r="E1227" s="449" t="s">
        <v>2650</v>
      </c>
      <c r="F1227" s="449" t="s">
        <v>1747</v>
      </c>
      <c r="G1227" s="449" t="s">
        <v>1748</v>
      </c>
      <c r="H1227" s="449" t="s">
        <v>2667</v>
      </c>
      <c r="I1227" s="449" t="s">
        <v>2468</v>
      </c>
      <c r="J1227" s="451">
        <v>44136.0</v>
      </c>
      <c r="K1227" s="449" t="s">
        <v>1752</v>
      </c>
      <c r="L1227" s="449" t="s">
        <v>2467</v>
      </c>
      <c r="M1227" s="450" t="s">
        <v>2469</v>
      </c>
      <c r="N1227" s="452" t="s">
        <v>1233</v>
      </c>
      <c r="O1227" s="445"/>
      <c r="P1227" s="445"/>
      <c r="Q1227" s="445"/>
      <c r="R1227" s="445"/>
      <c r="S1227" s="445"/>
      <c r="T1227" s="445"/>
      <c r="U1227" s="445"/>
      <c r="V1227" s="445"/>
      <c r="W1227" s="445"/>
      <c r="X1227" s="445"/>
      <c r="Y1227" s="445"/>
      <c r="Z1227" s="445"/>
    </row>
    <row r="1228" ht="14.25" customHeight="1">
      <c r="A1228" s="447"/>
      <c r="B1228" s="453"/>
      <c r="C1228" s="454"/>
      <c r="D1228" s="454"/>
      <c r="E1228" s="454"/>
      <c r="F1228" s="454"/>
      <c r="G1228" s="454"/>
      <c r="H1228" s="454"/>
      <c r="I1228" s="454"/>
      <c r="J1228" s="454"/>
      <c r="K1228" s="454"/>
      <c r="L1228" s="454"/>
      <c r="M1228" s="455"/>
      <c r="N1228" s="458"/>
      <c r="O1228" s="445"/>
      <c r="P1228" s="445"/>
      <c r="Q1228" s="445"/>
      <c r="R1228" s="445"/>
      <c r="S1228" s="445"/>
      <c r="T1228" s="445"/>
      <c r="U1228" s="445"/>
      <c r="V1228" s="445"/>
      <c r="W1228" s="445"/>
      <c r="X1228" s="445"/>
      <c r="Y1228" s="445"/>
      <c r="Z1228" s="445"/>
    </row>
    <row r="1229" ht="14.25" customHeight="1">
      <c r="A1229" s="447"/>
      <c r="B1229" s="459"/>
      <c r="C1229" s="460"/>
      <c r="D1229" s="460"/>
      <c r="E1229" s="460"/>
      <c r="F1229" s="460"/>
      <c r="G1229" s="460"/>
      <c r="H1229" s="460"/>
      <c r="I1229" s="460"/>
      <c r="J1229" s="460"/>
      <c r="K1229" s="460"/>
      <c r="L1229" s="460"/>
      <c r="M1229" s="461"/>
      <c r="N1229" s="464"/>
      <c r="O1229" s="445"/>
      <c r="P1229" s="445"/>
      <c r="Q1229" s="445"/>
      <c r="R1229" s="445"/>
      <c r="S1229" s="445"/>
      <c r="T1229" s="445"/>
      <c r="U1229" s="445"/>
      <c r="V1229" s="445"/>
      <c r="W1229" s="445"/>
      <c r="X1229" s="445"/>
      <c r="Y1229" s="445"/>
      <c r="Z1229" s="445"/>
    </row>
    <row r="1230" ht="14.25" customHeight="1">
      <c r="A1230" s="447" t="str">
        <f>SUBSTITUTE(SUBSTITUTE(SUBSTITUTE(M1230,"-",""),"(",""),")","")</f>
        <v>4705914503</v>
      </c>
      <c r="B1230" s="448">
        <v>11.0</v>
      </c>
      <c r="C1230" s="471" t="s">
        <v>199</v>
      </c>
      <c r="D1230" s="449"/>
      <c r="E1230" s="449" t="s">
        <v>2650</v>
      </c>
      <c r="F1230" s="449" t="s">
        <v>1747</v>
      </c>
      <c r="G1230" s="449" t="s">
        <v>1748</v>
      </c>
      <c r="H1230" s="449" t="s">
        <v>2668</v>
      </c>
      <c r="I1230" s="449" t="s">
        <v>2473</v>
      </c>
      <c r="J1230" s="451">
        <v>45248.0</v>
      </c>
      <c r="K1230" s="449" t="s">
        <v>1752</v>
      </c>
      <c r="L1230" s="449" t="s">
        <v>2472</v>
      </c>
      <c r="M1230" s="450" t="s">
        <v>2474</v>
      </c>
      <c r="N1230" s="452" t="s">
        <v>1223</v>
      </c>
      <c r="O1230" s="445"/>
      <c r="P1230" s="445"/>
      <c r="Q1230" s="445"/>
      <c r="R1230" s="445"/>
      <c r="S1230" s="445"/>
      <c r="T1230" s="445"/>
      <c r="U1230" s="445"/>
      <c r="V1230" s="445"/>
      <c r="W1230" s="445"/>
      <c r="X1230" s="445"/>
      <c r="Y1230" s="445"/>
      <c r="Z1230" s="445"/>
    </row>
    <row r="1231" ht="14.25" customHeight="1">
      <c r="A1231" s="447"/>
      <c r="B1231" s="453"/>
      <c r="C1231" s="454"/>
      <c r="D1231" s="454"/>
      <c r="E1231" s="454"/>
      <c r="F1231" s="454"/>
      <c r="G1231" s="454"/>
      <c r="H1231" s="454"/>
      <c r="I1231" s="454"/>
      <c r="J1231" s="454"/>
      <c r="K1231" s="454"/>
      <c r="L1231" s="454"/>
      <c r="M1231" s="455"/>
      <c r="N1231" s="458"/>
      <c r="O1231" s="445"/>
      <c r="P1231" s="445"/>
      <c r="Q1231" s="445"/>
      <c r="R1231" s="445"/>
      <c r="S1231" s="445"/>
      <c r="T1231" s="445"/>
      <c r="U1231" s="445"/>
      <c r="V1231" s="445"/>
      <c r="W1231" s="445"/>
      <c r="X1231" s="445"/>
      <c r="Y1231" s="445"/>
      <c r="Z1231" s="445"/>
    </row>
    <row r="1232" ht="14.25" customHeight="1">
      <c r="A1232" s="447"/>
      <c r="B1232" s="459"/>
      <c r="C1232" s="460"/>
      <c r="D1232" s="460"/>
      <c r="E1232" s="460"/>
      <c r="F1232" s="460"/>
      <c r="G1232" s="460"/>
      <c r="H1232" s="460"/>
      <c r="I1232" s="460"/>
      <c r="J1232" s="460"/>
      <c r="K1232" s="460"/>
      <c r="L1232" s="460"/>
      <c r="M1232" s="461"/>
      <c r="N1232" s="464"/>
      <c r="O1232" s="445"/>
      <c r="P1232" s="445"/>
      <c r="Q1232" s="445"/>
      <c r="R1232" s="445"/>
      <c r="S1232" s="445"/>
      <c r="T1232" s="445"/>
      <c r="U1232" s="445"/>
      <c r="V1232" s="445"/>
      <c r="W1232" s="445"/>
      <c r="X1232" s="445"/>
      <c r="Y1232" s="445"/>
      <c r="Z1232" s="445"/>
    </row>
    <row r="1233" ht="14.25" customHeight="1">
      <c r="A1233" s="447" t="str">
        <f>SUBSTITUTE(SUBSTITUTE(SUBSTITUTE(M1233,"-",""),"(",""),")","")</f>
        <v>7706523012</v>
      </c>
      <c r="B1233" s="448">
        <v>12.0</v>
      </c>
      <c r="C1233" s="471"/>
      <c r="D1233" s="449"/>
      <c r="E1233" s="449" t="s">
        <v>2650</v>
      </c>
      <c r="F1233" s="449" t="s">
        <v>1747</v>
      </c>
      <c r="G1233" s="449" t="s">
        <v>1748</v>
      </c>
      <c r="H1233" s="449" t="s">
        <v>2669</v>
      </c>
      <c r="I1233" s="449" t="s">
        <v>2390</v>
      </c>
      <c r="J1233" s="451">
        <v>44660.0</v>
      </c>
      <c r="K1233" s="449" t="s">
        <v>1789</v>
      </c>
      <c r="L1233" s="449" t="s">
        <v>1140</v>
      </c>
      <c r="M1233" s="450" t="s">
        <v>1142</v>
      </c>
      <c r="N1233" s="452" t="s">
        <v>1143</v>
      </c>
      <c r="O1233" s="445"/>
      <c r="P1233" s="445"/>
      <c r="Q1233" s="445"/>
      <c r="R1233" s="445"/>
      <c r="S1233" s="445"/>
      <c r="T1233" s="445"/>
      <c r="U1233" s="445"/>
      <c r="V1233" s="445"/>
      <c r="W1233" s="445"/>
      <c r="X1233" s="445"/>
      <c r="Y1233" s="445"/>
      <c r="Z1233" s="445"/>
    </row>
    <row r="1234" ht="14.25" customHeight="1">
      <c r="A1234" s="447"/>
      <c r="B1234" s="453"/>
      <c r="C1234" s="454"/>
      <c r="D1234" s="454"/>
      <c r="E1234" s="454"/>
      <c r="F1234" s="454"/>
      <c r="G1234" s="454"/>
      <c r="H1234" s="454"/>
      <c r="I1234" s="454"/>
      <c r="J1234" s="454"/>
      <c r="K1234" s="456" t="s">
        <v>1674</v>
      </c>
      <c r="L1234" s="456" t="s">
        <v>1138</v>
      </c>
      <c r="M1234" s="455"/>
      <c r="N1234" s="458"/>
      <c r="O1234" s="445"/>
      <c r="P1234" s="445"/>
      <c r="Q1234" s="445"/>
      <c r="R1234" s="445"/>
      <c r="S1234" s="445"/>
      <c r="T1234" s="445"/>
      <c r="U1234" s="445"/>
      <c r="V1234" s="445"/>
      <c r="W1234" s="445"/>
      <c r="X1234" s="445"/>
      <c r="Y1234" s="445"/>
      <c r="Z1234" s="445"/>
    </row>
    <row r="1235" ht="14.25" customHeight="1">
      <c r="A1235" s="447"/>
      <c r="B1235" s="459"/>
      <c r="C1235" s="460"/>
      <c r="D1235" s="460"/>
      <c r="E1235" s="460"/>
      <c r="F1235" s="460"/>
      <c r="G1235" s="460"/>
      <c r="H1235" s="460"/>
      <c r="I1235" s="460"/>
      <c r="J1235" s="460"/>
      <c r="K1235" s="462"/>
      <c r="L1235" s="462"/>
      <c r="M1235" s="461"/>
      <c r="N1235" s="464"/>
      <c r="O1235" s="445"/>
      <c r="P1235" s="445"/>
      <c r="Q1235" s="445"/>
      <c r="R1235" s="445"/>
      <c r="S1235" s="445"/>
      <c r="T1235" s="445"/>
      <c r="U1235" s="445"/>
      <c r="V1235" s="445"/>
      <c r="W1235" s="445"/>
      <c r="X1235" s="445"/>
      <c r="Y1235" s="445"/>
      <c r="Z1235" s="445"/>
    </row>
    <row r="1236" ht="14.25" customHeight="1">
      <c r="A1236" s="447" t="str">
        <f>SUBSTITUTE(SUBSTITUTE(SUBSTITUTE(M1236,"-",""),"(",""),")","")</f>
        <v>6787874674</v>
      </c>
      <c r="B1236" s="448">
        <v>13.0</v>
      </c>
      <c r="C1236" s="471" t="s">
        <v>128</v>
      </c>
      <c r="D1236" s="449"/>
      <c r="E1236" s="449" t="s">
        <v>2650</v>
      </c>
      <c r="F1236" s="449" t="s">
        <v>1747</v>
      </c>
      <c r="G1236" s="449" t="s">
        <v>1748</v>
      </c>
      <c r="H1236" s="449" t="s">
        <v>2670</v>
      </c>
      <c r="I1236" s="449" t="s">
        <v>2587</v>
      </c>
      <c r="J1236" s="451">
        <v>42952.0</v>
      </c>
      <c r="K1236" s="449" t="s">
        <v>1812</v>
      </c>
      <c r="L1236" s="449" t="s">
        <v>2586</v>
      </c>
      <c r="M1236" s="450" t="s">
        <v>1376</v>
      </c>
      <c r="N1236" s="452" t="s">
        <v>1374</v>
      </c>
      <c r="O1236" s="445"/>
      <c r="P1236" s="445"/>
      <c r="Q1236" s="445"/>
      <c r="R1236" s="445"/>
      <c r="S1236" s="445"/>
      <c r="T1236" s="445"/>
      <c r="U1236" s="445"/>
      <c r="V1236" s="445"/>
      <c r="W1236" s="445"/>
      <c r="X1236" s="445"/>
      <c r="Y1236" s="445"/>
      <c r="Z1236" s="445"/>
    </row>
    <row r="1237" ht="14.25" customHeight="1">
      <c r="A1237" s="447"/>
      <c r="B1237" s="453"/>
      <c r="C1237" s="454"/>
      <c r="D1237" s="454"/>
      <c r="E1237" s="454"/>
      <c r="F1237" s="454"/>
      <c r="G1237" s="454"/>
      <c r="H1237" s="454"/>
      <c r="I1237" s="454"/>
      <c r="J1237" s="454"/>
      <c r="K1237" s="454"/>
      <c r="L1237" s="454"/>
      <c r="M1237" s="455"/>
      <c r="N1237" s="458"/>
      <c r="O1237" s="445"/>
      <c r="P1237" s="445"/>
      <c r="Q1237" s="445"/>
      <c r="R1237" s="445"/>
      <c r="S1237" s="445"/>
      <c r="T1237" s="445"/>
      <c r="U1237" s="445"/>
      <c r="V1237" s="445"/>
      <c r="W1237" s="445"/>
      <c r="X1237" s="445"/>
      <c r="Y1237" s="445"/>
      <c r="Z1237" s="445"/>
    </row>
    <row r="1238" ht="14.25" customHeight="1">
      <c r="A1238" s="447"/>
      <c r="B1238" s="459"/>
      <c r="C1238" s="460"/>
      <c r="D1238" s="460"/>
      <c r="E1238" s="460"/>
      <c r="F1238" s="460"/>
      <c r="G1238" s="460"/>
      <c r="H1238" s="460"/>
      <c r="I1238" s="460"/>
      <c r="J1238" s="460"/>
      <c r="K1238" s="460"/>
      <c r="L1238" s="460"/>
      <c r="M1238" s="461"/>
      <c r="N1238" s="464"/>
      <c r="O1238" s="445"/>
      <c r="P1238" s="445"/>
      <c r="Q1238" s="445"/>
      <c r="R1238" s="445"/>
      <c r="S1238" s="445"/>
      <c r="T1238" s="445"/>
      <c r="U1238" s="445"/>
      <c r="V1238" s="445"/>
      <c r="W1238" s="445"/>
      <c r="X1238" s="445"/>
      <c r="Y1238" s="445"/>
      <c r="Z1238" s="445"/>
    </row>
    <row r="1239" ht="14.25" customHeight="1">
      <c r="A1239" s="447" t="str">
        <f>SUBSTITUTE(SUBSTITUTE(SUBSTITUTE(M1239,"-",""),"(",""),")","")</f>
        <v>8125254862</v>
      </c>
      <c r="B1239" s="448">
        <v>14.0</v>
      </c>
      <c r="C1239" s="471"/>
      <c r="D1239" s="449" t="s">
        <v>1665</v>
      </c>
      <c r="E1239" s="449" t="s">
        <v>2650</v>
      </c>
      <c r="F1239" s="449" t="s">
        <v>1747</v>
      </c>
      <c r="G1239" s="449" t="s">
        <v>1748</v>
      </c>
      <c r="H1239" s="449" t="s">
        <v>2671</v>
      </c>
      <c r="I1239" s="449" t="s">
        <v>2672</v>
      </c>
      <c r="J1239" s="451">
        <v>44409.0</v>
      </c>
      <c r="K1239" s="449" t="s">
        <v>1814</v>
      </c>
      <c r="L1239" s="449" t="s">
        <v>2673</v>
      </c>
      <c r="M1239" s="450" t="s">
        <v>2674</v>
      </c>
      <c r="N1239" s="452" t="s">
        <v>1466</v>
      </c>
      <c r="O1239" s="445"/>
      <c r="P1239" s="445"/>
      <c r="Q1239" s="445"/>
      <c r="R1239" s="445"/>
      <c r="S1239" s="445"/>
      <c r="T1239" s="445"/>
      <c r="U1239" s="445"/>
      <c r="V1239" s="445"/>
      <c r="W1239" s="445"/>
      <c r="X1239" s="445"/>
      <c r="Y1239" s="445"/>
      <c r="Z1239" s="445"/>
    </row>
    <row r="1240" ht="14.25" customHeight="1">
      <c r="A1240" s="447"/>
      <c r="B1240" s="453"/>
      <c r="C1240" s="454"/>
      <c r="D1240" s="454"/>
      <c r="E1240" s="454"/>
      <c r="F1240" s="454"/>
      <c r="G1240" s="454"/>
      <c r="H1240" s="454"/>
      <c r="I1240" s="454"/>
      <c r="J1240" s="454"/>
      <c r="K1240" s="454"/>
      <c r="L1240" s="454"/>
      <c r="M1240" s="455"/>
      <c r="N1240" s="458"/>
      <c r="O1240" s="445"/>
      <c r="P1240" s="445"/>
      <c r="Q1240" s="445"/>
      <c r="R1240" s="445"/>
      <c r="S1240" s="445"/>
      <c r="T1240" s="445"/>
      <c r="U1240" s="445"/>
      <c r="V1240" s="445"/>
      <c r="W1240" s="445"/>
      <c r="X1240" s="445"/>
      <c r="Y1240" s="445"/>
      <c r="Z1240" s="445"/>
    </row>
    <row r="1241" ht="14.25" customHeight="1">
      <c r="A1241" s="447"/>
      <c r="B1241" s="459"/>
      <c r="C1241" s="460"/>
      <c r="D1241" s="460"/>
      <c r="E1241" s="460"/>
      <c r="F1241" s="460"/>
      <c r="G1241" s="460"/>
      <c r="H1241" s="460"/>
      <c r="I1241" s="460"/>
      <c r="J1241" s="460"/>
      <c r="K1241" s="460"/>
      <c r="L1241" s="460"/>
      <c r="M1241" s="461"/>
      <c r="N1241" s="464"/>
      <c r="O1241" s="445"/>
      <c r="P1241" s="445"/>
      <c r="Q1241" s="445"/>
      <c r="R1241" s="445"/>
      <c r="S1241" s="445"/>
      <c r="T1241" s="445"/>
      <c r="U1241" s="445"/>
      <c r="V1241" s="445"/>
      <c r="W1241" s="445"/>
      <c r="X1241" s="445"/>
      <c r="Y1241" s="445"/>
      <c r="Z1241" s="445"/>
    </row>
    <row r="1242" ht="14.25" customHeight="1">
      <c r="A1242" s="447" t="str">
        <f>SUBSTITUTE(SUBSTITUTE(SUBSTITUTE(M1242,"-",""),"(",""),")","")</f>
        <v>7577532303</v>
      </c>
      <c r="B1242" s="448">
        <v>15.0</v>
      </c>
      <c r="C1242" s="471"/>
      <c r="D1242" s="449"/>
      <c r="E1242" s="449" t="s">
        <v>2650</v>
      </c>
      <c r="F1242" s="449" t="s">
        <v>1747</v>
      </c>
      <c r="G1242" s="449" t="s">
        <v>1748</v>
      </c>
      <c r="H1242" s="449" t="s">
        <v>2675</v>
      </c>
      <c r="I1242" s="449" t="s">
        <v>2430</v>
      </c>
      <c r="J1242" s="451">
        <v>42233.0</v>
      </c>
      <c r="K1242" s="449" t="s">
        <v>1789</v>
      </c>
      <c r="L1242" s="449" t="s">
        <v>2429</v>
      </c>
      <c r="M1242" s="450" t="s">
        <v>2431</v>
      </c>
      <c r="N1242" s="452" t="s">
        <v>1165</v>
      </c>
      <c r="O1242" s="445"/>
      <c r="P1242" s="445"/>
      <c r="Q1242" s="445"/>
      <c r="R1242" s="445"/>
      <c r="S1242" s="445"/>
      <c r="T1242" s="445"/>
      <c r="U1242" s="445"/>
      <c r="V1242" s="445"/>
      <c r="W1242" s="445"/>
      <c r="X1242" s="445"/>
      <c r="Y1242" s="445"/>
      <c r="Z1242" s="445"/>
    </row>
    <row r="1243" ht="14.25" customHeight="1">
      <c r="A1243" s="447"/>
      <c r="B1243" s="453"/>
      <c r="C1243" s="454"/>
      <c r="D1243" s="454"/>
      <c r="E1243" s="454"/>
      <c r="F1243" s="454"/>
      <c r="G1243" s="454"/>
      <c r="H1243" s="454"/>
      <c r="I1243" s="454"/>
      <c r="J1243" s="454"/>
      <c r="K1243" s="454"/>
      <c r="L1243" s="454"/>
      <c r="M1243" s="455"/>
      <c r="N1243" s="458"/>
      <c r="O1243" s="445"/>
      <c r="P1243" s="445"/>
      <c r="Q1243" s="445"/>
      <c r="R1243" s="445"/>
      <c r="S1243" s="445"/>
      <c r="T1243" s="445"/>
      <c r="U1243" s="445"/>
      <c r="V1243" s="445"/>
      <c r="W1243" s="445"/>
      <c r="X1243" s="445"/>
      <c r="Y1243" s="445"/>
      <c r="Z1243" s="445"/>
    </row>
    <row r="1244" ht="14.25" customHeight="1">
      <c r="A1244" s="447"/>
      <c r="B1244" s="459"/>
      <c r="C1244" s="460"/>
      <c r="D1244" s="460"/>
      <c r="E1244" s="460"/>
      <c r="F1244" s="460"/>
      <c r="G1244" s="460"/>
      <c r="H1244" s="460"/>
      <c r="I1244" s="460"/>
      <c r="J1244" s="460"/>
      <c r="K1244" s="460"/>
      <c r="L1244" s="460"/>
      <c r="M1244" s="461"/>
      <c r="N1244" s="464"/>
      <c r="O1244" s="445"/>
      <c r="P1244" s="445"/>
      <c r="Q1244" s="445"/>
      <c r="R1244" s="445"/>
      <c r="S1244" s="445"/>
      <c r="T1244" s="445"/>
      <c r="U1244" s="445"/>
      <c r="V1244" s="445"/>
      <c r="W1244" s="445"/>
      <c r="X1244" s="445"/>
      <c r="Y1244" s="445"/>
      <c r="Z1244" s="445"/>
    </row>
    <row r="1245" ht="14.25" customHeight="1">
      <c r="A1245" s="447" t="str">
        <f>SUBSTITUTE(SUBSTITUTE(SUBSTITUTE(M1245,"-",""),"(",""),")","")</f>
        <v>6782371373</v>
      </c>
      <c r="B1245" s="448">
        <v>16.0</v>
      </c>
      <c r="C1245" s="471"/>
      <c r="D1245" s="449"/>
      <c r="E1245" s="449" t="s">
        <v>2650</v>
      </c>
      <c r="F1245" s="449" t="s">
        <v>1747</v>
      </c>
      <c r="G1245" s="449" t="s">
        <v>1748</v>
      </c>
      <c r="H1245" s="449" t="s">
        <v>2676</v>
      </c>
      <c r="I1245" s="449" t="s">
        <v>2065</v>
      </c>
      <c r="J1245" s="451">
        <v>44407.0</v>
      </c>
      <c r="K1245" s="449" t="s">
        <v>1698</v>
      </c>
      <c r="L1245" s="449" t="s">
        <v>2063</v>
      </c>
      <c r="M1245" s="450" t="s">
        <v>2066</v>
      </c>
      <c r="N1245" s="452" t="s">
        <v>2067</v>
      </c>
      <c r="O1245" s="445"/>
      <c r="P1245" s="445"/>
      <c r="Q1245" s="445"/>
      <c r="R1245" s="445"/>
      <c r="S1245" s="445"/>
      <c r="T1245" s="445"/>
      <c r="U1245" s="445"/>
      <c r="V1245" s="445"/>
      <c r="W1245" s="445"/>
      <c r="X1245" s="445"/>
      <c r="Y1245" s="445"/>
      <c r="Z1245" s="445"/>
    </row>
    <row r="1246" ht="14.25" customHeight="1">
      <c r="A1246" s="447"/>
      <c r="B1246" s="453"/>
      <c r="C1246" s="454"/>
      <c r="D1246" s="454"/>
      <c r="E1246" s="454"/>
      <c r="F1246" s="454"/>
      <c r="G1246" s="454"/>
      <c r="H1246" s="454"/>
      <c r="I1246" s="454"/>
      <c r="J1246" s="454"/>
      <c r="K1246" s="454"/>
      <c r="L1246" s="454"/>
      <c r="M1246" s="455"/>
      <c r="N1246" s="458"/>
      <c r="O1246" s="445"/>
      <c r="P1246" s="445"/>
      <c r="Q1246" s="445"/>
      <c r="R1246" s="445"/>
      <c r="S1246" s="445"/>
      <c r="T1246" s="445"/>
      <c r="U1246" s="445"/>
      <c r="V1246" s="445"/>
      <c r="W1246" s="445"/>
      <c r="X1246" s="445"/>
      <c r="Y1246" s="445"/>
      <c r="Z1246" s="445"/>
    </row>
    <row r="1247" ht="14.25" customHeight="1">
      <c r="A1247" s="447"/>
      <c r="B1247" s="459"/>
      <c r="C1247" s="460"/>
      <c r="D1247" s="460"/>
      <c r="E1247" s="460"/>
      <c r="F1247" s="460"/>
      <c r="G1247" s="460"/>
      <c r="H1247" s="460"/>
      <c r="I1247" s="460"/>
      <c r="J1247" s="460"/>
      <c r="K1247" s="460"/>
      <c r="L1247" s="460"/>
      <c r="M1247" s="461"/>
      <c r="N1247" s="464"/>
      <c r="O1247" s="445"/>
      <c r="P1247" s="445"/>
      <c r="Q1247" s="445"/>
      <c r="R1247" s="445"/>
      <c r="S1247" s="445"/>
      <c r="T1247" s="445"/>
      <c r="U1247" s="445"/>
      <c r="V1247" s="445"/>
      <c r="W1247" s="445"/>
      <c r="X1247" s="445"/>
      <c r="Y1247" s="445"/>
      <c r="Z1247" s="445"/>
    </row>
    <row r="1248" ht="14.25" customHeight="1">
      <c r="A1248" s="447" t="str">
        <f>SUBSTITUTE(SUBSTITUTE(SUBSTITUTE(M1248,"-",""),"(",""),")","")</f>
        <v>7069839033</v>
      </c>
      <c r="B1248" s="448">
        <v>17.0</v>
      </c>
      <c r="C1248" s="471"/>
      <c r="D1248" s="449"/>
      <c r="E1248" s="449" t="s">
        <v>2650</v>
      </c>
      <c r="F1248" s="449" t="s">
        <v>1747</v>
      </c>
      <c r="G1248" s="449" t="s">
        <v>1748</v>
      </c>
      <c r="H1248" s="449" t="s">
        <v>2677</v>
      </c>
      <c r="I1248" s="508" t="s">
        <v>1299</v>
      </c>
      <c r="J1248" s="451">
        <v>45395.0</v>
      </c>
      <c r="K1248" s="449" t="s">
        <v>1752</v>
      </c>
      <c r="L1248" s="449" t="s">
        <v>1297</v>
      </c>
      <c r="M1248" s="450" t="s">
        <v>1300</v>
      </c>
      <c r="N1248" s="452" t="s">
        <v>1301</v>
      </c>
      <c r="O1248" s="445"/>
      <c r="P1248" s="445"/>
      <c r="Q1248" s="445"/>
      <c r="R1248" s="445"/>
      <c r="S1248" s="445"/>
      <c r="T1248" s="445"/>
      <c r="U1248" s="445"/>
      <c r="V1248" s="445"/>
      <c r="W1248" s="445"/>
      <c r="X1248" s="445"/>
      <c r="Y1248" s="445"/>
      <c r="Z1248" s="445"/>
    </row>
    <row r="1249" ht="14.25" customHeight="1">
      <c r="A1249" s="447"/>
      <c r="B1249" s="453"/>
      <c r="C1249" s="454"/>
      <c r="D1249" s="454"/>
      <c r="E1249" s="454"/>
      <c r="F1249" s="454"/>
      <c r="G1249" s="454"/>
      <c r="H1249" s="454"/>
      <c r="I1249" s="454"/>
      <c r="J1249" s="454"/>
      <c r="K1249" s="456" t="s">
        <v>2170</v>
      </c>
      <c r="L1249" s="456" t="s">
        <v>1298</v>
      </c>
      <c r="M1249" s="455"/>
      <c r="N1249" s="458"/>
      <c r="O1249" s="445"/>
      <c r="P1249" s="445"/>
      <c r="Q1249" s="445"/>
      <c r="R1249" s="445"/>
      <c r="S1249" s="445"/>
      <c r="T1249" s="445"/>
      <c r="U1249" s="445"/>
      <c r="V1249" s="445"/>
      <c r="W1249" s="445"/>
      <c r="X1249" s="445"/>
      <c r="Y1249" s="445"/>
      <c r="Z1249" s="445"/>
    </row>
    <row r="1250" ht="14.25" customHeight="1">
      <c r="A1250" s="447"/>
      <c r="B1250" s="459"/>
      <c r="C1250" s="460"/>
      <c r="D1250" s="460"/>
      <c r="E1250" s="460"/>
      <c r="F1250" s="460"/>
      <c r="G1250" s="460"/>
      <c r="H1250" s="460"/>
      <c r="I1250" s="460"/>
      <c r="J1250" s="460"/>
      <c r="K1250" s="462"/>
      <c r="L1250" s="462"/>
      <c r="M1250" s="461"/>
      <c r="N1250" s="464"/>
      <c r="O1250" s="445"/>
      <c r="P1250" s="445"/>
      <c r="Q1250" s="445"/>
      <c r="R1250" s="445"/>
      <c r="S1250" s="445"/>
      <c r="T1250" s="445"/>
      <c r="U1250" s="445"/>
      <c r="V1250" s="445"/>
      <c r="W1250" s="445"/>
      <c r="X1250" s="445"/>
      <c r="Y1250" s="445"/>
      <c r="Z1250" s="445"/>
    </row>
    <row r="1251" ht="14.25" customHeight="1">
      <c r="A1251" s="447" t="str">
        <f>SUBSTITUTE(SUBSTITUTE(SUBSTITUTE(M1251,"-",""),"(",""),")","")</f>
        <v>7069839033</v>
      </c>
      <c r="B1251" s="448">
        <v>18.0</v>
      </c>
      <c r="C1251" s="471"/>
      <c r="D1251" s="449"/>
      <c r="E1251" s="449" t="s">
        <v>2650</v>
      </c>
      <c r="F1251" s="449" t="s">
        <v>1747</v>
      </c>
      <c r="G1251" s="449" t="s">
        <v>1748</v>
      </c>
      <c r="H1251" s="449" t="s">
        <v>2678</v>
      </c>
      <c r="I1251" s="508" t="s">
        <v>1298</v>
      </c>
      <c r="J1251" s="451">
        <v>45395.0</v>
      </c>
      <c r="K1251" s="449" t="s">
        <v>1754</v>
      </c>
      <c r="L1251" s="449" t="s">
        <v>1297</v>
      </c>
      <c r="M1251" s="450" t="s">
        <v>1300</v>
      </c>
      <c r="N1251" s="452" t="s">
        <v>1301</v>
      </c>
      <c r="O1251" s="445"/>
      <c r="P1251" s="445"/>
      <c r="Q1251" s="445"/>
      <c r="R1251" s="445"/>
      <c r="S1251" s="445"/>
      <c r="T1251" s="445"/>
      <c r="U1251" s="445"/>
      <c r="V1251" s="445"/>
      <c r="W1251" s="445"/>
      <c r="X1251" s="445"/>
      <c r="Y1251" s="445"/>
      <c r="Z1251" s="445"/>
    </row>
    <row r="1252" ht="14.25" customHeight="1">
      <c r="A1252" s="447"/>
      <c r="B1252" s="453"/>
      <c r="C1252" s="454"/>
      <c r="D1252" s="454"/>
      <c r="E1252" s="454"/>
      <c r="F1252" s="454"/>
      <c r="G1252" s="454"/>
      <c r="H1252" s="454"/>
      <c r="I1252" s="454"/>
      <c r="J1252" s="454"/>
      <c r="K1252" s="456" t="s">
        <v>2170</v>
      </c>
      <c r="L1252" s="456" t="s">
        <v>1299</v>
      </c>
      <c r="M1252" s="455"/>
      <c r="N1252" s="458"/>
      <c r="O1252" s="445"/>
      <c r="P1252" s="445"/>
      <c r="Q1252" s="445"/>
      <c r="R1252" s="445"/>
      <c r="S1252" s="445"/>
      <c r="T1252" s="445"/>
      <c r="U1252" s="445"/>
      <c r="V1252" s="445"/>
      <c r="W1252" s="445"/>
      <c r="X1252" s="445"/>
      <c r="Y1252" s="445"/>
      <c r="Z1252" s="445"/>
    </row>
    <row r="1253" ht="14.25" customHeight="1">
      <c r="A1253" s="447"/>
      <c r="B1253" s="459"/>
      <c r="C1253" s="460"/>
      <c r="D1253" s="460"/>
      <c r="E1253" s="460"/>
      <c r="F1253" s="460"/>
      <c r="G1253" s="460"/>
      <c r="H1253" s="460"/>
      <c r="I1253" s="460"/>
      <c r="J1253" s="460"/>
      <c r="K1253" s="462"/>
      <c r="L1253" s="462"/>
      <c r="M1253" s="461"/>
      <c r="N1253" s="464"/>
      <c r="O1253" s="445"/>
      <c r="P1253" s="445"/>
      <c r="Q1253" s="445"/>
      <c r="R1253" s="445"/>
      <c r="S1253" s="445"/>
      <c r="T1253" s="445"/>
      <c r="U1253" s="445"/>
      <c r="V1253" s="445"/>
      <c r="W1253" s="445"/>
      <c r="X1253" s="445"/>
      <c r="Y1253" s="445"/>
      <c r="Z1253" s="445"/>
    </row>
    <row r="1254" ht="14.25" customHeight="1">
      <c r="A1254" s="447" t="str">
        <f>SUBSTITUTE(SUBSTITUTE(SUBSTITUTE(M1254,"-",""),"(",""),")","")</f>
        <v>4702659966</v>
      </c>
      <c r="B1254" s="512">
        <v>1.0</v>
      </c>
      <c r="C1254" s="450" t="s">
        <v>136</v>
      </c>
      <c r="D1254" s="449"/>
      <c r="E1254" s="449" t="s">
        <v>2650</v>
      </c>
      <c r="F1254" s="449" t="s">
        <v>2574</v>
      </c>
      <c r="G1254" s="449" t="s">
        <v>1748</v>
      </c>
      <c r="H1254" s="449" t="s">
        <v>2679</v>
      </c>
      <c r="I1254" s="449" t="s">
        <v>2406</v>
      </c>
      <c r="J1254" s="449"/>
      <c r="K1254" s="449" t="s">
        <v>1789</v>
      </c>
      <c r="L1254" s="449" t="s">
        <v>2403</v>
      </c>
      <c r="M1254" s="450" t="s">
        <v>2405</v>
      </c>
      <c r="N1254" s="452" t="s">
        <v>1203</v>
      </c>
      <c r="O1254" s="445"/>
      <c r="P1254" s="445"/>
      <c r="Q1254" s="445"/>
      <c r="R1254" s="445"/>
      <c r="S1254" s="445"/>
      <c r="T1254" s="445"/>
      <c r="U1254" s="445"/>
      <c r="V1254" s="445"/>
      <c r="W1254" s="445"/>
      <c r="X1254" s="445"/>
      <c r="Y1254" s="445"/>
      <c r="Z1254" s="445"/>
    </row>
    <row r="1255" ht="14.25" customHeight="1">
      <c r="A1255" s="447"/>
      <c r="B1255" s="453"/>
      <c r="C1255" s="455"/>
      <c r="D1255" s="454"/>
      <c r="E1255" s="454"/>
      <c r="F1255" s="454"/>
      <c r="G1255" s="454"/>
      <c r="H1255" s="454"/>
      <c r="I1255" s="454"/>
      <c r="J1255" s="454"/>
      <c r="K1255" s="456" t="s">
        <v>1859</v>
      </c>
      <c r="L1255" s="456" t="s">
        <v>2404</v>
      </c>
      <c r="M1255" s="455"/>
      <c r="N1255" s="458"/>
      <c r="O1255" s="445"/>
      <c r="P1255" s="445"/>
      <c r="Q1255" s="445"/>
      <c r="R1255" s="445"/>
      <c r="S1255" s="445"/>
      <c r="T1255" s="445"/>
      <c r="U1255" s="445"/>
      <c r="V1255" s="445"/>
      <c r="W1255" s="445"/>
      <c r="X1255" s="445"/>
      <c r="Y1255" s="445"/>
      <c r="Z1255" s="445"/>
    </row>
    <row r="1256" ht="14.25" customHeight="1">
      <c r="A1256" s="447"/>
      <c r="B1256" s="459"/>
      <c r="C1256" s="461"/>
      <c r="D1256" s="460"/>
      <c r="E1256" s="460"/>
      <c r="F1256" s="460"/>
      <c r="G1256" s="460"/>
      <c r="H1256" s="460"/>
      <c r="I1256" s="460"/>
      <c r="J1256" s="460"/>
      <c r="K1256" s="462"/>
      <c r="L1256" s="462"/>
      <c r="M1256" s="461"/>
      <c r="N1256" s="464"/>
      <c r="O1256" s="445"/>
      <c r="P1256" s="445"/>
      <c r="Q1256" s="445"/>
      <c r="R1256" s="445"/>
      <c r="S1256" s="445"/>
      <c r="T1256" s="445"/>
      <c r="U1256" s="445"/>
      <c r="V1256" s="445"/>
      <c r="W1256" s="445"/>
      <c r="X1256" s="445"/>
      <c r="Y1256" s="445"/>
      <c r="Z1256" s="445"/>
    </row>
    <row r="1257" ht="14.25" customHeight="1">
      <c r="A1257" s="447" t="str">
        <f>SUBSTITUTE(SUBSTITUTE(SUBSTITUTE(M1257,"-",""),"(",""),")","")</f>
        <v>4049360165</v>
      </c>
      <c r="B1257" s="512">
        <v>2.0</v>
      </c>
      <c r="C1257" s="450" t="s">
        <v>76</v>
      </c>
      <c r="D1257" s="449"/>
      <c r="E1257" s="449" t="s">
        <v>2650</v>
      </c>
      <c r="F1257" s="449" t="s">
        <v>2574</v>
      </c>
      <c r="G1257" s="449" t="s">
        <v>1748</v>
      </c>
      <c r="H1257" s="449" t="s">
        <v>421</v>
      </c>
      <c r="I1257" s="449" t="s">
        <v>421</v>
      </c>
      <c r="J1257" s="449"/>
      <c r="K1257" s="449" t="s">
        <v>1728</v>
      </c>
      <c r="L1257" s="471" t="s">
        <v>1811</v>
      </c>
      <c r="M1257" s="450" t="s">
        <v>1813</v>
      </c>
      <c r="N1257" s="452" t="s">
        <v>419</v>
      </c>
      <c r="O1257" s="445"/>
      <c r="P1257" s="445"/>
      <c r="Q1257" s="445"/>
      <c r="R1257" s="445"/>
      <c r="S1257" s="445"/>
      <c r="T1257" s="445"/>
      <c r="U1257" s="445"/>
      <c r="V1257" s="445"/>
      <c r="W1257" s="445"/>
      <c r="X1257" s="445"/>
      <c r="Y1257" s="445"/>
      <c r="Z1257" s="445"/>
    </row>
    <row r="1258" ht="14.25" customHeight="1">
      <c r="A1258" s="447"/>
      <c r="B1258" s="453"/>
      <c r="C1258" s="455"/>
      <c r="D1258" s="454"/>
      <c r="E1258" s="454"/>
      <c r="F1258" s="454"/>
      <c r="G1258" s="454"/>
      <c r="H1258" s="454"/>
      <c r="I1258" s="454"/>
      <c r="J1258" s="454"/>
      <c r="K1258" s="456" t="s">
        <v>1812</v>
      </c>
      <c r="L1258" s="474" t="s">
        <v>420</v>
      </c>
      <c r="M1258" s="455"/>
      <c r="N1258" s="458"/>
      <c r="O1258" s="445"/>
      <c r="P1258" s="445"/>
      <c r="Q1258" s="445"/>
      <c r="R1258" s="445"/>
      <c r="S1258" s="445"/>
      <c r="T1258" s="445"/>
      <c r="U1258" s="445"/>
      <c r="V1258" s="445"/>
      <c r="W1258" s="445"/>
      <c r="X1258" s="445"/>
      <c r="Y1258" s="445"/>
      <c r="Z1258" s="445"/>
    </row>
    <row r="1259" ht="14.25" customHeight="1">
      <c r="A1259" s="447"/>
      <c r="B1259" s="459"/>
      <c r="C1259" s="461"/>
      <c r="D1259" s="460"/>
      <c r="E1259" s="460"/>
      <c r="F1259" s="460"/>
      <c r="G1259" s="460"/>
      <c r="H1259" s="460"/>
      <c r="I1259" s="460"/>
      <c r="J1259" s="460"/>
      <c r="K1259" s="462"/>
      <c r="L1259" s="462"/>
      <c r="M1259" s="461"/>
      <c r="N1259" s="464"/>
      <c r="O1259" s="445"/>
      <c r="P1259" s="445"/>
      <c r="Q1259" s="445"/>
      <c r="R1259" s="445"/>
      <c r="S1259" s="445"/>
      <c r="T1259" s="445"/>
      <c r="U1259" s="445"/>
      <c r="V1259" s="445"/>
      <c r="W1259" s="445"/>
      <c r="X1259" s="445"/>
      <c r="Y1259" s="445"/>
      <c r="Z1259" s="445"/>
    </row>
    <row r="1260" ht="14.25" customHeight="1">
      <c r="A1260" s="447" t="str">
        <f>SUBSTITUTE(SUBSTITUTE(SUBSTITUTE(M1260,"-",""),"(",""),")","")</f>
        <v>7706806591</v>
      </c>
      <c r="B1260" s="512">
        <v>3.0</v>
      </c>
      <c r="C1260" s="450"/>
      <c r="D1260" s="449"/>
      <c r="E1260" s="449" t="s">
        <v>2650</v>
      </c>
      <c r="F1260" s="449" t="s">
        <v>2574</v>
      </c>
      <c r="G1260" s="449" t="s">
        <v>1748</v>
      </c>
      <c r="H1260" s="449" t="s">
        <v>2680</v>
      </c>
      <c r="I1260" s="449" t="s">
        <v>2532</v>
      </c>
      <c r="J1260" s="449"/>
      <c r="K1260" s="449" t="s">
        <v>1794</v>
      </c>
      <c r="L1260" s="449" t="s">
        <v>2531</v>
      </c>
      <c r="M1260" s="450" t="s">
        <v>2533</v>
      </c>
      <c r="N1260" s="452" t="s">
        <v>1354</v>
      </c>
      <c r="O1260" s="445"/>
      <c r="P1260" s="445"/>
      <c r="Q1260" s="445"/>
      <c r="R1260" s="445"/>
      <c r="S1260" s="445"/>
      <c r="T1260" s="445"/>
      <c r="U1260" s="445"/>
      <c r="V1260" s="445"/>
      <c r="W1260" s="445"/>
      <c r="X1260" s="445"/>
      <c r="Y1260" s="445"/>
      <c r="Z1260" s="445"/>
    </row>
    <row r="1261" ht="14.25" customHeight="1">
      <c r="A1261" s="447"/>
      <c r="B1261" s="453"/>
      <c r="C1261" s="455"/>
      <c r="D1261" s="454"/>
      <c r="E1261" s="454"/>
      <c r="F1261" s="454"/>
      <c r="G1261" s="454"/>
      <c r="H1261" s="454"/>
      <c r="I1261" s="454"/>
      <c r="J1261" s="454"/>
      <c r="K1261" s="454"/>
      <c r="L1261" s="454"/>
      <c r="M1261" s="455"/>
      <c r="N1261" s="458"/>
      <c r="O1261" s="445"/>
      <c r="P1261" s="445"/>
      <c r="Q1261" s="445"/>
      <c r="R1261" s="445"/>
      <c r="S1261" s="445"/>
      <c r="T1261" s="445"/>
      <c r="U1261" s="445"/>
      <c r="V1261" s="445"/>
      <c r="W1261" s="445"/>
      <c r="X1261" s="445"/>
      <c r="Y1261" s="445"/>
      <c r="Z1261" s="445"/>
    </row>
    <row r="1262" ht="14.25" customHeight="1">
      <c r="A1262" s="447"/>
      <c r="B1262" s="459"/>
      <c r="C1262" s="461"/>
      <c r="D1262" s="460"/>
      <c r="E1262" s="460"/>
      <c r="F1262" s="460"/>
      <c r="G1262" s="460"/>
      <c r="H1262" s="460"/>
      <c r="I1262" s="460"/>
      <c r="J1262" s="460"/>
      <c r="K1262" s="460"/>
      <c r="L1262" s="460"/>
      <c r="M1262" s="461"/>
      <c r="N1262" s="464"/>
      <c r="O1262" s="445"/>
      <c r="P1262" s="445"/>
      <c r="Q1262" s="445"/>
      <c r="R1262" s="445"/>
      <c r="S1262" s="445"/>
      <c r="T1262" s="445"/>
      <c r="U1262" s="445"/>
      <c r="V1262" s="445"/>
      <c r="W1262" s="445"/>
      <c r="X1262" s="445"/>
      <c r="Y1262" s="445"/>
      <c r="Z1262" s="445"/>
    </row>
    <row r="1263" ht="14.25" customHeight="1">
      <c r="A1263" s="447" t="str">
        <f>SUBSTITUTE(SUBSTITUTE(SUBSTITUTE(M1263,"-",""),"(",""),")","")</f>
        <v>4703613655</v>
      </c>
      <c r="B1263" s="512">
        <v>4.0</v>
      </c>
      <c r="C1263" s="450"/>
      <c r="D1263" s="449" t="s">
        <v>1665</v>
      </c>
      <c r="E1263" s="449" t="s">
        <v>2650</v>
      </c>
      <c r="F1263" s="449" t="s">
        <v>2574</v>
      </c>
      <c r="G1263" s="449" t="s">
        <v>1748</v>
      </c>
      <c r="H1263" s="449" t="s">
        <v>2681</v>
      </c>
      <c r="I1263" s="449" t="s">
        <v>2682</v>
      </c>
      <c r="J1263" s="449"/>
      <c r="K1263" s="449"/>
      <c r="L1263" s="449"/>
      <c r="M1263" s="450" t="s">
        <v>1492</v>
      </c>
      <c r="N1263" s="452" t="s">
        <v>1493</v>
      </c>
      <c r="O1263" s="445"/>
      <c r="P1263" s="445"/>
      <c r="Q1263" s="445"/>
      <c r="R1263" s="445"/>
      <c r="S1263" s="445"/>
      <c r="T1263" s="445"/>
      <c r="U1263" s="445"/>
      <c r="V1263" s="445"/>
      <c r="W1263" s="445"/>
      <c r="X1263" s="445"/>
      <c r="Y1263" s="445"/>
      <c r="Z1263" s="445"/>
    </row>
    <row r="1264" ht="14.25" customHeight="1">
      <c r="A1264" s="447"/>
      <c r="B1264" s="453"/>
      <c r="C1264" s="455"/>
      <c r="D1264" s="454"/>
      <c r="E1264" s="454"/>
      <c r="F1264" s="454"/>
      <c r="G1264" s="454"/>
      <c r="H1264" s="454"/>
      <c r="I1264" s="454"/>
      <c r="J1264" s="454"/>
      <c r="K1264" s="454"/>
      <c r="L1264" s="454"/>
      <c r="M1264" s="455"/>
      <c r="N1264" s="458"/>
      <c r="O1264" s="445" t="s">
        <v>1676</v>
      </c>
      <c r="P1264" s="445"/>
      <c r="Q1264" s="445"/>
      <c r="R1264" s="445"/>
      <c r="S1264" s="445"/>
      <c r="T1264" s="445"/>
      <c r="U1264" s="445"/>
      <c r="V1264" s="445"/>
      <c r="W1264" s="445"/>
      <c r="X1264" s="445"/>
      <c r="Y1264" s="445"/>
      <c r="Z1264" s="445"/>
    </row>
    <row r="1265" ht="14.25" customHeight="1">
      <c r="A1265" s="447"/>
      <c r="B1265" s="459"/>
      <c r="C1265" s="461"/>
      <c r="D1265" s="460"/>
      <c r="E1265" s="460"/>
      <c r="F1265" s="460"/>
      <c r="G1265" s="460"/>
      <c r="H1265" s="460"/>
      <c r="I1265" s="460"/>
      <c r="J1265" s="460"/>
      <c r="K1265" s="460"/>
      <c r="L1265" s="460"/>
      <c r="M1265" s="461"/>
      <c r="N1265" s="464"/>
      <c r="O1265" s="445"/>
      <c r="P1265" s="445"/>
      <c r="Q1265" s="445"/>
      <c r="R1265" s="445"/>
      <c r="S1265" s="445"/>
      <c r="T1265" s="445"/>
      <c r="U1265" s="445"/>
      <c r="V1265" s="445"/>
      <c r="W1265" s="445"/>
      <c r="X1265" s="445"/>
      <c r="Y1265" s="445"/>
      <c r="Z1265" s="445"/>
    </row>
    <row r="1266" ht="14.25" customHeight="1">
      <c r="A1266" s="447" t="str">
        <f>SUBSTITUTE(SUBSTITUTE(SUBSTITUTE(M1266,"-",""),"(",""),")","")</f>
        <v>4048220294</v>
      </c>
      <c r="B1266" s="512">
        <v>5.0</v>
      </c>
      <c r="C1266" s="450" t="s">
        <v>177</v>
      </c>
      <c r="D1266" s="449"/>
      <c r="E1266" s="449" t="s">
        <v>2650</v>
      </c>
      <c r="F1266" s="449" t="s">
        <v>2574</v>
      </c>
      <c r="G1266" s="449" t="s">
        <v>1748</v>
      </c>
      <c r="H1266" s="449" t="s">
        <v>2683</v>
      </c>
      <c r="I1266" s="449" t="s">
        <v>2557</v>
      </c>
      <c r="J1266" s="449"/>
      <c r="K1266" s="449" t="s">
        <v>1794</v>
      </c>
      <c r="L1266" s="449" t="s">
        <v>2556</v>
      </c>
      <c r="M1266" s="450" t="s">
        <v>1316</v>
      </c>
      <c r="N1266" s="452" t="s">
        <v>1317</v>
      </c>
      <c r="O1266" s="445"/>
      <c r="P1266" s="445"/>
      <c r="Q1266" s="445"/>
      <c r="R1266" s="445"/>
      <c r="S1266" s="445"/>
      <c r="T1266" s="445"/>
      <c r="U1266" s="445"/>
      <c r="V1266" s="445"/>
      <c r="W1266" s="445"/>
      <c r="X1266" s="445"/>
      <c r="Y1266" s="445"/>
      <c r="Z1266" s="445"/>
    </row>
    <row r="1267" ht="14.25" customHeight="1">
      <c r="A1267" s="447"/>
      <c r="B1267" s="453"/>
      <c r="C1267" s="455"/>
      <c r="D1267" s="454"/>
      <c r="E1267" s="454"/>
      <c r="F1267" s="454"/>
      <c r="G1267" s="454"/>
      <c r="H1267" s="454"/>
      <c r="I1267" s="454"/>
      <c r="J1267" s="454"/>
      <c r="K1267" s="454"/>
      <c r="L1267" s="454"/>
      <c r="M1267" s="455"/>
      <c r="N1267" s="458"/>
      <c r="O1267" s="445"/>
      <c r="P1267" s="445"/>
      <c r="Q1267" s="445"/>
      <c r="R1267" s="445"/>
      <c r="S1267" s="445"/>
      <c r="T1267" s="445"/>
      <c r="U1267" s="445"/>
      <c r="V1267" s="445"/>
      <c r="W1267" s="445"/>
      <c r="X1267" s="445"/>
      <c r="Y1267" s="445"/>
      <c r="Z1267" s="445"/>
    </row>
    <row r="1268" ht="14.25" customHeight="1">
      <c r="A1268" s="447"/>
      <c r="B1268" s="459"/>
      <c r="C1268" s="461"/>
      <c r="D1268" s="460"/>
      <c r="E1268" s="460"/>
      <c r="F1268" s="460"/>
      <c r="G1268" s="460"/>
      <c r="H1268" s="460"/>
      <c r="I1268" s="460"/>
      <c r="J1268" s="460"/>
      <c r="K1268" s="460"/>
      <c r="L1268" s="460"/>
      <c r="M1268" s="461"/>
      <c r="N1268" s="464"/>
      <c r="O1268" s="445"/>
      <c r="P1268" s="445"/>
      <c r="Q1268" s="445"/>
      <c r="R1268" s="445"/>
      <c r="S1268" s="445"/>
      <c r="T1268" s="445"/>
      <c r="U1268" s="445"/>
      <c r="V1268" s="445"/>
      <c r="W1268" s="445"/>
      <c r="X1268" s="445"/>
      <c r="Y1268" s="445"/>
      <c r="Z1268" s="445"/>
    </row>
    <row r="1269" ht="14.25" customHeight="1">
      <c r="A1269" s="447" t="str">
        <f>SUBSTITUTE(SUBSTITUTE(SUBSTITUTE(M1269,"-",""),"(",""),")","")</f>
        <v>7069839752</v>
      </c>
      <c r="B1269" s="512">
        <v>6.0</v>
      </c>
      <c r="C1269" s="450"/>
      <c r="D1269" s="449"/>
      <c r="E1269" s="449" t="s">
        <v>2650</v>
      </c>
      <c r="F1269" s="449" t="s">
        <v>2574</v>
      </c>
      <c r="G1269" s="449" t="s">
        <v>1748</v>
      </c>
      <c r="H1269" s="449" t="s">
        <v>2684</v>
      </c>
      <c r="I1269" s="449" t="s">
        <v>2515</v>
      </c>
      <c r="J1269" s="449"/>
      <c r="K1269" s="449" t="s">
        <v>1754</v>
      </c>
      <c r="L1269" s="449" t="s">
        <v>2512</v>
      </c>
      <c r="M1269" s="450" t="s">
        <v>2514</v>
      </c>
      <c r="N1269" s="452" t="s">
        <v>1277</v>
      </c>
      <c r="O1269" s="445"/>
      <c r="P1269" s="445"/>
      <c r="Q1269" s="445"/>
      <c r="R1269" s="445"/>
      <c r="S1269" s="445"/>
      <c r="T1269" s="445"/>
      <c r="U1269" s="445"/>
      <c r="V1269" s="445"/>
      <c r="W1269" s="445"/>
      <c r="X1269" s="445"/>
      <c r="Y1269" s="445"/>
      <c r="Z1269" s="445"/>
    </row>
    <row r="1270" ht="14.25" customHeight="1">
      <c r="A1270" s="447"/>
      <c r="B1270" s="453"/>
      <c r="C1270" s="455"/>
      <c r="D1270" s="454"/>
      <c r="E1270" s="454"/>
      <c r="F1270" s="454"/>
      <c r="G1270" s="454"/>
      <c r="H1270" s="454"/>
      <c r="I1270" s="454"/>
      <c r="J1270" s="454"/>
      <c r="K1270" s="456" t="s">
        <v>1812</v>
      </c>
      <c r="L1270" s="456" t="s">
        <v>2513</v>
      </c>
      <c r="M1270" s="455"/>
      <c r="N1270" s="458"/>
      <c r="O1270" s="445"/>
      <c r="P1270" s="445"/>
      <c r="Q1270" s="445"/>
      <c r="R1270" s="445"/>
      <c r="S1270" s="445"/>
      <c r="T1270" s="445"/>
      <c r="U1270" s="445"/>
      <c r="V1270" s="445"/>
      <c r="W1270" s="445"/>
      <c r="X1270" s="445"/>
      <c r="Y1270" s="445"/>
      <c r="Z1270" s="445"/>
    </row>
    <row r="1271" ht="14.25" customHeight="1">
      <c r="A1271" s="447"/>
      <c r="B1271" s="459"/>
      <c r="C1271" s="461"/>
      <c r="D1271" s="460"/>
      <c r="E1271" s="460"/>
      <c r="F1271" s="460"/>
      <c r="G1271" s="460"/>
      <c r="H1271" s="460"/>
      <c r="I1271" s="460"/>
      <c r="J1271" s="460"/>
      <c r="K1271" s="462"/>
      <c r="L1271" s="462"/>
      <c r="M1271" s="461"/>
      <c r="N1271" s="464"/>
      <c r="O1271" s="445"/>
      <c r="P1271" s="445"/>
      <c r="Q1271" s="445"/>
      <c r="R1271" s="445"/>
      <c r="S1271" s="445"/>
      <c r="T1271" s="445"/>
      <c r="U1271" s="445"/>
      <c r="V1271" s="445"/>
      <c r="W1271" s="445"/>
      <c r="X1271" s="445"/>
      <c r="Y1271" s="445"/>
      <c r="Z1271" s="445"/>
    </row>
    <row r="1272" ht="14.25" customHeight="1">
      <c r="A1272" s="447" t="str">
        <f>SUBSTITUTE(SUBSTITUTE(SUBSTITUTE(M1272,"-",""),"(",""),")","")</f>
        <v>6786087394</v>
      </c>
      <c r="B1272" s="512">
        <v>7.0</v>
      </c>
      <c r="C1272" s="450"/>
      <c r="D1272" s="449" t="s">
        <v>1665</v>
      </c>
      <c r="E1272" s="449" t="s">
        <v>2650</v>
      </c>
      <c r="F1272" s="449" t="s">
        <v>2574</v>
      </c>
      <c r="G1272" s="449" t="s">
        <v>1748</v>
      </c>
      <c r="H1272" s="449" t="s">
        <v>2685</v>
      </c>
      <c r="I1272" s="449" t="s">
        <v>2686</v>
      </c>
      <c r="J1272" s="449"/>
      <c r="K1272" s="449"/>
      <c r="L1272" s="449"/>
      <c r="M1272" s="450" t="s">
        <v>2687</v>
      </c>
      <c r="N1272" s="452" t="s">
        <v>1475</v>
      </c>
      <c r="O1272" s="445"/>
      <c r="P1272" s="445"/>
      <c r="Q1272" s="445"/>
      <c r="R1272" s="445"/>
      <c r="S1272" s="445"/>
      <c r="T1272" s="445"/>
      <c r="U1272" s="445"/>
      <c r="V1272" s="445"/>
      <c r="W1272" s="445"/>
      <c r="X1272" s="445"/>
      <c r="Y1272" s="445"/>
      <c r="Z1272" s="445"/>
    </row>
    <row r="1273" ht="14.25" customHeight="1">
      <c r="A1273" s="447"/>
      <c r="B1273" s="453"/>
      <c r="C1273" s="455"/>
      <c r="D1273" s="454"/>
      <c r="E1273" s="454"/>
      <c r="F1273" s="454"/>
      <c r="G1273" s="454"/>
      <c r="H1273" s="454"/>
      <c r="I1273" s="454"/>
      <c r="J1273" s="454"/>
      <c r="K1273" s="454"/>
      <c r="L1273" s="454"/>
      <c r="M1273" s="455"/>
      <c r="N1273" s="458"/>
      <c r="O1273" s="445"/>
      <c r="P1273" s="445"/>
      <c r="Q1273" s="445"/>
      <c r="R1273" s="445"/>
      <c r="S1273" s="445"/>
      <c r="T1273" s="445"/>
      <c r="U1273" s="445"/>
      <c r="V1273" s="445"/>
      <c r="W1273" s="445"/>
      <c r="X1273" s="445"/>
      <c r="Y1273" s="445"/>
      <c r="Z1273" s="445"/>
    </row>
    <row r="1274" ht="14.25" customHeight="1">
      <c r="A1274" s="447"/>
      <c r="B1274" s="459"/>
      <c r="C1274" s="461"/>
      <c r="D1274" s="460"/>
      <c r="E1274" s="460"/>
      <c r="F1274" s="460"/>
      <c r="G1274" s="460"/>
      <c r="H1274" s="460"/>
      <c r="I1274" s="460"/>
      <c r="J1274" s="460"/>
      <c r="K1274" s="460"/>
      <c r="L1274" s="460"/>
      <c r="M1274" s="461"/>
      <c r="N1274" s="464"/>
      <c r="O1274" s="445"/>
      <c r="P1274" s="445"/>
      <c r="Q1274" s="445"/>
      <c r="R1274" s="445"/>
      <c r="S1274" s="445"/>
      <c r="T1274" s="445"/>
      <c r="U1274" s="445"/>
      <c r="V1274" s="445"/>
      <c r="W1274" s="445"/>
      <c r="X1274" s="445"/>
      <c r="Y1274" s="445"/>
      <c r="Z1274" s="445"/>
    </row>
    <row r="1275" ht="14.25" customHeight="1">
      <c r="A1275" s="447" t="str">
        <f>SUBSTITUTE(SUBSTITUTE(SUBSTITUTE(M1275,"-",""),"(",""),")","")</f>
        <v>4042173719</v>
      </c>
      <c r="B1275" s="512">
        <v>8.0</v>
      </c>
      <c r="C1275" s="450" t="s">
        <v>128</v>
      </c>
      <c r="D1275" s="449" t="s">
        <v>1665</v>
      </c>
      <c r="E1275" s="449" t="s">
        <v>2650</v>
      </c>
      <c r="F1275" s="449" t="s">
        <v>2574</v>
      </c>
      <c r="G1275" s="449" t="s">
        <v>1748</v>
      </c>
      <c r="H1275" s="449" t="s">
        <v>2688</v>
      </c>
      <c r="I1275" s="449" t="s">
        <v>2689</v>
      </c>
      <c r="J1275" s="449"/>
      <c r="K1275" s="449"/>
      <c r="L1275" s="449"/>
      <c r="M1275" s="450" t="s">
        <v>2690</v>
      </c>
      <c r="N1275" s="452" t="s">
        <v>1479</v>
      </c>
      <c r="O1275" s="445"/>
      <c r="P1275" s="445"/>
      <c r="Q1275" s="445"/>
      <c r="R1275" s="445"/>
      <c r="S1275" s="445"/>
      <c r="T1275" s="445"/>
      <c r="U1275" s="445"/>
      <c r="V1275" s="445"/>
      <c r="W1275" s="445"/>
      <c r="X1275" s="445"/>
      <c r="Y1275" s="445"/>
      <c r="Z1275" s="445"/>
    </row>
    <row r="1276" ht="14.25" customHeight="1">
      <c r="A1276" s="447"/>
      <c r="B1276" s="453"/>
      <c r="C1276" s="455"/>
      <c r="D1276" s="454"/>
      <c r="E1276" s="454"/>
      <c r="F1276" s="454"/>
      <c r="G1276" s="454"/>
      <c r="H1276" s="454"/>
      <c r="I1276" s="454"/>
      <c r="J1276" s="454"/>
      <c r="K1276" s="454"/>
      <c r="L1276" s="454"/>
      <c r="M1276" s="455"/>
      <c r="N1276" s="458"/>
      <c r="O1276" s="445"/>
      <c r="P1276" s="445"/>
      <c r="Q1276" s="445"/>
      <c r="R1276" s="445"/>
      <c r="S1276" s="445"/>
      <c r="T1276" s="445"/>
      <c r="U1276" s="445"/>
      <c r="V1276" s="445"/>
      <c r="W1276" s="445"/>
      <c r="X1276" s="445"/>
      <c r="Y1276" s="445"/>
      <c r="Z1276" s="445"/>
    </row>
    <row r="1277" ht="14.25" customHeight="1">
      <c r="A1277" s="447"/>
      <c r="B1277" s="459"/>
      <c r="C1277" s="461"/>
      <c r="D1277" s="460"/>
      <c r="E1277" s="460"/>
      <c r="F1277" s="460"/>
      <c r="G1277" s="460"/>
      <c r="H1277" s="460"/>
      <c r="I1277" s="460"/>
      <c r="J1277" s="460"/>
      <c r="K1277" s="460"/>
      <c r="L1277" s="460"/>
      <c r="M1277" s="461"/>
      <c r="N1277" s="464"/>
      <c r="O1277" s="445"/>
      <c r="P1277" s="445"/>
      <c r="Q1277" s="445"/>
      <c r="R1277" s="445"/>
      <c r="S1277" s="445"/>
      <c r="T1277" s="445"/>
      <c r="U1277" s="445"/>
      <c r="V1277" s="445"/>
      <c r="W1277" s="445"/>
      <c r="X1277" s="445"/>
      <c r="Y1277" s="445"/>
      <c r="Z1277" s="445"/>
    </row>
    <row r="1278" ht="14.25" customHeight="1">
      <c r="A1278" s="447" t="str">
        <f>SUBSTITUTE(SUBSTITUTE(SUBSTITUTE(M1278,"-",""),"(",""),")","")</f>
        <v>4708860240</v>
      </c>
      <c r="B1278" s="512">
        <v>9.0</v>
      </c>
      <c r="C1278" s="450"/>
      <c r="D1278" s="449"/>
      <c r="E1278" s="449" t="s">
        <v>2650</v>
      </c>
      <c r="F1278" s="449" t="s">
        <v>2574</v>
      </c>
      <c r="G1278" s="449" t="s">
        <v>1748</v>
      </c>
      <c r="H1278" s="449" t="s">
        <v>2691</v>
      </c>
      <c r="I1278" s="449" t="s">
        <v>2614</v>
      </c>
      <c r="J1278" s="449"/>
      <c r="K1278" s="449" t="s">
        <v>1812</v>
      </c>
      <c r="L1278" s="449" t="s">
        <v>2613</v>
      </c>
      <c r="M1278" s="450" t="s">
        <v>2615</v>
      </c>
      <c r="N1278" s="452" t="s">
        <v>1418</v>
      </c>
      <c r="O1278" s="445"/>
      <c r="P1278" s="445"/>
      <c r="Q1278" s="445"/>
      <c r="R1278" s="445"/>
      <c r="S1278" s="445"/>
      <c r="T1278" s="445"/>
      <c r="U1278" s="445"/>
      <c r="V1278" s="445"/>
      <c r="W1278" s="445"/>
      <c r="X1278" s="445"/>
      <c r="Y1278" s="445"/>
      <c r="Z1278" s="445"/>
    </row>
    <row r="1279" ht="14.25" customHeight="1">
      <c r="A1279" s="447"/>
      <c r="B1279" s="453"/>
      <c r="C1279" s="455"/>
      <c r="D1279" s="454"/>
      <c r="E1279" s="454"/>
      <c r="F1279" s="454"/>
      <c r="G1279" s="454"/>
      <c r="H1279" s="454"/>
      <c r="I1279" s="454"/>
      <c r="J1279" s="454"/>
      <c r="K1279" s="454"/>
      <c r="L1279" s="454"/>
      <c r="M1279" s="455"/>
      <c r="N1279" s="458"/>
      <c r="O1279" s="445"/>
      <c r="P1279" s="445"/>
      <c r="Q1279" s="445"/>
      <c r="R1279" s="445"/>
      <c r="S1279" s="445"/>
      <c r="T1279" s="445"/>
      <c r="U1279" s="445"/>
      <c r="V1279" s="445"/>
      <c r="W1279" s="445"/>
      <c r="X1279" s="445"/>
      <c r="Y1279" s="445"/>
      <c r="Z1279" s="445"/>
    </row>
    <row r="1280" ht="14.25" customHeight="1">
      <c r="A1280" s="447"/>
      <c r="B1280" s="459"/>
      <c r="C1280" s="461"/>
      <c r="D1280" s="460"/>
      <c r="E1280" s="460"/>
      <c r="F1280" s="460"/>
      <c r="G1280" s="460"/>
      <c r="H1280" s="460"/>
      <c r="I1280" s="460"/>
      <c r="J1280" s="460"/>
      <c r="K1280" s="460"/>
      <c r="L1280" s="460"/>
      <c r="M1280" s="461"/>
      <c r="N1280" s="464"/>
      <c r="O1280" s="445"/>
      <c r="P1280" s="445"/>
      <c r="Q1280" s="445"/>
      <c r="R1280" s="445"/>
      <c r="S1280" s="445"/>
      <c r="T1280" s="445"/>
      <c r="U1280" s="445"/>
      <c r="V1280" s="445"/>
      <c r="W1280" s="445"/>
      <c r="X1280" s="445"/>
      <c r="Y1280" s="445"/>
      <c r="Z1280" s="445"/>
    </row>
    <row r="1281" ht="14.25" customHeight="1">
      <c r="A1281" s="447" t="str">
        <f>SUBSTITUTE(SUBSTITUTE(SUBSTITUTE(M1281,"-",""),"(",""),")","")</f>
        <v>4049014603</v>
      </c>
      <c r="B1281" s="512">
        <v>10.0</v>
      </c>
      <c r="C1281" s="450" t="s">
        <v>1692</v>
      </c>
      <c r="D1281" s="449"/>
      <c r="E1281" s="449" t="s">
        <v>2650</v>
      </c>
      <c r="F1281" s="449" t="s">
        <v>2574</v>
      </c>
      <c r="G1281" s="449" t="s">
        <v>1748</v>
      </c>
      <c r="H1281" s="449" t="s">
        <v>2692</v>
      </c>
      <c r="I1281" s="449" t="s">
        <v>2143</v>
      </c>
      <c r="J1281" s="449"/>
      <c r="K1281" s="449" t="s">
        <v>1719</v>
      </c>
      <c r="L1281" s="449" t="s">
        <v>2140</v>
      </c>
      <c r="M1281" s="450" t="s">
        <v>2142</v>
      </c>
      <c r="N1281" s="452" t="s">
        <v>805</v>
      </c>
      <c r="O1281" s="445"/>
      <c r="P1281" s="445"/>
      <c r="Q1281" s="445"/>
      <c r="R1281" s="445"/>
      <c r="S1281" s="445"/>
      <c r="T1281" s="445"/>
      <c r="U1281" s="445"/>
      <c r="V1281" s="445"/>
      <c r="W1281" s="445"/>
      <c r="X1281" s="445"/>
      <c r="Y1281" s="445"/>
      <c r="Z1281" s="445"/>
    </row>
    <row r="1282" ht="14.25" customHeight="1">
      <c r="A1282" s="447"/>
      <c r="B1282" s="453"/>
      <c r="C1282" s="455"/>
      <c r="D1282" s="454"/>
      <c r="E1282" s="454"/>
      <c r="F1282" s="454"/>
      <c r="G1282" s="454"/>
      <c r="H1282" s="454"/>
      <c r="I1282" s="454"/>
      <c r="J1282" s="454"/>
      <c r="K1282" s="456" t="s">
        <v>1812</v>
      </c>
      <c r="L1282" s="456" t="s">
        <v>2141</v>
      </c>
      <c r="M1282" s="455"/>
      <c r="N1282" s="458"/>
      <c r="O1282" s="445"/>
      <c r="P1282" s="445"/>
      <c r="Q1282" s="445"/>
      <c r="R1282" s="445"/>
      <c r="S1282" s="445"/>
      <c r="T1282" s="445"/>
      <c r="U1282" s="445"/>
      <c r="V1282" s="445"/>
      <c r="W1282" s="445"/>
      <c r="X1282" s="445"/>
      <c r="Y1282" s="445"/>
      <c r="Z1282" s="445"/>
    </row>
    <row r="1283" ht="14.25" customHeight="1">
      <c r="A1283" s="447"/>
      <c r="B1283" s="459"/>
      <c r="C1283" s="461"/>
      <c r="D1283" s="460"/>
      <c r="E1283" s="460"/>
      <c r="F1283" s="460"/>
      <c r="G1283" s="460"/>
      <c r="H1283" s="460"/>
      <c r="I1283" s="460"/>
      <c r="J1283" s="460"/>
      <c r="K1283" s="462"/>
      <c r="L1283" s="462"/>
      <c r="M1283" s="461"/>
      <c r="N1283" s="464"/>
      <c r="O1283" s="445"/>
      <c r="P1283" s="445"/>
      <c r="Q1283" s="445"/>
      <c r="R1283" s="445"/>
      <c r="S1283" s="445"/>
      <c r="T1283" s="445"/>
      <c r="U1283" s="445"/>
      <c r="V1283" s="445"/>
      <c r="W1283" s="445"/>
      <c r="X1283" s="445"/>
      <c r="Y1283" s="445"/>
      <c r="Z1283" s="445"/>
    </row>
    <row r="1284" ht="14.25" customHeight="1">
      <c r="A1284" s="447" t="str">
        <f>SUBSTITUTE(SUBSTITUTE(SUBSTITUTE(M1284,"-",""),"(",""),")","")</f>
        <v>4702499236</v>
      </c>
      <c r="B1284" s="512">
        <v>11.0</v>
      </c>
      <c r="C1284" s="450"/>
      <c r="D1284" s="449" t="s">
        <v>1665</v>
      </c>
      <c r="E1284" s="449" t="s">
        <v>2650</v>
      </c>
      <c r="F1284" s="449" t="s">
        <v>2574</v>
      </c>
      <c r="G1284" s="449" t="s">
        <v>1748</v>
      </c>
      <c r="H1284" s="449" t="s">
        <v>2693</v>
      </c>
      <c r="I1284" s="449" t="s">
        <v>2694</v>
      </c>
      <c r="J1284" s="449"/>
      <c r="K1284" s="449"/>
      <c r="L1284" s="449"/>
      <c r="M1284" s="450" t="s">
        <v>2695</v>
      </c>
      <c r="N1284" s="452" t="s">
        <v>1498</v>
      </c>
      <c r="O1284" s="445"/>
      <c r="P1284" s="445"/>
      <c r="Q1284" s="445"/>
      <c r="R1284" s="445"/>
      <c r="S1284" s="445"/>
      <c r="T1284" s="445"/>
      <c r="U1284" s="445"/>
      <c r="V1284" s="445"/>
      <c r="W1284" s="445"/>
      <c r="X1284" s="445"/>
      <c r="Y1284" s="445"/>
      <c r="Z1284" s="445"/>
    </row>
    <row r="1285" ht="14.25" customHeight="1">
      <c r="A1285" s="447"/>
      <c r="B1285" s="453"/>
      <c r="C1285" s="455"/>
      <c r="D1285" s="454"/>
      <c r="E1285" s="454"/>
      <c r="F1285" s="454"/>
      <c r="G1285" s="454"/>
      <c r="H1285" s="454"/>
      <c r="I1285" s="454"/>
      <c r="J1285" s="454"/>
      <c r="K1285" s="454"/>
      <c r="L1285" s="454"/>
      <c r="M1285" s="455"/>
      <c r="N1285" s="458"/>
      <c r="O1285" s="445"/>
      <c r="P1285" s="445"/>
      <c r="Q1285" s="445"/>
      <c r="R1285" s="445"/>
      <c r="S1285" s="445"/>
      <c r="T1285" s="445"/>
      <c r="U1285" s="445"/>
      <c r="V1285" s="445"/>
      <c r="W1285" s="445"/>
      <c r="X1285" s="445"/>
      <c r="Y1285" s="445"/>
      <c r="Z1285" s="445"/>
    </row>
    <row r="1286" ht="14.25" customHeight="1">
      <c r="A1286" s="447"/>
      <c r="B1286" s="459"/>
      <c r="C1286" s="461"/>
      <c r="D1286" s="460"/>
      <c r="E1286" s="460"/>
      <c r="F1286" s="460"/>
      <c r="G1286" s="460"/>
      <c r="H1286" s="460"/>
      <c r="I1286" s="460"/>
      <c r="J1286" s="460"/>
      <c r="K1286" s="460"/>
      <c r="L1286" s="460"/>
      <c r="M1286" s="461"/>
      <c r="N1286" s="464"/>
      <c r="O1286" s="445"/>
      <c r="P1286" s="445"/>
      <c r="Q1286" s="445"/>
      <c r="R1286" s="445"/>
      <c r="S1286" s="445"/>
      <c r="T1286" s="445"/>
      <c r="U1286" s="445"/>
      <c r="V1286" s="445"/>
      <c r="W1286" s="445"/>
      <c r="X1286" s="445"/>
      <c r="Y1286" s="445"/>
      <c r="Z1286" s="445"/>
    </row>
    <row r="1287" ht="14.25" customHeight="1">
      <c r="A1287" s="476" t="str">
        <f>SUBSTITUTE(SUBSTITUTE(SUBSTITUTE(M1287,"-",""),"(",""),")","")</f>
        <v>7709409272</v>
      </c>
      <c r="B1287" s="512">
        <v>12.0</v>
      </c>
      <c r="C1287" s="450"/>
      <c r="D1287" s="449" t="s">
        <v>1665</v>
      </c>
      <c r="E1287" s="449" t="s">
        <v>2650</v>
      </c>
      <c r="F1287" s="449" t="s">
        <v>2574</v>
      </c>
      <c r="G1287" s="449" t="s">
        <v>1748</v>
      </c>
      <c r="H1287" s="449" t="s">
        <v>2696</v>
      </c>
      <c r="I1287" s="449" t="s">
        <v>2697</v>
      </c>
      <c r="J1287" s="449"/>
      <c r="K1287" s="449"/>
      <c r="L1287" s="449"/>
      <c r="M1287" s="450" t="s">
        <v>2698</v>
      </c>
      <c r="N1287" s="452" t="s">
        <v>1483</v>
      </c>
      <c r="O1287" s="445"/>
      <c r="P1287" s="445"/>
      <c r="Q1287" s="445"/>
      <c r="R1287" s="445"/>
      <c r="S1287" s="445"/>
      <c r="T1287" s="445"/>
      <c r="U1287" s="445"/>
      <c r="V1287" s="445"/>
      <c r="W1287" s="445"/>
      <c r="X1287" s="445"/>
      <c r="Y1287" s="445"/>
      <c r="Z1287" s="445"/>
    </row>
    <row r="1288" ht="14.25" customHeight="1">
      <c r="A1288" s="447"/>
      <c r="B1288" s="453"/>
      <c r="C1288" s="455"/>
      <c r="D1288" s="454"/>
      <c r="E1288" s="454"/>
      <c r="F1288" s="454"/>
      <c r="G1288" s="454"/>
      <c r="H1288" s="454"/>
      <c r="I1288" s="454"/>
      <c r="J1288" s="454"/>
      <c r="K1288" s="454"/>
      <c r="L1288" s="454"/>
      <c r="M1288" s="455"/>
      <c r="N1288" s="458"/>
      <c r="O1288" s="445"/>
      <c r="P1288" s="445"/>
      <c r="Q1288" s="445"/>
      <c r="R1288" s="445"/>
      <c r="S1288" s="445"/>
      <c r="T1288" s="445"/>
      <c r="U1288" s="445"/>
      <c r="V1288" s="445"/>
      <c r="W1288" s="445"/>
      <c r="X1288" s="445"/>
      <c r="Y1288" s="445"/>
      <c r="Z1288" s="445"/>
    </row>
    <row r="1289" ht="14.25" customHeight="1">
      <c r="A1289" s="447"/>
      <c r="B1289" s="459"/>
      <c r="C1289" s="461"/>
      <c r="D1289" s="460"/>
      <c r="E1289" s="460"/>
      <c r="F1289" s="460"/>
      <c r="G1289" s="460"/>
      <c r="H1289" s="460"/>
      <c r="I1289" s="460"/>
      <c r="J1289" s="460"/>
      <c r="K1289" s="460"/>
      <c r="L1289" s="460"/>
      <c r="M1289" s="461"/>
      <c r="N1289" s="464"/>
      <c r="O1289" s="445"/>
      <c r="P1289" s="445"/>
      <c r="Q1289" s="445"/>
      <c r="R1289" s="445"/>
      <c r="S1289" s="445"/>
      <c r="T1289" s="445"/>
      <c r="U1289" s="445"/>
      <c r="V1289" s="445"/>
      <c r="W1289" s="445"/>
      <c r="X1289" s="445"/>
      <c r="Y1289" s="445"/>
      <c r="Z1289" s="445"/>
    </row>
    <row r="1290" ht="14.25" customHeight="1">
      <c r="A1290" s="447" t="str">
        <f>SUBSTITUTE(SUBSTITUTE(SUBSTITUTE(M1290,"-",""),"(",""),")","")</f>
        <v>7707126068</v>
      </c>
      <c r="B1290" s="512">
        <v>13.0</v>
      </c>
      <c r="C1290" s="450"/>
      <c r="D1290" s="449"/>
      <c r="E1290" s="449" t="s">
        <v>2650</v>
      </c>
      <c r="F1290" s="449" t="s">
        <v>2574</v>
      </c>
      <c r="G1290" s="449" t="s">
        <v>1748</v>
      </c>
      <c r="H1290" s="449" t="s">
        <v>2699</v>
      </c>
      <c r="I1290" s="449" t="s">
        <v>2285</v>
      </c>
      <c r="J1290" s="449"/>
      <c r="K1290" s="449" t="s">
        <v>1749</v>
      </c>
      <c r="L1290" s="449" t="s">
        <v>2282</v>
      </c>
      <c r="M1290" s="450" t="s">
        <v>1041</v>
      </c>
      <c r="N1290" s="452" t="s">
        <v>1042</v>
      </c>
      <c r="O1290" s="445"/>
      <c r="P1290" s="445"/>
      <c r="Q1290" s="445"/>
      <c r="R1290" s="445"/>
      <c r="S1290" s="445"/>
      <c r="T1290" s="445"/>
      <c r="U1290" s="445"/>
      <c r="V1290" s="445"/>
      <c r="W1290" s="445"/>
      <c r="X1290" s="445"/>
      <c r="Y1290" s="445"/>
      <c r="Z1290" s="445"/>
    </row>
    <row r="1291" ht="14.25" customHeight="1">
      <c r="A1291" s="447"/>
      <c r="B1291" s="453"/>
      <c r="C1291" s="455"/>
      <c r="D1291" s="454"/>
      <c r="E1291" s="454"/>
      <c r="F1291" s="454"/>
      <c r="G1291" s="454"/>
      <c r="H1291" s="454"/>
      <c r="I1291" s="454"/>
      <c r="J1291" s="454"/>
      <c r="K1291" s="456" t="s">
        <v>1794</v>
      </c>
      <c r="L1291" s="456" t="s">
        <v>2284</v>
      </c>
      <c r="M1291" s="455"/>
      <c r="N1291" s="458"/>
      <c r="O1291" s="445"/>
      <c r="P1291" s="445"/>
      <c r="Q1291" s="445"/>
      <c r="R1291" s="445"/>
      <c r="S1291" s="445"/>
      <c r="T1291" s="445"/>
      <c r="U1291" s="445"/>
      <c r="V1291" s="445"/>
      <c r="W1291" s="445"/>
      <c r="X1291" s="445"/>
      <c r="Y1291" s="445"/>
      <c r="Z1291" s="445"/>
    </row>
    <row r="1292" ht="14.25" customHeight="1">
      <c r="A1292" s="447"/>
      <c r="B1292" s="459"/>
      <c r="C1292" s="461"/>
      <c r="D1292" s="460"/>
      <c r="E1292" s="460"/>
      <c r="F1292" s="460"/>
      <c r="G1292" s="460"/>
      <c r="H1292" s="460"/>
      <c r="I1292" s="460"/>
      <c r="J1292" s="460"/>
      <c r="K1292" s="462"/>
      <c r="L1292" s="462"/>
      <c r="M1292" s="461"/>
      <c r="N1292" s="464"/>
      <c r="O1292" s="445"/>
      <c r="P1292" s="445"/>
      <c r="Q1292" s="445"/>
      <c r="R1292" s="445"/>
      <c r="S1292" s="445"/>
      <c r="T1292" s="445"/>
      <c r="U1292" s="445"/>
      <c r="V1292" s="445"/>
      <c r="W1292" s="445"/>
      <c r="X1292" s="445"/>
      <c r="Y1292" s="445"/>
      <c r="Z1292" s="445"/>
    </row>
    <row r="1293" ht="14.25" customHeight="1">
      <c r="A1293" s="447" t="str">
        <f>SUBSTITUTE(SUBSTITUTE(SUBSTITUTE(M1293,"-",""),"(",""),")","")</f>
        <v>8125254862</v>
      </c>
      <c r="B1293" s="512">
        <v>14.0</v>
      </c>
      <c r="C1293" s="450" t="s">
        <v>52</v>
      </c>
      <c r="D1293" s="449"/>
      <c r="E1293" s="449" t="s">
        <v>2650</v>
      </c>
      <c r="F1293" s="449" t="s">
        <v>2574</v>
      </c>
      <c r="G1293" s="449" t="s">
        <v>1748</v>
      </c>
      <c r="H1293" s="449" t="s">
        <v>2700</v>
      </c>
      <c r="I1293" s="449" t="s">
        <v>2673</v>
      </c>
      <c r="J1293" s="449"/>
      <c r="K1293" s="449" t="s">
        <v>2170</v>
      </c>
      <c r="L1293" s="449" t="s">
        <v>2672</v>
      </c>
      <c r="M1293" s="450" t="s">
        <v>2674</v>
      </c>
      <c r="N1293" s="452" t="s">
        <v>1466</v>
      </c>
      <c r="O1293" s="445"/>
      <c r="P1293" s="445"/>
      <c r="Q1293" s="445"/>
      <c r="R1293" s="445"/>
      <c r="S1293" s="445"/>
      <c r="T1293" s="445"/>
      <c r="U1293" s="445"/>
      <c r="V1293" s="445"/>
      <c r="W1293" s="445"/>
      <c r="X1293" s="445"/>
      <c r="Y1293" s="445"/>
      <c r="Z1293" s="445"/>
    </row>
    <row r="1294" ht="14.25" customHeight="1">
      <c r="A1294" s="447"/>
      <c r="B1294" s="453"/>
      <c r="C1294" s="455"/>
      <c r="D1294" s="454"/>
      <c r="E1294" s="454"/>
      <c r="F1294" s="454"/>
      <c r="G1294" s="454"/>
      <c r="H1294" s="454"/>
      <c r="I1294" s="454"/>
      <c r="J1294" s="454"/>
      <c r="K1294" s="454"/>
      <c r="L1294" s="454"/>
      <c r="M1294" s="455"/>
      <c r="N1294" s="458"/>
      <c r="O1294" s="445"/>
      <c r="P1294" s="445"/>
      <c r="Q1294" s="445"/>
      <c r="R1294" s="445"/>
      <c r="S1294" s="445"/>
      <c r="T1294" s="445"/>
      <c r="U1294" s="445"/>
      <c r="V1294" s="445"/>
      <c r="W1294" s="445"/>
      <c r="X1294" s="445"/>
      <c r="Y1294" s="445"/>
      <c r="Z1294" s="445"/>
    </row>
    <row r="1295" ht="14.25" customHeight="1">
      <c r="A1295" s="447"/>
      <c r="B1295" s="459"/>
      <c r="C1295" s="461"/>
      <c r="D1295" s="460"/>
      <c r="E1295" s="460"/>
      <c r="F1295" s="460"/>
      <c r="G1295" s="460"/>
      <c r="H1295" s="460"/>
      <c r="I1295" s="460"/>
      <c r="J1295" s="460"/>
      <c r="K1295" s="460"/>
      <c r="L1295" s="460"/>
      <c r="M1295" s="461"/>
      <c r="N1295" s="464"/>
      <c r="O1295" s="445"/>
      <c r="P1295" s="445"/>
      <c r="Q1295" s="445"/>
      <c r="R1295" s="445"/>
      <c r="S1295" s="445"/>
      <c r="T1295" s="445"/>
      <c r="U1295" s="445"/>
      <c r="V1295" s="445"/>
      <c r="W1295" s="445"/>
      <c r="X1295" s="445"/>
      <c r="Y1295" s="445"/>
      <c r="Z1295" s="445"/>
    </row>
    <row r="1296" ht="14.25" customHeight="1">
      <c r="A1296" s="447" t="str">
        <f>SUBSTITUTE(SUBSTITUTE(SUBSTITUTE(M1296,"-",""),"(",""),")","")</f>
        <v>7705578971</v>
      </c>
      <c r="B1296" s="512">
        <v>15.0</v>
      </c>
      <c r="C1296" s="450"/>
      <c r="D1296" s="449" t="s">
        <v>1665</v>
      </c>
      <c r="E1296" s="449" t="s">
        <v>2650</v>
      </c>
      <c r="F1296" s="449" t="s">
        <v>2574</v>
      </c>
      <c r="G1296" s="449" t="s">
        <v>1748</v>
      </c>
      <c r="H1296" s="449" t="s">
        <v>2701</v>
      </c>
      <c r="I1296" s="449" t="s">
        <v>2702</v>
      </c>
      <c r="J1296" s="449"/>
      <c r="K1296" s="449"/>
      <c r="L1296" s="449"/>
      <c r="M1296" s="450" t="s">
        <v>2703</v>
      </c>
      <c r="N1296" s="452" t="s">
        <v>1502</v>
      </c>
      <c r="O1296" s="445"/>
      <c r="P1296" s="445"/>
      <c r="Q1296" s="445"/>
      <c r="R1296" s="445"/>
      <c r="S1296" s="445"/>
      <c r="T1296" s="445"/>
      <c r="U1296" s="445"/>
      <c r="V1296" s="445"/>
      <c r="W1296" s="445"/>
      <c r="X1296" s="445"/>
      <c r="Y1296" s="445"/>
      <c r="Z1296" s="445"/>
    </row>
    <row r="1297" ht="14.25" customHeight="1">
      <c r="A1297" s="447"/>
      <c r="B1297" s="453"/>
      <c r="C1297" s="455"/>
      <c r="D1297" s="454"/>
      <c r="E1297" s="454"/>
      <c r="F1297" s="454"/>
      <c r="G1297" s="454"/>
      <c r="H1297" s="454"/>
      <c r="I1297" s="454"/>
      <c r="J1297" s="454"/>
      <c r="K1297" s="454"/>
      <c r="L1297" s="454"/>
      <c r="M1297" s="455"/>
      <c r="N1297" s="458"/>
      <c r="O1297" s="445"/>
      <c r="P1297" s="445"/>
      <c r="Q1297" s="445"/>
      <c r="R1297" s="445"/>
      <c r="S1297" s="445"/>
      <c r="T1297" s="445"/>
      <c r="U1297" s="445"/>
      <c r="V1297" s="445"/>
      <c r="W1297" s="445"/>
      <c r="X1297" s="445"/>
      <c r="Y1297" s="445"/>
      <c r="Z1297" s="445"/>
    </row>
    <row r="1298" ht="14.25" customHeight="1">
      <c r="A1298" s="447"/>
      <c r="B1298" s="459"/>
      <c r="C1298" s="461"/>
      <c r="D1298" s="460"/>
      <c r="E1298" s="460"/>
      <c r="F1298" s="460"/>
      <c r="G1298" s="460"/>
      <c r="H1298" s="460"/>
      <c r="I1298" s="460"/>
      <c r="J1298" s="460"/>
      <c r="K1298" s="460"/>
      <c r="L1298" s="460"/>
      <c r="M1298" s="461"/>
      <c r="N1298" s="464"/>
      <c r="O1298" s="445"/>
      <c r="P1298" s="445"/>
      <c r="Q1298" s="445"/>
      <c r="R1298" s="445"/>
      <c r="S1298" s="445"/>
      <c r="T1298" s="445"/>
      <c r="U1298" s="445"/>
      <c r="V1298" s="445"/>
      <c r="W1298" s="445"/>
      <c r="X1298" s="445"/>
      <c r="Y1298" s="445"/>
      <c r="Z1298" s="445"/>
    </row>
    <row r="1299" ht="14.25" customHeight="1">
      <c r="A1299" s="447" t="str">
        <f>SUBSTITUTE(SUBSTITUTE(SUBSTITUTE(M1299,"-",""),"(",""),")","")</f>
        <v>7705962402</v>
      </c>
      <c r="B1299" s="512">
        <v>16.0</v>
      </c>
      <c r="C1299" s="450"/>
      <c r="D1299" s="449" t="s">
        <v>1665</v>
      </c>
      <c r="E1299" s="449" t="s">
        <v>2650</v>
      </c>
      <c r="F1299" s="449" t="s">
        <v>2574</v>
      </c>
      <c r="G1299" s="449" t="s">
        <v>1748</v>
      </c>
      <c r="H1299" s="449" t="s">
        <v>2704</v>
      </c>
      <c r="I1299" s="449" t="s">
        <v>2705</v>
      </c>
      <c r="J1299" s="449"/>
      <c r="K1299" s="449"/>
      <c r="L1299" s="449"/>
      <c r="M1299" s="450" t="s">
        <v>1489</v>
      </c>
      <c r="N1299" s="452" t="s">
        <v>1488</v>
      </c>
      <c r="O1299" s="445"/>
      <c r="P1299" s="445"/>
      <c r="Q1299" s="445"/>
      <c r="R1299" s="445"/>
      <c r="S1299" s="445"/>
      <c r="T1299" s="445"/>
      <c r="U1299" s="445"/>
      <c r="V1299" s="445"/>
      <c r="W1299" s="445"/>
      <c r="X1299" s="445"/>
      <c r="Y1299" s="445"/>
      <c r="Z1299" s="445"/>
    </row>
    <row r="1300" ht="14.25" customHeight="1">
      <c r="A1300" s="447"/>
      <c r="B1300" s="453"/>
      <c r="C1300" s="455"/>
      <c r="D1300" s="454"/>
      <c r="E1300" s="454"/>
      <c r="F1300" s="454"/>
      <c r="G1300" s="454"/>
      <c r="H1300" s="454"/>
      <c r="I1300" s="454"/>
      <c r="J1300" s="454"/>
      <c r="K1300" s="454"/>
      <c r="L1300" s="454"/>
      <c r="M1300" s="455"/>
      <c r="N1300" s="458"/>
      <c r="O1300" s="445" t="s">
        <v>1676</v>
      </c>
      <c r="P1300" s="445"/>
      <c r="Q1300" s="445"/>
      <c r="R1300" s="445"/>
      <c r="S1300" s="445"/>
      <c r="T1300" s="445"/>
      <c r="U1300" s="445"/>
      <c r="V1300" s="445"/>
      <c r="W1300" s="445"/>
      <c r="X1300" s="445"/>
      <c r="Y1300" s="445"/>
      <c r="Z1300" s="445"/>
    </row>
    <row r="1301" ht="14.25" customHeight="1">
      <c r="A1301" s="447"/>
      <c r="B1301" s="459"/>
      <c r="C1301" s="461"/>
      <c r="D1301" s="460"/>
      <c r="E1301" s="460"/>
      <c r="F1301" s="460"/>
      <c r="G1301" s="460"/>
      <c r="H1301" s="460"/>
      <c r="I1301" s="460"/>
      <c r="J1301" s="460"/>
      <c r="K1301" s="460"/>
      <c r="L1301" s="460"/>
      <c r="M1301" s="461"/>
      <c r="N1301" s="464"/>
      <c r="O1301" s="445"/>
      <c r="P1301" s="445"/>
      <c r="Q1301" s="445"/>
      <c r="R1301" s="445"/>
      <c r="S1301" s="445"/>
      <c r="T1301" s="445"/>
      <c r="U1301" s="445"/>
      <c r="V1301" s="445"/>
      <c r="W1301" s="445"/>
      <c r="X1301" s="445"/>
      <c r="Y1301" s="445"/>
      <c r="Z1301" s="445"/>
    </row>
    <row r="1302" ht="14.25" customHeight="1">
      <c r="A1302" s="513"/>
      <c r="B1302" s="445"/>
      <c r="C1302" s="445"/>
      <c r="D1302" s="445"/>
      <c r="E1302" s="445"/>
      <c r="F1302" s="445"/>
      <c r="G1302" s="445"/>
      <c r="H1302" s="445"/>
      <c r="I1302" s="445"/>
      <c r="J1302" s="445"/>
      <c r="K1302" s="445"/>
      <c r="L1302" s="445"/>
      <c r="M1302" s="445"/>
      <c r="N1302" s="445"/>
      <c r="O1302" s="445"/>
      <c r="P1302" s="445"/>
      <c r="Q1302" s="445"/>
      <c r="R1302" s="445"/>
      <c r="S1302" s="445"/>
      <c r="T1302" s="445"/>
      <c r="U1302" s="445"/>
      <c r="V1302" s="445"/>
      <c r="W1302" s="445"/>
      <c r="X1302" s="445"/>
      <c r="Y1302" s="445"/>
      <c r="Z1302" s="445"/>
    </row>
    <row r="1303" ht="14.25" customHeight="1">
      <c r="A1303" s="513"/>
      <c r="B1303" s="445"/>
      <c r="C1303" s="445"/>
      <c r="D1303" s="445"/>
      <c r="E1303" s="445"/>
      <c r="F1303" s="445"/>
      <c r="G1303" s="445"/>
      <c r="H1303" s="445"/>
      <c r="I1303" s="445"/>
      <c r="J1303" s="445"/>
      <c r="K1303" s="445"/>
      <c r="L1303" s="445"/>
      <c r="M1303" s="445"/>
      <c r="N1303" s="445"/>
      <c r="O1303" s="445"/>
      <c r="P1303" s="445"/>
      <c r="Q1303" s="445"/>
      <c r="R1303" s="445"/>
      <c r="S1303" s="445"/>
      <c r="T1303" s="445"/>
      <c r="U1303" s="445"/>
      <c r="V1303" s="445"/>
      <c r="W1303" s="445"/>
      <c r="X1303" s="445"/>
      <c r="Y1303" s="445"/>
      <c r="Z1303" s="445"/>
    </row>
    <row r="1304" ht="14.25" customHeight="1">
      <c r="A1304" s="513"/>
      <c r="B1304" s="445"/>
      <c r="C1304" s="445"/>
      <c r="D1304" s="445"/>
      <c r="E1304" s="445"/>
      <c r="F1304" s="445"/>
      <c r="G1304" s="445"/>
      <c r="H1304" s="445"/>
      <c r="I1304" s="445"/>
      <c r="J1304" s="445"/>
      <c r="K1304" s="445"/>
      <c r="L1304" s="445"/>
      <c r="M1304" s="445"/>
      <c r="N1304" s="445"/>
      <c r="O1304" s="445"/>
      <c r="P1304" s="445"/>
      <c r="Q1304" s="445"/>
      <c r="R1304" s="445"/>
      <c r="S1304" s="445"/>
      <c r="T1304" s="445"/>
      <c r="U1304" s="445"/>
      <c r="V1304" s="445"/>
      <c r="W1304" s="445"/>
      <c r="X1304" s="445"/>
      <c r="Y1304" s="445"/>
      <c r="Z1304" s="445"/>
    </row>
    <row r="1305" ht="14.25" customHeight="1">
      <c r="A1305" s="513"/>
      <c r="B1305" s="445"/>
      <c r="C1305" s="445"/>
      <c r="D1305" s="445"/>
      <c r="E1305" s="445"/>
      <c r="F1305" s="445"/>
      <c r="G1305" s="445"/>
      <c r="H1305" s="445"/>
      <c r="I1305" s="445"/>
      <c r="J1305" s="445"/>
      <c r="K1305" s="445"/>
      <c r="L1305" s="445"/>
      <c r="M1305" s="445"/>
      <c r="N1305" s="445"/>
      <c r="O1305" s="445"/>
      <c r="P1305" s="445"/>
      <c r="Q1305" s="445"/>
      <c r="R1305" s="445"/>
      <c r="S1305" s="445"/>
      <c r="T1305" s="445"/>
      <c r="U1305" s="445"/>
      <c r="V1305" s="445"/>
      <c r="W1305" s="445"/>
      <c r="X1305" s="445"/>
      <c r="Y1305" s="445"/>
      <c r="Z1305" s="445"/>
    </row>
    <row r="1306" ht="14.25" customHeight="1">
      <c r="A1306" s="513"/>
      <c r="B1306" s="445"/>
      <c r="C1306" s="445"/>
      <c r="D1306" s="445"/>
      <c r="E1306" s="445"/>
      <c r="F1306" s="445"/>
      <c r="G1306" s="445"/>
      <c r="H1306" s="445"/>
      <c r="I1306" s="445"/>
      <c r="J1306" s="445"/>
      <c r="K1306" s="445"/>
      <c r="L1306" s="445"/>
      <c r="M1306" s="445"/>
      <c r="N1306" s="445"/>
      <c r="O1306" s="445"/>
      <c r="P1306" s="445"/>
      <c r="Q1306" s="445"/>
      <c r="R1306" s="445"/>
      <c r="S1306" s="445"/>
      <c r="T1306" s="445"/>
      <c r="U1306" s="445"/>
      <c r="V1306" s="445"/>
      <c r="W1306" s="445"/>
      <c r="X1306" s="445"/>
      <c r="Y1306" s="445"/>
      <c r="Z1306" s="445"/>
    </row>
    <row r="1307" ht="14.25" customHeight="1">
      <c r="A1307" s="513"/>
      <c r="B1307" s="445"/>
      <c r="C1307" s="445"/>
      <c r="D1307" s="445"/>
      <c r="E1307" s="445"/>
      <c r="F1307" s="445"/>
      <c r="G1307" s="445"/>
      <c r="H1307" s="445"/>
      <c r="I1307" s="445"/>
      <c r="J1307" s="445"/>
      <c r="K1307" s="445"/>
      <c r="L1307" s="445"/>
      <c r="M1307" s="445"/>
      <c r="N1307" s="445"/>
      <c r="O1307" s="445"/>
      <c r="P1307" s="445"/>
      <c r="Q1307" s="445"/>
      <c r="R1307" s="445"/>
      <c r="S1307" s="445"/>
      <c r="T1307" s="445"/>
      <c r="U1307" s="445"/>
      <c r="V1307" s="445"/>
      <c r="W1307" s="445"/>
      <c r="X1307" s="445"/>
      <c r="Y1307" s="445"/>
      <c r="Z1307" s="445"/>
    </row>
  </sheetData>
  <autoFilter ref="$A$2:$O$1301"/>
  <hyperlinks>
    <hyperlink r:id="rId1" ref="N3"/>
    <hyperlink r:id="rId2" ref="N6"/>
    <hyperlink r:id="rId3" ref="N9"/>
    <hyperlink r:id="rId4" ref="N12"/>
    <hyperlink r:id="rId5" ref="N15"/>
    <hyperlink r:id="rId6" ref="N18"/>
    <hyperlink r:id="rId7" ref="N21"/>
    <hyperlink r:id="rId8" ref="N24"/>
    <hyperlink r:id="rId9" ref="N27"/>
    <hyperlink r:id="rId10" ref="N30"/>
    <hyperlink r:id="rId11" ref="N33"/>
    <hyperlink r:id="rId12" ref="N36"/>
    <hyperlink r:id="rId13" ref="N39"/>
    <hyperlink r:id="rId14" ref="N42"/>
    <hyperlink r:id="rId15" ref="N45"/>
    <hyperlink r:id="rId16" ref="N48"/>
    <hyperlink r:id="rId17" ref="N51"/>
    <hyperlink r:id="rId18" ref="N54"/>
    <hyperlink r:id="rId19" ref="N57"/>
    <hyperlink r:id="rId20" ref="N60"/>
    <hyperlink r:id="rId21" ref="N63"/>
    <hyperlink r:id="rId22" ref="N66"/>
    <hyperlink r:id="rId23" ref="N69"/>
    <hyperlink r:id="rId24" ref="N72"/>
    <hyperlink r:id="rId25" ref="N75"/>
    <hyperlink r:id="rId26" ref="N78"/>
    <hyperlink r:id="rId27" ref="N81"/>
    <hyperlink r:id="rId28" ref="N84"/>
    <hyperlink r:id="rId29" ref="N87"/>
    <hyperlink r:id="rId30" ref="N90"/>
    <hyperlink r:id="rId31" ref="N93"/>
    <hyperlink r:id="rId32" ref="N96"/>
    <hyperlink r:id="rId33" ref="N99"/>
    <hyperlink r:id="rId34" ref="N102"/>
    <hyperlink r:id="rId35" ref="N105"/>
    <hyperlink r:id="rId36" ref="N108"/>
    <hyperlink r:id="rId37" ref="N111"/>
    <hyperlink r:id="rId38" ref="N114"/>
    <hyperlink r:id="rId39" ref="N117"/>
    <hyperlink r:id="rId40" ref="N120"/>
    <hyperlink r:id="rId41" ref="N123"/>
    <hyperlink r:id="rId42" ref="N126"/>
    <hyperlink r:id="rId43" ref="N129"/>
    <hyperlink r:id="rId44" ref="N132"/>
    <hyperlink r:id="rId45" ref="N135"/>
    <hyperlink r:id="rId46" ref="N138"/>
    <hyperlink r:id="rId47" ref="N141"/>
    <hyperlink r:id="rId48" ref="N144"/>
    <hyperlink r:id="rId49" ref="N147"/>
    <hyperlink r:id="rId50" ref="N150"/>
    <hyperlink r:id="rId51" ref="N153"/>
    <hyperlink r:id="rId52" ref="N156"/>
    <hyperlink r:id="rId53" ref="N159"/>
    <hyperlink r:id="rId54" ref="N162"/>
    <hyperlink r:id="rId55" ref="N165"/>
    <hyperlink r:id="rId56" ref="N168"/>
    <hyperlink r:id="rId57" ref="N171"/>
    <hyperlink r:id="rId58" ref="N174"/>
    <hyperlink r:id="rId59" ref="N177"/>
    <hyperlink r:id="rId60" ref="N180"/>
    <hyperlink r:id="rId61" ref="N183"/>
    <hyperlink r:id="rId62" ref="N186"/>
    <hyperlink r:id="rId63" ref="N189"/>
    <hyperlink r:id="rId64" ref="N192"/>
    <hyperlink r:id="rId65" ref="N195"/>
    <hyperlink r:id="rId66" ref="N198"/>
    <hyperlink r:id="rId67" ref="N201"/>
    <hyperlink r:id="rId68" ref="N204"/>
    <hyperlink r:id="rId69" ref="N207"/>
    <hyperlink r:id="rId70" ref="N210"/>
    <hyperlink r:id="rId71" ref="N213"/>
    <hyperlink r:id="rId72" ref="N216"/>
    <hyperlink r:id="rId73" ref="N219"/>
    <hyperlink r:id="rId74" ref="N222"/>
    <hyperlink r:id="rId75" ref="N225"/>
    <hyperlink r:id="rId76" ref="N228"/>
    <hyperlink r:id="rId77" ref="N231"/>
    <hyperlink r:id="rId78" ref="N234"/>
    <hyperlink r:id="rId79" ref="N237"/>
    <hyperlink r:id="rId80" ref="N240"/>
    <hyperlink r:id="rId81" ref="N243"/>
    <hyperlink r:id="rId82" ref="N246"/>
    <hyperlink r:id="rId83" ref="N249"/>
    <hyperlink r:id="rId84" ref="N252"/>
    <hyperlink r:id="rId85" ref="N255"/>
    <hyperlink r:id="rId86" ref="N258"/>
    <hyperlink r:id="rId87" ref="N261"/>
    <hyperlink r:id="rId88" ref="N264"/>
    <hyperlink r:id="rId89" ref="N267"/>
    <hyperlink r:id="rId90" ref="N270"/>
    <hyperlink r:id="rId91" ref="N273"/>
    <hyperlink r:id="rId92" ref="N276"/>
    <hyperlink r:id="rId93" ref="N279"/>
    <hyperlink r:id="rId94" ref="N282"/>
    <hyperlink r:id="rId95" ref="N285"/>
    <hyperlink r:id="rId96" ref="N288"/>
    <hyperlink r:id="rId97" ref="N291"/>
    <hyperlink r:id="rId98" ref="N294"/>
    <hyperlink r:id="rId99" ref="N297"/>
    <hyperlink r:id="rId100" ref="N300"/>
    <hyperlink r:id="rId101" ref="N303"/>
    <hyperlink r:id="rId102" ref="N306"/>
    <hyperlink r:id="rId103" ref="N309"/>
    <hyperlink r:id="rId104" ref="N312"/>
    <hyperlink r:id="rId105" ref="N315"/>
    <hyperlink r:id="rId106" ref="N318"/>
    <hyperlink r:id="rId107" ref="N321"/>
    <hyperlink r:id="rId108" ref="N324"/>
    <hyperlink r:id="rId109" ref="N327"/>
    <hyperlink r:id="rId110" ref="N330"/>
    <hyperlink r:id="rId111" ref="N333"/>
    <hyperlink r:id="rId112" ref="N336"/>
    <hyperlink r:id="rId113" ref="N339"/>
    <hyperlink r:id="rId114" ref="N342"/>
    <hyperlink r:id="rId115" ref="N345"/>
    <hyperlink r:id="rId116" ref="N348"/>
    <hyperlink r:id="rId117" ref="N351"/>
    <hyperlink r:id="rId118" ref="N354"/>
    <hyperlink r:id="rId119" ref="N357"/>
    <hyperlink r:id="rId120" ref="N360"/>
    <hyperlink r:id="rId121" ref="N363"/>
    <hyperlink r:id="rId122" ref="N366"/>
    <hyperlink r:id="rId123" ref="N369"/>
    <hyperlink r:id="rId124" ref="N372"/>
    <hyperlink r:id="rId125" ref="N375"/>
    <hyperlink r:id="rId126" ref="N378"/>
    <hyperlink r:id="rId127" ref="N381"/>
    <hyperlink r:id="rId128" ref="N384"/>
    <hyperlink r:id="rId129" ref="N387"/>
    <hyperlink r:id="rId130" ref="N390"/>
    <hyperlink r:id="rId131" ref="N393"/>
    <hyperlink r:id="rId132" ref="N396"/>
    <hyperlink r:id="rId133" ref="N399"/>
    <hyperlink r:id="rId134" ref="N402"/>
    <hyperlink r:id="rId135" ref="N405"/>
    <hyperlink r:id="rId136" ref="N408"/>
    <hyperlink r:id="rId137" ref="N411"/>
    <hyperlink r:id="rId138" ref="N414"/>
    <hyperlink r:id="rId139" ref="N417"/>
    <hyperlink r:id="rId140" ref="N420"/>
    <hyperlink r:id="rId141" ref="N423"/>
    <hyperlink r:id="rId142" ref="N426"/>
    <hyperlink r:id="rId143" ref="N429"/>
    <hyperlink r:id="rId144" ref="N432"/>
    <hyperlink r:id="rId145" ref="N435"/>
    <hyperlink r:id="rId146" ref="N438"/>
    <hyperlink r:id="rId147" ref="N441"/>
    <hyperlink r:id="rId148" ref="N444"/>
    <hyperlink r:id="rId149" ref="N447"/>
    <hyperlink r:id="rId150" ref="N450"/>
    <hyperlink r:id="rId151" ref="N453"/>
    <hyperlink r:id="rId152" ref="N456"/>
    <hyperlink r:id="rId153" ref="N459"/>
    <hyperlink r:id="rId154" ref="N462"/>
    <hyperlink r:id="rId155" ref="N465"/>
    <hyperlink r:id="rId156" ref="N468"/>
    <hyperlink r:id="rId157" ref="N471"/>
    <hyperlink r:id="rId158" ref="N474"/>
    <hyperlink r:id="rId159" ref="N477"/>
    <hyperlink r:id="rId160" ref="N480"/>
    <hyperlink r:id="rId161" ref="N483"/>
    <hyperlink r:id="rId162" ref="N486"/>
    <hyperlink r:id="rId163" ref="N489"/>
    <hyperlink r:id="rId164" ref="N492"/>
    <hyperlink r:id="rId165" ref="N495"/>
    <hyperlink r:id="rId166" ref="N498"/>
    <hyperlink r:id="rId167" ref="N501"/>
    <hyperlink r:id="rId168" ref="N504"/>
    <hyperlink r:id="rId169" ref="N507"/>
    <hyperlink r:id="rId170" ref="N510"/>
    <hyperlink r:id="rId171" ref="N513"/>
    <hyperlink r:id="rId172" ref="N516"/>
    <hyperlink r:id="rId173" ref="N519"/>
    <hyperlink r:id="rId174" ref="N522"/>
    <hyperlink r:id="rId175" ref="N525"/>
    <hyperlink r:id="rId176" ref="N528"/>
    <hyperlink r:id="rId177" ref="N531"/>
    <hyperlink r:id="rId178" ref="N534"/>
    <hyperlink r:id="rId179" ref="N537"/>
    <hyperlink r:id="rId180" ref="N540"/>
    <hyperlink r:id="rId181" ref="N543"/>
    <hyperlink r:id="rId182" ref="N546"/>
    <hyperlink r:id="rId183" ref="N549"/>
    <hyperlink r:id="rId184" ref="N552"/>
    <hyperlink r:id="rId185" ref="N555"/>
    <hyperlink r:id="rId186" ref="N558"/>
    <hyperlink r:id="rId187" ref="N561"/>
    <hyperlink r:id="rId188" ref="N564"/>
    <hyperlink r:id="rId189" ref="N567"/>
    <hyperlink r:id="rId190" ref="N570"/>
    <hyperlink r:id="rId191" ref="N573"/>
    <hyperlink r:id="rId192" ref="N576"/>
    <hyperlink r:id="rId193" ref="N579"/>
    <hyperlink r:id="rId194" ref="N582"/>
    <hyperlink r:id="rId195" ref="N585"/>
    <hyperlink r:id="rId196" ref="N588"/>
    <hyperlink r:id="rId197" ref="N591"/>
    <hyperlink r:id="rId198" ref="N594"/>
    <hyperlink r:id="rId199" ref="N597"/>
    <hyperlink r:id="rId200" ref="N600"/>
    <hyperlink r:id="rId201" ref="N603"/>
    <hyperlink r:id="rId202" ref="N606"/>
    <hyperlink r:id="rId203" ref="N609"/>
    <hyperlink r:id="rId204" ref="N612"/>
    <hyperlink r:id="rId205" ref="N615"/>
    <hyperlink r:id="rId206" ref="N618"/>
    <hyperlink r:id="rId207" ref="N621"/>
    <hyperlink r:id="rId208" ref="N624"/>
    <hyperlink r:id="rId209" ref="N627"/>
    <hyperlink r:id="rId210" ref="N630"/>
    <hyperlink r:id="rId211" ref="N633"/>
    <hyperlink r:id="rId212" ref="N636"/>
    <hyperlink r:id="rId213" ref="N639"/>
    <hyperlink r:id="rId214" ref="N642"/>
    <hyperlink r:id="rId215" ref="N645"/>
    <hyperlink r:id="rId216" ref="N648"/>
    <hyperlink r:id="rId217" ref="N651"/>
    <hyperlink r:id="rId218" ref="N654"/>
    <hyperlink r:id="rId219" ref="N657"/>
    <hyperlink r:id="rId220" ref="N660"/>
    <hyperlink r:id="rId221" ref="N663"/>
    <hyperlink r:id="rId222" ref="N666"/>
    <hyperlink r:id="rId223" ref="N669"/>
    <hyperlink r:id="rId224" ref="N672"/>
    <hyperlink r:id="rId225" ref="N675"/>
    <hyperlink r:id="rId226" ref="N678"/>
    <hyperlink r:id="rId227" ref="N681"/>
    <hyperlink r:id="rId228" ref="N684"/>
    <hyperlink r:id="rId229" ref="N687"/>
    <hyperlink r:id="rId230" ref="N690"/>
    <hyperlink r:id="rId231" ref="N693"/>
    <hyperlink r:id="rId232" ref="N696"/>
    <hyperlink r:id="rId233" ref="N699"/>
    <hyperlink r:id="rId234" ref="N702"/>
    <hyperlink r:id="rId235" ref="N705"/>
    <hyperlink r:id="rId236" ref="N708"/>
    <hyperlink r:id="rId237" ref="N711"/>
    <hyperlink r:id="rId238" ref="N714"/>
    <hyperlink r:id="rId239" ref="N717"/>
    <hyperlink r:id="rId240" ref="N720"/>
    <hyperlink r:id="rId241" ref="N723"/>
    <hyperlink r:id="rId242" ref="N726"/>
    <hyperlink r:id="rId243" ref="N729"/>
    <hyperlink r:id="rId244" ref="N732"/>
    <hyperlink r:id="rId245" ref="N735"/>
    <hyperlink r:id="rId246" ref="N738"/>
    <hyperlink r:id="rId247" ref="N741"/>
    <hyperlink r:id="rId248" ref="N744"/>
    <hyperlink r:id="rId249" ref="N747"/>
    <hyperlink r:id="rId250" ref="N750"/>
    <hyperlink r:id="rId251" ref="N753"/>
    <hyperlink r:id="rId252" ref="N756"/>
    <hyperlink r:id="rId253" ref="N759"/>
    <hyperlink r:id="rId254" ref="N762"/>
    <hyperlink r:id="rId255" ref="N765"/>
    <hyperlink r:id="rId256" ref="N768"/>
    <hyperlink r:id="rId257" ref="N771"/>
    <hyperlink r:id="rId258" ref="N774"/>
    <hyperlink r:id="rId259" ref="N777"/>
    <hyperlink r:id="rId260" ref="N780"/>
    <hyperlink r:id="rId261" ref="N783"/>
    <hyperlink r:id="rId262" ref="N786"/>
    <hyperlink r:id="rId263" ref="N789"/>
    <hyperlink r:id="rId264" ref="N792"/>
    <hyperlink r:id="rId265" ref="N795"/>
    <hyperlink r:id="rId266" ref="N798"/>
    <hyperlink r:id="rId267" ref="N801"/>
    <hyperlink r:id="rId268" ref="N804"/>
    <hyperlink r:id="rId269" ref="N807"/>
    <hyperlink r:id="rId270" ref="N810"/>
    <hyperlink r:id="rId271" ref="N813"/>
    <hyperlink r:id="rId272" ref="N816"/>
    <hyperlink r:id="rId273" ref="N819"/>
    <hyperlink r:id="rId274" ref="N822"/>
    <hyperlink r:id="rId275" ref="N825"/>
    <hyperlink r:id="rId276" ref="N828"/>
    <hyperlink r:id="rId277" ref="N831"/>
    <hyperlink r:id="rId278" ref="N834"/>
    <hyperlink r:id="rId279" ref="N837"/>
    <hyperlink r:id="rId280" ref="N840"/>
    <hyperlink r:id="rId281" ref="N843"/>
    <hyperlink r:id="rId282" ref="N846"/>
    <hyperlink r:id="rId283" ref="N849"/>
    <hyperlink r:id="rId284" ref="N852"/>
    <hyperlink r:id="rId285" ref="N855"/>
    <hyperlink r:id="rId286" ref="N858"/>
    <hyperlink r:id="rId287" ref="N861"/>
    <hyperlink r:id="rId288" ref="N864"/>
    <hyperlink r:id="rId289" ref="N867"/>
    <hyperlink r:id="rId290" ref="N870"/>
    <hyperlink r:id="rId291" ref="N873"/>
    <hyperlink r:id="rId292" ref="N876"/>
    <hyperlink r:id="rId293" ref="N879"/>
    <hyperlink r:id="rId294" ref="N885"/>
    <hyperlink r:id="rId295" ref="N888"/>
    <hyperlink r:id="rId296" ref="N891"/>
    <hyperlink r:id="rId297" ref="N894"/>
    <hyperlink r:id="rId298" ref="N897"/>
    <hyperlink r:id="rId299" ref="N900"/>
    <hyperlink r:id="rId300" ref="N903"/>
    <hyperlink r:id="rId301" ref="N906"/>
    <hyperlink r:id="rId302" ref="N909"/>
    <hyperlink r:id="rId303" ref="N912"/>
    <hyperlink r:id="rId304" ref="N915"/>
    <hyperlink r:id="rId305" ref="N918"/>
    <hyperlink r:id="rId306" ref="N921"/>
    <hyperlink r:id="rId307" ref="N924"/>
    <hyperlink r:id="rId308" ref="N927"/>
    <hyperlink r:id="rId309" ref="N930"/>
    <hyperlink r:id="rId310" ref="N933"/>
    <hyperlink r:id="rId311" ref="N936"/>
    <hyperlink r:id="rId312" ref="N939"/>
    <hyperlink r:id="rId313" ref="N942"/>
    <hyperlink r:id="rId314" ref="N945"/>
    <hyperlink r:id="rId315" ref="N948"/>
    <hyperlink r:id="rId316" ref="N951"/>
    <hyperlink r:id="rId317" ref="N954"/>
    <hyperlink r:id="rId318" ref="N957"/>
    <hyperlink r:id="rId319" ref="N960"/>
    <hyperlink r:id="rId320" ref="N963"/>
    <hyperlink r:id="rId321" ref="N966"/>
    <hyperlink r:id="rId322" ref="N969"/>
    <hyperlink r:id="rId323" ref="N972"/>
    <hyperlink r:id="rId324" ref="N975"/>
    <hyperlink r:id="rId325" ref="N978"/>
    <hyperlink r:id="rId326" ref="N981"/>
    <hyperlink r:id="rId327" ref="N984"/>
    <hyperlink r:id="rId328" ref="N987"/>
    <hyperlink r:id="rId329" ref="N990"/>
    <hyperlink r:id="rId330" ref="N993"/>
    <hyperlink r:id="rId331" ref="N996"/>
    <hyperlink r:id="rId332" ref="N999"/>
    <hyperlink r:id="rId333" ref="N1002"/>
    <hyperlink r:id="rId334" ref="N1005"/>
    <hyperlink r:id="rId335" ref="N1008"/>
    <hyperlink r:id="rId336" ref="N1011"/>
    <hyperlink r:id="rId337" ref="N1014"/>
    <hyperlink r:id="rId338" ref="N1017"/>
    <hyperlink r:id="rId339" ref="N1020"/>
    <hyperlink r:id="rId340" ref="N1023"/>
    <hyperlink r:id="rId341" ref="N1026"/>
    <hyperlink r:id="rId342" ref="N1029"/>
    <hyperlink r:id="rId343" ref="N1032"/>
    <hyperlink r:id="rId344" ref="N1035"/>
    <hyperlink r:id="rId345" ref="N1038"/>
    <hyperlink r:id="rId346" ref="N1041"/>
    <hyperlink r:id="rId347" ref="N1044"/>
    <hyperlink r:id="rId348" ref="N1047"/>
    <hyperlink r:id="rId349" ref="N1050"/>
    <hyperlink r:id="rId350" ref="N1053"/>
    <hyperlink r:id="rId351" ref="N1056"/>
    <hyperlink r:id="rId352" ref="N1059"/>
    <hyperlink r:id="rId353" ref="N1062"/>
    <hyperlink r:id="rId354" ref="N1065"/>
    <hyperlink r:id="rId355" ref="N1068"/>
    <hyperlink r:id="rId356" ref="N1071"/>
    <hyperlink r:id="rId357" ref="N1074"/>
    <hyperlink r:id="rId358" ref="N1077"/>
    <hyperlink r:id="rId359" ref="N1080"/>
    <hyperlink r:id="rId360" ref="N1083"/>
    <hyperlink r:id="rId361" ref="N1086"/>
    <hyperlink r:id="rId362" ref="N1089"/>
    <hyperlink r:id="rId363" ref="N1092"/>
    <hyperlink r:id="rId364" ref="N1095"/>
    <hyperlink r:id="rId365" ref="N1098"/>
    <hyperlink r:id="rId366" ref="N1101"/>
    <hyperlink r:id="rId367" ref="N1104"/>
    <hyperlink r:id="rId368" ref="N1107"/>
    <hyperlink r:id="rId369" ref="N1110"/>
    <hyperlink r:id="rId370" ref="N1113"/>
    <hyperlink r:id="rId371" ref="N1116"/>
    <hyperlink r:id="rId372" ref="N1119"/>
    <hyperlink r:id="rId373" ref="N1122"/>
    <hyperlink r:id="rId374" ref="N1125"/>
    <hyperlink r:id="rId375" ref="N1128"/>
    <hyperlink r:id="rId376" ref="N1131"/>
    <hyperlink r:id="rId377" ref="N1134"/>
    <hyperlink r:id="rId378" ref="N1137"/>
    <hyperlink r:id="rId379" ref="N1140"/>
    <hyperlink r:id="rId380" ref="N1143"/>
    <hyperlink r:id="rId381" ref="N1146"/>
    <hyperlink r:id="rId382" ref="N1149"/>
    <hyperlink r:id="rId383" ref="N1152"/>
    <hyperlink r:id="rId384" ref="N1155"/>
    <hyperlink r:id="rId385" ref="N1158"/>
    <hyperlink r:id="rId386" ref="N1161"/>
    <hyperlink r:id="rId387" ref="N1164"/>
    <hyperlink r:id="rId388" ref="N1167"/>
    <hyperlink r:id="rId389" ref="N1170"/>
    <hyperlink r:id="rId390" ref="N1173"/>
    <hyperlink r:id="rId391" ref="N1176"/>
    <hyperlink r:id="rId392" ref="N1179"/>
    <hyperlink r:id="rId393" ref="N1182"/>
    <hyperlink r:id="rId394" ref="N1185"/>
    <hyperlink r:id="rId395" ref="N1188"/>
    <hyperlink r:id="rId396" ref="N1191"/>
    <hyperlink r:id="rId397" ref="N1194"/>
    <hyperlink r:id="rId398" ref="N1197"/>
    <hyperlink r:id="rId399" ref="N1200"/>
    <hyperlink r:id="rId400" ref="N1203"/>
    <hyperlink r:id="rId401" ref="N1206"/>
    <hyperlink r:id="rId402" ref="N1209"/>
    <hyperlink r:id="rId403" ref="N1212"/>
    <hyperlink r:id="rId404" ref="N1215"/>
    <hyperlink r:id="rId405" ref="N1218"/>
    <hyperlink r:id="rId406" ref="N1221"/>
    <hyperlink r:id="rId407" ref="N1224"/>
    <hyperlink r:id="rId408" ref="N1227"/>
    <hyperlink r:id="rId409" ref="N1230"/>
    <hyperlink r:id="rId410" ref="N1233"/>
    <hyperlink r:id="rId411" ref="N1236"/>
    <hyperlink r:id="rId412" ref="N1239"/>
    <hyperlink r:id="rId413" ref="N1242"/>
    <hyperlink r:id="rId414" ref="N1245"/>
    <hyperlink r:id="rId415" ref="N1248"/>
    <hyperlink r:id="rId416" ref="N1251"/>
    <hyperlink r:id="rId417" ref="N1254"/>
    <hyperlink r:id="rId418" ref="N1257"/>
    <hyperlink r:id="rId419" ref="N1260"/>
    <hyperlink r:id="rId420" ref="N1263"/>
    <hyperlink r:id="rId421" ref="N1266"/>
    <hyperlink r:id="rId422" ref="N1269"/>
    <hyperlink r:id="rId423" ref="N1272"/>
    <hyperlink r:id="rId424" ref="N1275"/>
    <hyperlink r:id="rId425" ref="N1278"/>
    <hyperlink r:id="rId426" ref="N1281"/>
    <hyperlink r:id="rId427" ref="N1284"/>
    <hyperlink r:id="rId428" ref="N1287"/>
    <hyperlink r:id="rId429" ref="N1290"/>
    <hyperlink r:id="rId430" ref="N1293"/>
    <hyperlink r:id="rId431" ref="N1296"/>
    <hyperlink r:id="rId432" ref="N1299"/>
  </hyperlinks>
  <printOptions/>
  <pageMargins bottom="0.75" footer="0.0" header="0.0" left="0.7" right="0.7" top="0.75"/>
  <pageSetup paperSize="9" orientation="portrait"/>
  <drawing r:id="rId4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25"/>
    <col customWidth="1" min="4" max="26" width="7.63"/>
  </cols>
  <sheetData>
    <row r="1" ht="12.75" customHeight="1">
      <c r="A1" s="352"/>
      <c r="B1" s="352"/>
      <c r="C1" s="352" t="s">
        <v>2706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</row>
    <row r="2" ht="12.7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</row>
    <row r="3" ht="12.75" customHeight="1">
      <c r="B3" s="352"/>
      <c r="C3" s="514" t="s">
        <v>2707</v>
      </c>
      <c r="D3" s="515" t="s">
        <v>2708</v>
      </c>
      <c r="E3" s="516"/>
      <c r="F3" s="516"/>
      <c r="G3" s="516"/>
      <c r="H3" s="517"/>
      <c r="I3" s="352"/>
      <c r="J3" s="352"/>
    </row>
    <row r="4" ht="12.75" customHeight="1">
      <c r="B4" s="352"/>
      <c r="C4" s="514" t="s">
        <v>2709</v>
      </c>
      <c r="D4" s="518" t="s">
        <v>2710</v>
      </c>
      <c r="E4" s="518" t="s">
        <v>2711</v>
      </c>
      <c r="F4" s="518" t="s">
        <v>2712</v>
      </c>
      <c r="G4" s="518" t="s">
        <v>2713</v>
      </c>
      <c r="H4" s="519" t="s">
        <v>2714</v>
      </c>
      <c r="I4" s="520" t="s">
        <v>1519</v>
      </c>
      <c r="J4" s="352"/>
    </row>
    <row r="5" ht="12.75" customHeight="1">
      <c r="B5" s="434" t="s">
        <v>37</v>
      </c>
      <c r="C5" s="521">
        <v>17.0</v>
      </c>
      <c r="D5" s="518">
        <f>COUNTIF('2024当番マスター'!$C$4:$C$277,B5)</f>
        <v>18</v>
      </c>
      <c r="E5" s="518">
        <f>COUNTIF('2024当番マスター'!$I$4:$I$277,B5)</f>
        <v>0</v>
      </c>
      <c r="F5" s="518">
        <f>COUNTIF('2024当番マスター'!$K$4:$K$277,B5)</f>
        <v>0</v>
      </c>
      <c r="G5" s="518">
        <f>COUNTIF('2024当番マスター'!$M$4:$M$277,B5)</f>
        <v>0</v>
      </c>
      <c r="H5" s="518">
        <f t="shared" ref="H5:H26" si="1">SUM(D5:G5)</f>
        <v>18</v>
      </c>
      <c r="I5" s="520">
        <f t="shared" ref="I5:I26" si="2">C5-H5</f>
        <v>-1</v>
      </c>
      <c r="J5" s="352"/>
    </row>
    <row r="6" ht="12.75" customHeight="1">
      <c r="B6" s="434" t="s">
        <v>60</v>
      </c>
      <c r="C6" s="521">
        <v>16.0</v>
      </c>
      <c r="D6" s="518">
        <f>COUNTIF('2024当番マスター'!$C$4:$C$277,B6)</f>
        <v>17</v>
      </c>
      <c r="E6" s="518">
        <f>COUNTIF('2024当番マスター'!$I$4:$I$277,B6)</f>
        <v>0</v>
      </c>
      <c r="F6" s="518">
        <f>COUNTIF('2024当番マスター'!$K$4:$K$277,B6)</f>
        <v>0</v>
      </c>
      <c r="G6" s="518">
        <f>COUNTIF('2024当番マスター'!$M$4:$M$277,B6)</f>
        <v>0</v>
      </c>
      <c r="H6" s="518">
        <f t="shared" si="1"/>
        <v>17</v>
      </c>
      <c r="I6" s="520">
        <f t="shared" si="2"/>
        <v>-1</v>
      </c>
      <c r="J6" s="352"/>
    </row>
    <row r="7" ht="12.75" customHeight="1">
      <c r="B7" s="434" t="s">
        <v>70</v>
      </c>
      <c r="C7" s="521">
        <v>19.0</v>
      </c>
      <c r="D7" s="518">
        <f>COUNTIF('2024当番マスター'!$C$4:$C$277,B7)</f>
        <v>19</v>
      </c>
      <c r="E7" s="518">
        <f>COUNTIF('2024当番マスター'!$I$4:$I$277,B7)</f>
        <v>0</v>
      </c>
      <c r="F7" s="518">
        <f>COUNTIF('2024当番マスター'!$K$4:$K$277,B7)</f>
        <v>0</v>
      </c>
      <c r="G7" s="518">
        <f>COUNTIF('2024当番マスター'!$M$4:$M$277,B7)</f>
        <v>0</v>
      </c>
      <c r="H7" s="518">
        <f t="shared" si="1"/>
        <v>19</v>
      </c>
      <c r="I7" s="520">
        <f t="shared" si="2"/>
        <v>0</v>
      </c>
      <c r="J7" s="352"/>
    </row>
    <row r="8" ht="12.75" customHeight="1">
      <c r="B8" s="434" t="s">
        <v>78</v>
      </c>
      <c r="C8" s="521">
        <v>17.0</v>
      </c>
      <c r="D8" s="518">
        <f>COUNTIF('2024当番マスター'!$C$4:$C$277,B8)</f>
        <v>16</v>
      </c>
      <c r="E8" s="518">
        <f>COUNTIF('2024当番マスター'!$I$4:$I$277,B8)</f>
        <v>1</v>
      </c>
      <c r="F8" s="518">
        <f>COUNTIF('2024当番マスター'!$K$4:$K$277,B8)</f>
        <v>0</v>
      </c>
      <c r="G8" s="518">
        <f>COUNTIF('2024当番マスター'!$M$4:$M$277,B8)</f>
        <v>0</v>
      </c>
      <c r="H8" s="518">
        <f t="shared" si="1"/>
        <v>17</v>
      </c>
      <c r="I8" s="520">
        <f t="shared" si="2"/>
        <v>0</v>
      </c>
      <c r="J8" s="352"/>
    </row>
    <row r="9" ht="12.75" customHeight="1">
      <c r="B9" s="434" t="s">
        <v>87</v>
      </c>
      <c r="C9" s="521">
        <v>18.0</v>
      </c>
      <c r="D9" s="518">
        <f>COUNTIF('2024当番マスター'!$C$4:$C$277,B9)</f>
        <v>17</v>
      </c>
      <c r="E9" s="518">
        <f>COUNTIF('2024当番マスター'!$I$4:$I$277,B9)</f>
        <v>1</v>
      </c>
      <c r="F9" s="518">
        <f>COUNTIF('2024当番マスター'!$K$4:$K$277,B9)</f>
        <v>0</v>
      </c>
      <c r="G9" s="518">
        <f>COUNTIF('2024当番マスター'!$M$4:$M$277,B9)</f>
        <v>0</v>
      </c>
      <c r="H9" s="518">
        <f t="shared" si="1"/>
        <v>18</v>
      </c>
      <c r="I9" s="520">
        <f t="shared" si="2"/>
        <v>0</v>
      </c>
      <c r="J9" s="352"/>
    </row>
    <row r="10" ht="12.75" customHeight="1">
      <c r="B10" s="434" t="s">
        <v>56</v>
      </c>
      <c r="C10" s="521">
        <v>18.0</v>
      </c>
      <c r="D10" s="518">
        <f>COUNTIF('2024当番マスター'!$C$4:$C$277,B10)</f>
        <v>14</v>
      </c>
      <c r="E10" s="518">
        <f>COUNTIF('2024当番マスター'!$I$4:$I$277,B10)</f>
        <v>5</v>
      </c>
      <c r="F10" s="518">
        <f>COUNTIF('2024当番マスター'!$K$4:$K$277,B10)</f>
        <v>0</v>
      </c>
      <c r="G10" s="518">
        <f>COUNTIF('2024当番マスター'!$M$4:$M$277,B10)</f>
        <v>0</v>
      </c>
      <c r="H10" s="518">
        <f t="shared" si="1"/>
        <v>19</v>
      </c>
      <c r="I10" s="520">
        <f t="shared" si="2"/>
        <v>-1</v>
      </c>
      <c r="J10" s="352"/>
    </row>
    <row r="11" ht="12.75" customHeight="1">
      <c r="B11" s="434" t="s">
        <v>100</v>
      </c>
      <c r="C11" s="521">
        <v>18.0</v>
      </c>
      <c r="D11" s="518">
        <f>COUNTIF('2024当番マスター'!$C$4:$C$277,B11)</f>
        <v>18</v>
      </c>
      <c r="E11" s="518">
        <f>COUNTIF('2024当番マスター'!$I$4:$I$277,B11)</f>
        <v>0</v>
      </c>
      <c r="F11" s="518">
        <f>COUNTIF('2024当番マスター'!$K$4:$K$277,B11)</f>
        <v>0</v>
      </c>
      <c r="G11" s="518">
        <f>COUNTIF('2024当番マスター'!$M$4:$M$277,B11)</f>
        <v>0</v>
      </c>
      <c r="H11" s="518">
        <f t="shared" si="1"/>
        <v>18</v>
      </c>
      <c r="I11" s="520">
        <f t="shared" si="2"/>
        <v>0</v>
      </c>
      <c r="J11" s="352"/>
    </row>
    <row r="12" ht="12.75" customHeight="1">
      <c r="B12" s="434" t="s">
        <v>40</v>
      </c>
      <c r="C12" s="521">
        <v>18.0</v>
      </c>
      <c r="D12" s="518">
        <f>COUNTIF('2024当番マスター'!$C$4:$C$277,B12)</f>
        <v>12</v>
      </c>
      <c r="E12" s="518">
        <f>COUNTIF('2024当番マスター'!$I$4:$I$277,B12)</f>
        <v>7</v>
      </c>
      <c r="F12" s="518">
        <f>COUNTIF('2024当番マスター'!$K$4:$K$277,B12)</f>
        <v>0</v>
      </c>
      <c r="G12" s="518">
        <f>COUNTIF('2024当番マスター'!$M$4:$M$277,B12)</f>
        <v>0</v>
      </c>
      <c r="H12" s="518">
        <f t="shared" si="1"/>
        <v>19</v>
      </c>
      <c r="I12" s="520">
        <f t="shared" si="2"/>
        <v>-1</v>
      </c>
      <c r="J12" s="352"/>
    </row>
    <row r="13" ht="12.75" customHeight="1">
      <c r="B13" s="434" t="s">
        <v>109</v>
      </c>
      <c r="C13" s="521">
        <v>25.0</v>
      </c>
      <c r="D13" s="518">
        <f>COUNTIF('2024当番マスター'!$C$4:$C$277,B13)</f>
        <v>18</v>
      </c>
      <c r="E13" s="518">
        <f>COUNTIF('2024当番マスター'!$I$4:$I$277,B13)</f>
        <v>6</v>
      </c>
      <c r="F13" s="518">
        <f>COUNTIF('2024当番マスター'!$K$4:$K$277,B13)</f>
        <v>1</v>
      </c>
      <c r="G13" s="518">
        <f>COUNTIF('2024当番マスター'!$M$4:$M$277,B13)</f>
        <v>0</v>
      </c>
      <c r="H13" s="518">
        <f t="shared" si="1"/>
        <v>25</v>
      </c>
      <c r="I13" s="520">
        <f t="shared" si="2"/>
        <v>0</v>
      </c>
      <c r="J13" s="352" t="s">
        <v>2715</v>
      </c>
    </row>
    <row r="14" ht="12.75" customHeight="1">
      <c r="B14" s="434" t="s">
        <v>65</v>
      </c>
      <c r="C14" s="521">
        <v>24.0</v>
      </c>
      <c r="D14" s="518">
        <f>COUNTIF('2024当番マスター'!$C$4:$C$277,B14)</f>
        <v>19</v>
      </c>
      <c r="E14" s="518">
        <f>COUNTIF('2024当番マスター'!$I$4:$I$277,B14)</f>
        <v>6</v>
      </c>
      <c r="F14" s="518">
        <f>COUNTIF('2024当番マスター'!$K$4:$K$277,B14)</f>
        <v>0</v>
      </c>
      <c r="G14" s="518">
        <f>COUNTIF('2024当番マスター'!$M$4:$M$277,B14)</f>
        <v>0</v>
      </c>
      <c r="H14" s="518">
        <f t="shared" si="1"/>
        <v>25</v>
      </c>
      <c r="I14" s="520">
        <f t="shared" si="2"/>
        <v>-1</v>
      </c>
      <c r="J14" s="352"/>
    </row>
    <row r="15" ht="12.75" customHeight="1">
      <c r="B15" s="434" t="s">
        <v>118</v>
      </c>
      <c r="C15" s="521">
        <v>19.0</v>
      </c>
      <c r="D15" s="518">
        <f>COUNTIF('2024当番マスター'!$C$4:$C$277,B15)</f>
        <v>9</v>
      </c>
      <c r="E15" s="518">
        <f>COUNTIF('2024当番マスター'!$I$4:$I$277,B15)</f>
        <v>9</v>
      </c>
      <c r="F15" s="518">
        <f>COUNTIF('2024当番マスター'!$K$4:$K$277,B15)</f>
        <v>0</v>
      </c>
      <c r="G15" s="518">
        <f>COUNTIF('2024当番マスター'!$M$4:$M$277,B15)</f>
        <v>0</v>
      </c>
      <c r="H15" s="518">
        <f t="shared" si="1"/>
        <v>18</v>
      </c>
      <c r="I15" s="520">
        <f t="shared" si="2"/>
        <v>1</v>
      </c>
      <c r="J15" s="352"/>
    </row>
    <row r="16" ht="12.75" customHeight="1">
      <c r="B16" s="434" t="s">
        <v>123</v>
      </c>
      <c r="C16" s="521">
        <v>18.0</v>
      </c>
      <c r="D16" s="518">
        <f>COUNTIF('2024当番マスター'!$C$4:$C$277,B16)</f>
        <v>6</v>
      </c>
      <c r="E16" s="518">
        <f>COUNTIF('2024当番マスター'!$I$4:$I$277,B16)</f>
        <v>9</v>
      </c>
      <c r="F16" s="518">
        <f>COUNTIF('2024当番マスター'!$K$4:$K$277,B16)</f>
        <v>3</v>
      </c>
      <c r="G16" s="518">
        <f>COUNTIF('2024当番マスター'!$M$4:$M$277,B16)</f>
        <v>0</v>
      </c>
      <c r="H16" s="518">
        <f t="shared" si="1"/>
        <v>18</v>
      </c>
      <c r="I16" s="520">
        <f t="shared" si="2"/>
        <v>0</v>
      </c>
      <c r="J16" s="352"/>
    </row>
    <row r="17" ht="12.75" customHeight="1">
      <c r="B17" s="434" t="s">
        <v>129</v>
      </c>
      <c r="C17" s="521">
        <v>18.0</v>
      </c>
      <c r="D17" s="518">
        <f>COUNTIF('2024当番マスター'!$C$4:$C$277,B17)</f>
        <v>7</v>
      </c>
      <c r="E17" s="518">
        <f>COUNTIF('2024当番マスター'!$I$4:$I$277,B17)</f>
        <v>10</v>
      </c>
      <c r="F17" s="518">
        <f>COUNTIF('2024当番マスター'!$K$4:$K$277,B17)</f>
        <v>0</v>
      </c>
      <c r="G17" s="518">
        <f>COUNTIF('2024当番マスター'!$M$4:$M$277,B17)</f>
        <v>0</v>
      </c>
      <c r="H17" s="518">
        <f t="shared" si="1"/>
        <v>17</v>
      </c>
      <c r="I17" s="520">
        <f t="shared" si="2"/>
        <v>1</v>
      </c>
      <c r="J17" s="352"/>
    </row>
    <row r="18" ht="12.75" customHeight="1">
      <c r="B18" s="434" t="s">
        <v>50</v>
      </c>
      <c r="C18" s="521">
        <v>25.0</v>
      </c>
      <c r="D18" s="518">
        <f>COUNTIF('2024当番マスター'!$C$4:$C$277,B18)</f>
        <v>11</v>
      </c>
      <c r="E18" s="518">
        <f>COUNTIF('2024当番マスター'!$I$4:$I$277,B18)</f>
        <v>8</v>
      </c>
      <c r="F18" s="518">
        <f>COUNTIF('2024当番マスター'!$K$4:$K$277,B18)</f>
        <v>6</v>
      </c>
      <c r="G18" s="518">
        <f>COUNTIF('2024当番マスター'!$M$4:$M$277,B18)</f>
        <v>0</v>
      </c>
      <c r="H18" s="518">
        <f t="shared" si="1"/>
        <v>25</v>
      </c>
      <c r="I18" s="520">
        <f t="shared" si="2"/>
        <v>0</v>
      </c>
      <c r="J18" s="352"/>
    </row>
    <row r="19" ht="12.75" customHeight="1">
      <c r="B19" s="434" t="s">
        <v>139</v>
      </c>
      <c r="C19" s="521">
        <v>25.0</v>
      </c>
      <c r="D19" s="518">
        <f>COUNTIF('2024当番マスター'!$C$4:$C$277,B19)</f>
        <v>11</v>
      </c>
      <c r="E19" s="518">
        <f>COUNTIF('2024当番マスター'!$I$4:$I$277,B19)</f>
        <v>12</v>
      </c>
      <c r="F19" s="518">
        <f>COUNTIF('2024当番マスター'!$K$4:$K$277,B19)</f>
        <v>1</v>
      </c>
      <c r="G19" s="518">
        <f>COUNTIF('2024当番マスター'!$M$4:$M$277,B19)</f>
        <v>0</v>
      </c>
      <c r="H19" s="518">
        <f t="shared" si="1"/>
        <v>24</v>
      </c>
      <c r="I19" s="520">
        <f t="shared" si="2"/>
        <v>1</v>
      </c>
      <c r="J19" s="352"/>
    </row>
    <row r="20" ht="12.75" customHeight="1">
      <c r="B20" s="434" t="s">
        <v>144</v>
      </c>
      <c r="C20" s="521">
        <v>14.0</v>
      </c>
      <c r="D20" s="518">
        <f>COUNTIF('2024当番マスター'!$C$4:$C$277,B20)</f>
        <v>7</v>
      </c>
      <c r="E20" s="518">
        <f>COUNTIF('2024当番マスター'!$I$4:$I$277,B20)</f>
        <v>7</v>
      </c>
      <c r="F20" s="518">
        <f>COUNTIF('2024当番マスター'!$K$4:$K$277,B20)</f>
        <v>2</v>
      </c>
      <c r="G20" s="518">
        <f>COUNTIF('2024当番マスター'!$M$4:$M$277,B20)</f>
        <v>0</v>
      </c>
      <c r="H20" s="518">
        <f t="shared" si="1"/>
        <v>16</v>
      </c>
      <c r="I20" s="520">
        <f t="shared" si="2"/>
        <v>-2</v>
      </c>
      <c r="J20" s="352" t="s">
        <v>2716</v>
      </c>
    </row>
    <row r="21" ht="12.75" customHeight="1">
      <c r="B21" s="434" t="s">
        <v>151</v>
      </c>
      <c r="C21" s="521">
        <v>15.0</v>
      </c>
      <c r="D21" s="518">
        <f>COUNTIF('2024当番マスター'!$C$4:$C$277,B21)</f>
        <v>9</v>
      </c>
      <c r="E21" s="518">
        <f>COUNTIF('2024当番マスター'!$I$4:$I$277,B21)</f>
        <v>2</v>
      </c>
      <c r="F21" s="518">
        <f>COUNTIF('2024当番マスター'!$K$4:$K$277,B21)</f>
        <v>2</v>
      </c>
      <c r="G21" s="518">
        <f>COUNTIF('2024当番マスター'!$M$4:$M$277,B21)</f>
        <v>1</v>
      </c>
      <c r="H21" s="518">
        <f t="shared" si="1"/>
        <v>14</v>
      </c>
      <c r="I21" s="520">
        <f t="shared" si="2"/>
        <v>1</v>
      </c>
      <c r="J21" s="352"/>
    </row>
    <row r="22" ht="12.75" customHeight="1">
      <c r="B22" s="434" t="s">
        <v>158</v>
      </c>
      <c r="C22" s="521">
        <v>28.0</v>
      </c>
      <c r="D22" s="518">
        <f>COUNTIF('2024当番マスター'!$C$4:$C$277,B22)</f>
        <v>14</v>
      </c>
      <c r="E22" s="518">
        <f>COUNTIF('2024当番マスター'!$I$4:$I$277,B22)</f>
        <v>11</v>
      </c>
      <c r="F22" s="518">
        <f>COUNTIF('2024当番マスター'!$K$4:$K$277,B22)</f>
        <v>4</v>
      </c>
      <c r="G22" s="518">
        <f>COUNTIF('2024当番マスター'!$M$4:$M$277,B22)</f>
        <v>0</v>
      </c>
      <c r="H22" s="518">
        <f t="shared" si="1"/>
        <v>29</v>
      </c>
      <c r="I22" s="520">
        <f t="shared" si="2"/>
        <v>-1</v>
      </c>
      <c r="J22" s="352"/>
    </row>
    <row r="23" ht="12.75" customHeight="1">
      <c r="B23" s="434" t="s">
        <v>164</v>
      </c>
      <c r="C23" s="521">
        <v>30.0</v>
      </c>
      <c r="D23" s="518">
        <f>COUNTIF('2024当番マスター'!$C$4:$C$277,B23)</f>
        <v>9</v>
      </c>
      <c r="E23" s="518">
        <f>COUNTIF('2024当番マスター'!$I$4:$I$277,B23)</f>
        <v>19</v>
      </c>
      <c r="F23" s="518">
        <f>COUNTIF('2024当番マスター'!$K$4:$K$277,B23)</f>
        <v>1</v>
      </c>
      <c r="G23" s="518">
        <f>COUNTIF('2024当番マスター'!$M$4:$M$277,B23)</f>
        <v>0</v>
      </c>
      <c r="H23" s="518">
        <f t="shared" si="1"/>
        <v>29</v>
      </c>
      <c r="I23" s="520">
        <f t="shared" si="2"/>
        <v>1</v>
      </c>
      <c r="J23" s="352"/>
    </row>
    <row r="24" ht="12.75" customHeight="1">
      <c r="B24" s="434" t="s">
        <v>172</v>
      </c>
      <c r="C24" s="521">
        <v>17.0</v>
      </c>
      <c r="D24" s="518">
        <f>COUNTIF('2024当番マスター'!$C$4:$C$277,B24)</f>
        <v>5</v>
      </c>
      <c r="E24" s="518">
        <f>COUNTIF('2024当番マスター'!$I$4:$I$277,B24)</f>
        <v>7</v>
      </c>
      <c r="F24" s="518">
        <f>COUNTIF('2024当番マスター'!$K$4:$K$277,B24)</f>
        <v>3</v>
      </c>
      <c r="G24" s="518">
        <f>COUNTIF('2024当番マスター'!$M$4:$M$277,B24)</f>
        <v>0</v>
      </c>
      <c r="H24" s="518">
        <f t="shared" si="1"/>
        <v>15</v>
      </c>
      <c r="I24" s="520">
        <f t="shared" si="2"/>
        <v>2</v>
      </c>
      <c r="J24" s="352"/>
    </row>
    <row r="25" ht="12.75" customHeight="1">
      <c r="B25" s="434" t="s">
        <v>181</v>
      </c>
      <c r="C25" s="521">
        <v>18.0</v>
      </c>
      <c r="D25" s="518">
        <f>COUNTIF('2024当番マスター'!$C$4:$C$277,B25)</f>
        <v>6</v>
      </c>
      <c r="E25" s="518">
        <f>COUNTIF('2024当番マスター'!$I$4:$I$277,B25)</f>
        <v>9</v>
      </c>
      <c r="F25" s="518">
        <f>COUNTIF('2024当番マスター'!$K$4:$K$277,B25)</f>
        <v>2</v>
      </c>
      <c r="G25" s="518">
        <f>COUNTIF('2024当番マスター'!$M$4:$M$277,B25)</f>
        <v>0</v>
      </c>
      <c r="H25" s="518">
        <f t="shared" si="1"/>
        <v>17</v>
      </c>
      <c r="I25" s="520">
        <f t="shared" si="2"/>
        <v>1</v>
      </c>
      <c r="J25" s="352"/>
    </row>
    <row r="26" ht="12.75" customHeight="1">
      <c r="B26" s="434" t="s">
        <v>187</v>
      </c>
      <c r="C26" s="521">
        <v>16.0</v>
      </c>
      <c r="D26" s="518">
        <f>COUNTIF('2024当番マスター'!$C$4:$C$277,B26)</f>
        <v>7</v>
      </c>
      <c r="E26" s="518">
        <f>COUNTIF('2024当番マスター'!$I$4:$I$277,B26)</f>
        <v>6</v>
      </c>
      <c r="F26" s="518">
        <f>COUNTIF('2024当番マスター'!$K$4:$K$277,B26)</f>
        <v>5</v>
      </c>
      <c r="G26" s="518">
        <f>COUNTIF('2024当番マスター'!$M$4:$M$277,B26)</f>
        <v>0</v>
      </c>
      <c r="H26" s="518">
        <f t="shared" si="1"/>
        <v>18</v>
      </c>
      <c r="I26" s="520">
        <f t="shared" si="2"/>
        <v>-2</v>
      </c>
      <c r="J26" s="352"/>
    </row>
    <row r="27" ht="12.75" customHeight="1">
      <c r="B27" s="434" t="s">
        <v>2717</v>
      </c>
      <c r="C27" s="521">
        <f t="shared" ref="C27:I27" si="3">SUM(C5:C26)</f>
        <v>433</v>
      </c>
      <c r="D27" s="518">
        <f t="shared" si="3"/>
        <v>269</v>
      </c>
      <c r="E27" s="518">
        <f t="shared" si="3"/>
        <v>135</v>
      </c>
      <c r="F27" s="518">
        <f t="shared" si="3"/>
        <v>30</v>
      </c>
      <c r="G27" s="518">
        <f t="shared" si="3"/>
        <v>1</v>
      </c>
      <c r="H27" s="518">
        <f t="shared" si="3"/>
        <v>435</v>
      </c>
      <c r="I27" s="520">
        <f t="shared" si="3"/>
        <v>-2</v>
      </c>
      <c r="J27" s="352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4.38"/>
    <col customWidth="1" min="3" max="3" width="7.63"/>
    <col customWidth="1" min="4" max="4" width="7.13"/>
    <col customWidth="1" min="5" max="5" width="7.0"/>
    <col customWidth="1" min="6" max="7" width="3.63"/>
    <col customWidth="1" min="8" max="8" width="7.63"/>
    <col customWidth="1" min="9" max="9" width="7.88"/>
    <col customWidth="1" min="10" max="10" width="9.63"/>
    <col customWidth="1" min="11" max="12" width="7.88"/>
    <col customWidth="1" min="13" max="13" width="13.75"/>
    <col customWidth="1" min="14" max="14" width="18.38"/>
    <col customWidth="1" min="15" max="26" width="7.63"/>
  </cols>
  <sheetData>
    <row r="1" ht="12.75" customHeight="1"/>
    <row r="2" ht="12.75" customHeight="1">
      <c r="A2" s="445">
        <v>1.0</v>
      </c>
      <c r="B2" s="445">
        <v>2.0</v>
      </c>
      <c r="C2" s="445">
        <v>3.0</v>
      </c>
      <c r="D2" s="445">
        <v>4.0</v>
      </c>
      <c r="E2" s="445">
        <v>5.0</v>
      </c>
      <c r="F2" s="445">
        <v>6.0</v>
      </c>
      <c r="G2" s="445">
        <v>7.0</v>
      </c>
      <c r="H2" s="445">
        <v>8.0</v>
      </c>
      <c r="I2" s="445">
        <v>9.0</v>
      </c>
      <c r="J2" s="445">
        <v>10.0</v>
      </c>
      <c r="K2" s="445">
        <v>11.0</v>
      </c>
      <c r="L2" s="445">
        <v>12.0</v>
      </c>
      <c r="M2" s="445">
        <v>13.0</v>
      </c>
      <c r="N2" s="445">
        <v>14.0</v>
      </c>
      <c r="O2" s="352"/>
    </row>
    <row r="3" ht="12.75" customHeight="1">
      <c r="A3" s="445"/>
      <c r="B3" s="446" t="s">
        <v>1654</v>
      </c>
      <c r="C3" s="446" t="s">
        <v>1655</v>
      </c>
      <c r="D3" s="446" t="s">
        <v>1656</v>
      </c>
      <c r="E3" s="446" t="s">
        <v>1657</v>
      </c>
      <c r="F3" s="446"/>
      <c r="G3" s="446"/>
      <c r="H3" s="446" t="s">
        <v>1658</v>
      </c>
      <c r="I3" s="446" t="s">
        <v>1659</v>
      </c>
      <c r="J3" s="446" t="s">
        <v>1660</v>
      </c>
      <c r="K3" s="446" t="s">
        <v>1661</v>
      </c>
      <c r="L3" s="446" t="s">
        <v>1662</v>
      </c>
      <c r="M3" s="446" t="s">
        <v>1663</v>
      </c>
      <c r="N3" s="446" t="s">
        <v>1664</v>
      </c>
      <c r="O3" s="352"/>
    </row>
    <row r="4" ht="12.75" customHeight="1">
      <c r="A4" s="447" t="str">
        <f t="shared" ref="A4:A145" si="1">SUBSTITUTE(SUBSTITUTE(SUBSTITUTE(M4,"-",""),"(",""),")","")</f>
        <v>4709701777</v>
      </c>
      <c r="B4" s="448">
        <v>11.0</v>
      </c>
      <c r="C4" s="449" t="s">
        <v>1692</v>
      </c>
      <c r="D4" s="449" t="s">
        <v>1665</v>
      </c>
      <c r="E4" s="449" t="s">
        <v>1666</v>
      </c>
      <c r="F4" s="449"/>
      <c r="G4" s="449"/>
      <c r="H4" s="449" t="s">
        <v>1693</v>
      </c>
      <c r="I4" s="449" t="s">
        <v>79</v>
      </c>
      <c r="J4" s="451">
        <v>45395.0</v>
      </c>
      <c r="K4" s="449" t="s">
        <v>1674</v>
      </c>
      <c r="L4" s="449" t="s">
        <v>1694</v>
      </c>
      <c r="M4" s="449" t="s">
        <v>84</v>
      </c>
      <c r="N4" s="468" t="s">
        <v>85</v>
      </c>
      <c r="O4" s="522" t="str">
        <f t="shared" ref="O4:O41" si="2">C4</f>
        <v>運営委員</v>
      </c>
    </row>
    <row r="5" ht="12.75" customHeight="1">
      <c r="A5" s="447" t="str">
        <f t="shared" si="1"/>
        <v>4696889008</v>
      </c>
      <c r="B5" s="448">
        <v>7.0</v>
      </c>
      <c r="C5" s="449" t="s">
        <v>1692</v>
      </c>
      <c r="D5" s="449" t="s">
        <v>1665</v>
      </c>
      <c r="E5" s="449" t="s">
        <v>1706</v>
      </c>
      <c r="F5" s="449"/>
      <c r="G5" s="449"/>
      <c r="H5" s="449" t="s">
        <v>1718</v>
      </c>
      <c r="I5" s="449" t="s">
        <v>188</v>
      </c>
      <c r="J5" s="451">
        <v>45395.0</v>
      </c>
      <c r="K5" s="449" t="s">
        <v>1719</v>
      </c>
      <c r="L5" s="449" t="s">
        <v>1720</v>
      </c>
      <c r="M5" s="449" t="s">
        <v>1721</v>
      </c>
      <c r="N5" s="465" t="s">
        <v>191</v>
      </c>
      <c r="O5" s="522" t="str">
        <f t="shared" si="2"/>
        <v>運営委員</v>
      </c>
    </row>
    <row r="6" ht="12.75" customHeight="1">
      <c r="A6" s="447" t="str">
        <f t="shared" si="1"/>
        <v>6787401323</v>
      </c>
      <c r="B6" s="448">
        <v>12.0</v>
      </c>
      <c r="C6" s="449" t="s">
        <v>199</v>
      </c>
      <c r="D6" s="449" t="s">
        <v>1665</v>
      </c>
      <c r="E6" s="449" t="s">
        <v>1706</v>
      </c>
      <c r="F6" s="449"/>
      <c r="G6" s="449"/>
      <c r="H6" s="449" t="s">
        <v>1729</v>
      </c>
      <c r="I6" s="449" t="s">
        <v>1730</v>
      </c>
      <c r="J6" s="451">
        <v>45395.0</v>
      </c>
      <c r="K6" s="449" t="s">
        <v>1719</v>
      </c>
      <c r="L6" s="449" t="s">
        <v>1731</v>
      </c>
      <c r="M6" s="450" t="s">
        <v>200</v>
      </c>
      <c r="N6" s="452" t="s">
        <v>196</v>
      </c>
      <c r="O6" s="522" t="str">
        <f t="shared" si="2"/>
        <v>当番作成委員</v>
      </c>
    </row>
    <row r="7" ht="12.75" customHeight="1">
      <c r="A7" s="447" t="str">
        <f t="shared" si="1"/>
        <v>4046621363</v>
      </c>
      <c r="B7" s="448">
        <v>2.0</v>
      </c>
      <c r="C7" s="449" t="s">
        <v>52</v>
      </c>
      <c r="D7" s="449" t="s">
        <v>1665</v>
      </c>
      <c r="E7" s="449" t="s">
        <v>1746</v>
      </c>
      <c r="F7" s="449" t="s">
        <v>1747</v>
      </c>
      <c r="G7" s="449" t="s">
        <v>1748</v>
      </c>
      <c r="H7" s="471" t="s">
        <v>1756</v>
      </c>
      <c r="I7" s="449" t="s">
        <v>1757</v>
      </c>
      <c r="J7" s="451">
        <v>45031.0</v>
      </c>
      <c r="K7" s="449"/>
      <c r="L7" s="449"/>
      <c r="M7" s="450" t="s">
        <v>1758</v>
      </c>
      <c r="N7" s="452" t="s">
        <v>289</v>
      </c>
      <c r="O7" s="522" t="str">
        <f t="shared" si="2"/>
        <v>運動会委員</v>
      </c>
    </row>
    <row r="8" ht="12.75" customHeight="1">
      <c r="A8" s="447" t="str">
        <f t="shared" si="1"/>
        <v>6786753950</v>
      </c>
      <c r="B8" s="448">
        <v>7.0</v>
      </c>
      <c r="C8" s="449" t="s">
        <v>136</v>
      </c>
      <c r="D8" s="449" t="s">
        <v>1665</v>
      </c>
      <c r="E8" s="449" t="s">
        <v>1746</v>
      </c>
      <c r="F8" s="449" t="s">
        <v>1747</v>
      </c>
      <c r="G8" s="449" t="s">
        <v>1748</v>
      </c>
      <c r="H8" s="471" t="s">
        <v>1774</v>
      </c>
      <c r="I8" s="449" t="s">
        <v>1775</v>
      </c>
      <c r="J8" s="451">
        <v>45017.0</v>
      </c>
      <c r="K8" s="449" t="s">
        <v>1749</v>
      </c>
      <c r="L8" s="449" t="s">
        <v>1776</v>
      </c>
      <c r="M8" s="450" t="s">
        <v>1777</v>
      </c>
      <c r="N8" s="452" t="s">
        <v>272</v>
      </c>
      <c r="O8" s="522" t="str">
        <f t="shared" si="2"/>
        <v>図書委員</v>
      </c>
    </row>
    <row r="9" ht="12.75" customHeight="1">
      <c r="A9" s="447" t="str">
        <f t="shared" si="1"/>
        <v>4045365732</v>
      </c>
      <c r="B9" s="448">
        <v>8.0</v>
      </c>
      <c r="C9" s="449" t="s">
        <v>1692</v>
      </c>
      <c r="D9" s="449" t="s">
        <v>1665</v>
      </c>
      <c r="E9" s="449" t="s">
        <v>1746</v>
      </c>
      <c r="F9" s="449" t="s">
        <v>1747</v>
      </c>
      <c r="G9" s="449" t="s">
        <v>1748</v>
      </c>
      <c r="H9" s="471" t="s">
        <v>1778</v>
      </c>
      <c r="I9" s="449" t="s">
        <v>1779</v>
      </c>
      <c r="J9" s="451">
        <v>45017.0</v>
      </c>
      <c r="K9" s="449" t="s">
        <v>1712</v>
      </c>
      <c r="L9" s="449" t="s">
        <v>1780</v>
      </c>
      <c r="M9" s="449" t="s">
        <v>313</v>
      </c>
      <c r="N9" s="465" t="s">
        <v>311</v>
      </c>
      <c r="O9" s="522" t="str">
        <f t="shared" si="2"/>
        <v>運営委員</v>
      </c>
    </row>
    <row r="10" ht="12.75" customHeight="1">
      <c r="A10" s="447" t="str">
        <f t="shared" si="1"/>
        <v>4704538171</v>
      </c>
      <c r="B10" s="448">
        <v>11.0</v>
      </c>
      <c r="C10" s="449" t="s">
        <v>76</v>
      </c>
      <c r="D10" s="449" t="s">
        <v>1665</v>
      </c>
      <c r="E10" s="449" t="s">
        <v>1746</v>
      </c>
      <c r="F10" s="449" t="s">
        <v>1747</v>
      </c>
      <c r="G10" s="449" t="s">
        <v>1748</v>
      </c>
      <c r="H10" s="471" t="s">
        <v>1783</v>
      </c>
      <c r="I10" s="449" t="s">
        <v>1784</v>
      </c>
      <c r="J10" s="451">
        <v>45017.0</v>
      </c>
      <c r="K10" s="449"/>
      <c r="L10" s="449"/>
      <c r="M10" s="450" t="s">
        <v>1785</v>
      </c>
      <c r="N10" s="452" t="s">
        <v>293</v>
      </c>
      <c r="O10" s="522" t="str">
        <f t="shared" si="2"/>
        <v>学級委員</v>
      </c>
    </row>
    <row r="11" ht="12.75" customHeight="1">
      <c r="A11" s="447" t="str">
        <f t="shared" si="1"/>
        <v>6787939814</v>
      </c>
      <c r="B11" s="448">
        <v>16.0</v>
      </c>
      <c r="C11" s="449" t="s">
        <v>128</v>
      </c>
      <c r="D11" s="449" t="s">
        <v>1665</v>
      </c>
      <c r="E11" s="449" t="s">
        <v>1746</v>
      </c>
      <c r="F11" s="449" t="s">
        <v>1747</v>
      </c>
      <c r="G11" s="449" t="s">
        <v>1748</v>
      </c>
      <c r="H11" s="471" t="s">
        <v>1799</v>
      </c>
      <c r="I11" s="449" t="s">
        <v>1800</v>
      </c>
      <c r="J11" s="451">
        <v>45031.0</v>
      </c>
      <c r="K11" s="449"/>
      <c r="L11" s="449"/>
      <c r="M11" s="449" t="s">
        <v>322</v>
      </c>
      <c r="N11" s="465" t="s">
        <v>321</v>
      </c>
      <c r="O11" s="522" t="str">
        <f t="shared" si="2"/>
        <v>行事委員</v>
      </c>
    </row>
    <row r="12" ht="12.75" customHeight="1">
      <c r="A12" s="447" t="str">
        <f t="shared" si="1"/>
        <v>6787254751</v>
      </c>
      <c r="B12" s="448">
        <v>18.0</v>
      </c>
      <c r="C12" s="449" t="s">
        <v>177</v>
      </c>
      <c r="D12" s="449" t="s">
        <v>1665</v>
      </c>
      <c r="E12" s="449" t="s">
        <v>1746</v>
      </c>
      <c r="F12" s="449" t="s">
        <v>1747</v>
      </c>
      <c r="G12" s="449" t="s">
        <v>1748</v>
      </c>
      <c r="H12" s="471" t="s">
        <v>1805</v>
      </c>
      <c r="I12" s="449" t="s">
        <v>1806</v>
      </c>
      <c r="J12" s="451">
        <v>45017.0</v>
      </c>
      <c r="K12" s="449"/>
      <c r="L12" s="449"/>
      <c r="M12" s="449" t="s">
        <v>1807</v>
      </c>
      <c r="N12" s="465" t="s">
        <v>317</v>
      </c>
      <c r="O12" s="522" t="str">
        <f t="shared" si="2"/>
        <v>安全対策委員</v>
      </c>
    </row>
    <row r="13" ht="12.75" customHeight="1">
      <c r="A13" s="447" t="str">
        <f t="shared" si="1"/>
        <v>4046952369</v>
      </c>
      <c r="B13" s="448">
        <v>8.0</v>
      </c>
      <c r="C13" s="449" t="s">
        <v>136</v>
      </c>
      <c r="D13" s="449" t="s">
        <v>1665</v>
      </c>
      <c r="E13" s="449" t="s">
        <v>1746</v>
      </c>
      <c r="F13" s="449" t="s">
        <v>1747</v>
      </c>
      <c r="G13" s="449" t="s">
        <v>1809</v>
      </c>
      <c r="H13" s="449" t="s">
        <v>1833</v>
      </c>
      <c r="I13" s="449" t="s">
        <v>1834</v>
      </c>
      <c r="J13" s="451">
        <v>45017.0</v>
      </c>
      <c r="K13" s="449" t="s">
        <v>1812</v>
      </c>
      <c r="L13" s="449" t="s">
        <v>1835</v>
      </c>
      <c r="M13" s="450" t="s">
        <v>1836</v>
      </c>
      <c r="N13" s="465" t="s">
        <v>427</v>
      </c>
      <c r="O13" s="522" t="str">
        <f t="shared" si="2"/>
        <v>図書委員</v>
      </c>
    </row>
    <row r="14" ht="12.75" customHeight="1">
      <c r="A14" s="447" t="str">
        <f t="shared" si="1"/>
        <v>3108097511</v>
      </c>
      <c r="B14" s="448">
        <v>10.0</v>
      </c>
      <c r="C14" s="449" t="s">
        <v>128</v>
      </c>
      <c r="D14" s="449" t="s">
        <v>1665</v>
      </c>
      <c r="E14" s="449" t="s">
        <v>1746</v>
      </c>
      <c r="F14" s="449" t="s">
        <v>1747</v>
      </c>
      <c r="G14" s="449" t="s">
        <v>1809</v>
      </c>
      <c r="H14" s="449" t="s">
        <v>1842</v>
      </c>
      <c r="I14" s="449" t="s">
        <v>1843</v>
      </c>
      <c r="J14" s="451">
        <v>45017.0</v>
      </c>
      <c r="K14" s="449" t="s">
        <v>1684</v>
      </c>
      <c r="L14" s="449" t="s">
        <v>1844</v>
      </c>
      <c r="M14" s="450" t="s">
        <v>367</v>
      </c>
      <c r="N14" s="452" t="s">
        <v>368</v>
      </c>
      <c r="O14" s="522" t="str">
        <f t="shared" si="2"/>
        <v>行事委員</v>
      </c>
    </row>
    <row r="15" ht="12.75" customHeight="1">
      <c r="A15" s="447" t="str">
        <f t="shared" si="1"/>
        <v>5624002100</v>
      </c>
      <c r="B15" s="448">
        <v>12.0</v>
      </c>
      <c r="C15" s="449" t="s">
        <v>76</v>
      </c>
      <c r="D15" s="449" t="s">
        <v>1665</v>
      </c>
      <c r="E15" s="449" t="s">
        <v>1746</v>
      </c>
      <c r="F15" s="449" t="s">
        <v>1747</v>
      </c>
      <c r="G15" s="449" t="s">
        <v>1809</v>
      </c>
      <c r="H15" s="449" t="s">
        <v>1846</v>
      </c>
      <c r="I15" s="449" t="s">
        <v>1847</v>
      </c>
      <c r="J15" s="451">
        <v>45017.0</v>
      </c>
      <c r="K15" s="449"/>
      <c r="L15" s="449"/>
      <c r="M15" s="449" t="s">
        <v>391</v>
      </c>
      <c r="N15" s="465" t="s">
        <v>389</v>
      </c>
      <c r="O15" s="522" t="str">
        <f t="shared" si="2"/>
        <v>学級委員</v>
      </c>
    </row>
    <row r="16" ht="12.75" customHeight="1">
      <c r="A16" s="447" t="str">
        <f t="shared" si="1"/>
        <v>4706617819</v>
      </c>
      <c r="B16" s="448">
        <v>17.0</v>
      </c>
      <c r="C16" s="449" t="s">
        <v>52</v>
      </c>
      <c r="D16" s="449" t="s">
        <v>1665</v>
      </c>
      <c r="E16" s="449" t="s">
        <v>1746</v>
      </c>
      <c r="F16" s="449" t="s">
        <v>1747</v>
      </c>
      <c r="G16" s="449" t="s">
        <v>1809</v>
      </c>
      <c r="H16" s="449" t="s">
        <v>1861</v>
      </c>
      <c r="I16" s="449" t="s">
        <v>1862</v>
      </c>
      <c r="J16" s="451">
        <v>45031.0</v>
      </c>
      <c r="K16" s="449" t="s">
        <v>1761</v>
      </c>
      <c r="L16" s="449" t="s">
        <v>1863</v>
      </c>
      <c r="M16" s="449" t="s">
        <v>408</v>
      </c>
      <c r="N16" s="465" t="s">
        <v>406</v>
      </c>
      <c r="O16" s="522" t="str">
        <f t="shared" si="2"/>
        <v>運動会委員</v>
      </c>
    </row>
    <row r="17" ht="12.75" customHeight="1">
      <c r="A17" s="447" t="str">
        <f t="shared" si="1"/>
        <v>7342338911</v>
      </c>
      <c r="B17" s="448">
        <v>3.0</v>
      </c>
      <c r="C17" s="449" t="s">
        <v>1867</v>
      </c>
      <c r="D17" s="449" t="s">
        <v>1665</v>
      </c>
      <c r="E17" s="449" t="s">
        <v>1746</v>
      </c>
      <c r="F17" s="449" t="s">
        <v>1747</v>
      </c>
      <c r="G17" s="449" t="s">
        <v>1864</v>
      </c>
      <c r="H17" s="449" t="s">
        <v>1868</v>
      </c>
      <c r="I17" s="449" t="s">
        <v>503</v>
      </c>
      <c r="J17" s="451">
        <v>45017.0</v>
      </c>
      <c r="K17" s="449" t="s">
        <v>1749</v>
      </c>
      <c r="L17" s="449" t="s">
        <v>1869</v>
      </c>
      <c r="M17" s="449" t="s">
        <v>1870</v>
      </c>
      <c r="N17" s="465" t="s">
        <v>506</v>
      </c>
      <c r="O17" s="522" t="str">
        <f t="shared" si="2"/>
        <v>５０周年行事委員</v>
      </c>
    </row>
    <row r="18" ht="12.75" customHeight="1">
      <c r="A18" s="447" t="str">
        <f t="shared" si="1"/>
        <v>7706304512</v>
      </c>
      <c r="B18" s="448">
        <v>4.0</v>
      </c>
      <c r="C18" s="449" t="s">
        <v>52</v>
      </c>
      <c r="D18" s="449" t="s">
        <v>1665</v>
      </c>
      <c r="E18" s="449" t="s">
        <v>1746</v>
      </c>
      <c r="F18" s="449" t="s">
        <v>1747</v>
      </c>
      <c r="G18" s="449" t="s">
        <v>1864</v>
      </c>
      <c r="H18" s="449" t="s">
        <v>1872</v>
      </c>
      <c r="I18" s="449" t="s">
        <v>1873</v>
      </c>
      <c r="J18" s="451">
        <v>45017.0</v>
      </c>
      <c r="K18" s="449" t="s">
        <v>1684</v>
      </c>
      <c r="L18" s="449" t="s">
        <v>1874</v>
      </c>
      <c r="M18" s="449" t="s">
        <v>1875</v>
      </c>
      <c r="N18" s="465" t="s">
        <v>487</v>
      </c>
      <c r="O18" s="522" t="str">
        <f t="shared" si="2"/>
        <v>運動会委員</v>
      </c>
    </row>
    <row r="19" ht="12.75" customHeight="1">
      <c r="A19" s="447" t="str">
        <f t="shared" si="1"/>
        <v>6788484747</v>
      </c>
      <c r="B19" s="448">
        <v>5.0</v>
      </c>
      <c r="C19" s="449" t="s">
        <v>76</v>
      </c>
      <c r="D19" s="449" t="s">
        <v>1665</v>
      </c>
      <c r="E19" s="449" t="s">
        <v>1746</v>
      </c>
      <c r="F19" s="449" t="s">
        <v>1747</v>
      </c>
      <c r="G19" s="449" t="s">
        <v>1864</v>
      </c>
      <c r="H19" s="449" t="s">
        <v>1876</v>
      </c>
      <c r="I19" s="449" t="s">
        <v>1877</v>
      </c>
      <c r="J19" s="451">
        <v>45157.0</v>
      </c>
      <c r="K19" s="449"/>
      <c r="L19" s="449"/>
      <c r="M19" s="449" t="s">
        <v>1878</v>
      </c>
      <c r="N19" s="465" t="s">
        <v>497</v>
      </c>
      <c r="O19" s="522" t="str">
        <f t="shared" si="2"/>
        <v>学級委員</v>
      </c>
    </row>
    <row r="20" ht="12.75" customHeight="1">
      <c r="A20" s="447" t="str">
        <f t="shared" si="1"/>
        <v>6788261948</v>
      </c>
      <c r="B20" s="448">
        <v>7.0</v>
      </c>
      <c r="C20" s="449" t="s">
        <v>136</v>
      </c>
      <c r="D20" s="449" t="s">
        <v>1665</v>
      </c>
      <c r="E20" s="449" t="s">
        <v>1746</v>
      </c>
      <c r="F20" s="449" t="s">
        <v>1747</v>
      </c>
      <c r="G20" s="449" t="s">
        <v>1864</v>
      </c>
      <c r="H20" s="449" t="s">
        <v>1883</v>
      </c>
      <c r="I20" s="449" t="s">
        <v>1884</v>
      </c>
      <c r="J20" s="451">
        <v>45017.0</v>
      </c>
      <c r="K20" s="449"/>
      <c r="L20" s="449"/>
      <c r="M20" s="449" t="s">
        <v>1885</v>
      </c>
      <c r="N20" s="465" t="s">
        <v>493</v>
      </c>
      <c r="O20" s="522" t="str">
        <f t="shared" si="2"/>
        <v>図書委員</v>
      </c>
    </row>
    <row r="21" ht="12.75" customHeight="1">
      <c r="A21" s="447" t="str">
        <f t="shared" si="1"/>
        <v>4042710298</v>
      </c>
      <c r="B21" s="448">
        <v>10.0</v>
      </c>
      <c r="C21" s="449" t="s">
        <v>128</v>
      </c>
      <c r="D21" s="449" t="s">
        <v>1665</v>
      </c>
      <c r="E21" s="449" t="s">
        <v>1746</v>
      </c>
      <c r="F21" s="449" t="s">
        <v>1747</v>
      </c>
      <c r="G21" s="449" t="s">
        <v>1864</v>
      </c>
      <c r="H21" s="449" t="s">
        <v>1894</v>
      </c>
      <c r="I21" s="449" t="s">
        <v>1840</v>
      </c>
      <c r="J21" s="451">
        <v>45017.0</v>
      </c>
      <c r="K21" s="449" t="s">
        <v>1728</v>
      </c>
      <c r="L21" s="449" t="s">
        <v>1838</v>
      </c>
      <c r="M21" s="450" t="s">
        <v>1841</v>
      </c>
      <c r="N21" s="452" t="s">
        <v>401</v>
      </c>
      <c r="O21" s="522" t="str">
        <f t="shared" si="2"/>
        <v>行事委員</v>
      </c>
    </row>
    <row r="22" ht="12.75" customHeight="1">
      <c r="A22" s="447" t="str">
        <f t="shared" si="1"/>
        <v>6786771769</v>
      </c>
      <c r="B22" s="473"/>
      <c r="C22" s="450" t="s">
        <v>1867</v>
      </c>
      <c r="D22" s="449" t="s">
        <v>1665</v>
      </c>
      <c r="E22" s="449" t="s">
        <v>1746</v>
      </c>
      <c r="F22" s="449" t="s">
        <v>1747</v>
      </c>
      <c r="G22" s="449" t="s">
        <v>1864</v>
      </c>
      <c r="H22" s="449" t="s">
        <v>1914</v>
      </c>
      <c r="I22" s="449" t="s">
        <v>1915</v>
      </c>
      <c r="J22" s="451">
        <v>45017.0</v>
      </c>
      <c r="K22" s="449" t="s">
        <v>1698</v>
      </c>
      <c r="L22" s="449" t="s">
        <v>1916</v>
      </c>
      <c r="M22" s="449" t="s">
        <v>1917</v>
      </c>
      <c r="N22" s="465" t="s">
        <v>501</v>
      </c>
      <c r="O22" s="522" t="str">
        <f t="shared" si="2"/>
        <v>５０周年行事委員</v>
      </c>
    </row>
    <row r="23" ht="12.75" customHeight="1">
      <c r="A23" s="447" t="str">
        <f t="shared" si="1"/>
        <v>7069880093</v>
      </c>
      <c r="B23" s="473"/>
      <c r="C23" s="450" t="s">
        <v>52</v>
      </c>
      <c r="D23" s="456"/>
      <c r="E23" s="449" t="s">
        <v>1746</v>
      </c>
      <c r="F23" s="456"/>
      <c r="G23" s="449"/>
      <c r="H23" s="449" t="s">
        <v>1928</v>
      </c>
      <c r="I23" s="450" t="s">
        <v>1709</v>
      </c>
      <c r="J23" s="451">
        <v>45031.0</v>
      </c>
      <c r="K23" s="449"/>
      <c r="L23" s="449" t="s">
        <v>173</v>
      </c>
      <c r="M23" s="450" t="s">
        <v>1710</v>
      </c>
      <c r="N23" s="452" t="s">
        <v>179</v>
      </c>
      <c r="O23" s="522" t="str">
        <f t="shared" si="2"/>
        <v>運動会委員</v>
      </c>
    </row>
    <row r="24" ht="12.75" customHeight="1">
      <c r="A24" s="447" t="str">
        <f t="shared" si="1"/>
        <v>3522844615</v>
      </c>
      <c r="B24" s="448">
        <v>4.0</v>
      </c>
      <c r="C24" s="449" t="s">
        <v>76</v>
      </c>
      <c r="D24" s="449" t="s">
        <v>1665</v>
      </c>
      <c r="E24" s="449" t="s">
        <v>1746</v>
      </c>
      <c r="F24" s="449" t="s">
        <v>1923</v>
      </c>
      <c r="G24" s="449"/>
      <c r="H24" s="449" t="s">
        <v>1932</v>
      </c>
      <c r="I24" s="449" t="s">
        <v>1933</v>
      </c>
      <c r="J24" s="451">
        <v>44660.0</v>
      </c>
      <c r="K24" s="449"/>
      <c r="L24" s="449"/>
      <c r="M24" s="449" t="s">
        <v>1934</v>
      </c>
      <c r="N24" s="465" t="s">
        <v>570</v>
      </c>
      <c r="O24" s="522" t="str">
        <f t="shared" si="2"/>
        <v>学級委員</v>
      </c>
    </row>
    <row r="25" ht="12.75" customHeight="1">
      <c r="A25" s="447" t="str">
        <f t="shared" si="1"/>
        <v>7046540730</v>
      </c>
      <c r="B25" s="448">
        <v>5.0</v>
      </c>
      <c r="C25" s="449" t="s">
        <v>128</v>
      </c>
      <c r="D25" s="449" t="s">
        <v>1665</v>
      </c>
      <c r="E25" s="449" t="s">
        <v>1746</v>
      </c>
      <c r="F25" s="449" t="s">
        <v>1923</v>
      </c>
      <c r="G25" s="456"/>
      <c r="H25" s="449" t="s">
        <v>1935</v>
      </c>
      <c r="I25" s="449" t="s">
        <v>1936</v>
      </c>
      <c r="J25" s="451">
        <v>44660.0</v>
      </c>
      <c r="K25" s="449"/>
      <c r="L25" s="449"/>
      <c r="M25" s="449" t="s">
        <v>1937</v>
      </c>
      <c r="N25" s="465" t="s">
        <v>622</v>
      </c>
      <c r="O25" s="522" t="str">
        <f t="shared" si="2"/>
        <v>行事委員</v>
      </c>
    </row>
    <row r="26" ht="12.75" customHeight="1">
      <c r="A26" s="447" t="str">
        <f t="shared" si="1"/>
        <v>678316931</v>
      </c>
      <c r="B26" s="448">
        <v>8.0</v>
      </c>
      <c r="C26" s="449" t="s">
        <v>136</v>
      </c>
      <c r="D26" s="449" t="s">
        <v>1665</v>
      </c>
      <c r="E26" s="449" t="s">
        <v>1746</v>
      </c>
      <c r="F26" s="449" t="s">
        <v>1923</v>
      </c>
      <c r="G26" s="449"/>
      <c r="H26" s="449" t="s">
        <v>1944</v>
      </c>
      <c r="I26" s="449" t="s">
        <v>1945</v>
      </c>
      <c r="J26" s="451">
        <v>44674.0</v>
      </c>
      <c r="K26" s="449" t="s">
        <v>1761</v>
      </c>
      <c r="L26" s="449" t="s">
        <v>1946</v>
      </c>
      <c r="M26" s="449" t="s">
        <v>615</v>
      </c>
      <c r="N26" s="465" t="s">
        <v>616</v>
      </c>
      <c r="O26" s="522" t="str">
        <f t="shared" si="2"/>
        <v>図書委員</v>
      </c>
    </row>
    <row r="27" ht="12.75" customHeight="1">
      <c r="A27" s="447" t="str">
        <f t="shared" si="1"/>
        <v>4704617192</v>
      </c>
      <c r="B27" s="448">
        <v>9.0</v>
      </c>
      <c r="C27" s="449" t="s">
        <v>1692</v>
      </c>
      <c r="D27" s="449" t="s">
        <v>1665</v>
      </c>
      <c r="E27" s="449" t="s">
        <v>1746</v>
      </c>
      <c r="F27" s="449" t="s">
        <v>1923</v>
      </c>
      <c r="G27" s="449"/>
      <c r="H27" s="449" t="s">
        <v>1949</v>
      </c>
      <c r="I27" s="449" t="s">
        <v>1950</v>
      </c>
      <c r="J27" s="451">
        <v>44660.0</v>
      </c>
      <c r="K27" s="449" t="s">
        <v>1761</v>
      </c>
      <c r="L27" s="449" t="s">
        <v>1951</v>
      </c>
      <c r="M27" s="449" t="s">
        <v>1952</v>
      </c>
      <c r="N27" s="465" t="s">
        <v>585</v>
      </c>
      <c r="O27" s="522" t="str">
        <f t="shared" si="2"/>
        <v>運営委員</v>
      </c>
    </row>
    <row r="28" ht="12.75" customHeight="1">
      <c r="A28" s="447" t="str">
        <f t="shared" si="1"/>
        <v>4705760018</v>
      </c>
      <c r="B28" s="448">
        <v>11.0</v>
      </c>
      <c r="C28" s="449" t="s">
        <v>1692</v>
      </c>
      <c r="D28" s="449" t="s">
        <v>1665</v>
      </c>
      <c r="E28" s="449" t="s">
        <v>1746</v>
      </c>
      <c r="F28" s="449" t="s">
        <v>1923</v>
      </c>
      <c r="G28" s="449"/>
      <c r="H28" s="449" t="s">
        <v>1957</v>
      </c>
      <c r="I28" s="449" t="s">
        <v>1958</v>
      </c>
      <c r="J28" s="451">
        <v>44660.0</v>
      </c>
      <c r="K28" s="449" t="s">
        <v>1749</v>
      </c>
      <c r="L28" s="449" t="s">
        <v>1959</v>
      </c>
      <c r="M28" s="449" t="s">
        <v>1960</v>
      </c>
      <c r="N28" s="465" t="s">
        <v>627</v>
      </c>
      <c r="O28" s="522" t="str">
        <f t="shared" si="2"/>
        <v>運営委員</v>
      </c>
    </row>
    <row r="29" ht="12.75" customHeight="1">
      <c r="A29" s="447" t="str">
        <f t="shared" si="1"/>
        <v>6785764453</v>
      </c>
      <c r="B29" s="448">
        <v>15.0</v>
      </c>
      <c r="C29" s="449" t="s">
        <v>177</v>
      </c>
      <c r="D29" s="449" t="s">
        <v>1665</v>
      </c>
      <c r="E29" s="449" t="s">
        <v>1746</v>
      </c>
      <c r="F29" s="449" t="s">
        <v>1923</v>
      </c>
      <c r="G29" s="449"/>
      <c r="H29" s="449" t="s">
        <v>1970</v>
      </c>
      <c r="I29" s="449" t="s">
        <v>1971</v>
      </c>
      <c r="J29" s="451">
        <v>44660.0</v>
      </c>
      <c r="K29" s="449" t="s">
        <v>1712</v>
      </c>
      <c r="L29" s="449" t="s">
        <v>1972</v>
      </c>
      <c r="M29" s="449" t="s">
        <v>1973</v>
      </c>
      <c r="N29" s="465" t="s">
        <v>581</v>
      </c>
      <c r="O29" s="522" t="str">
        <f t="shared" si="2"/>
        <v>安全対策委員</v>
      </c>
    </row>
    <row r="30" ht="12.75" customHeight="1">
      <c r="A30" s="447" t="str">
        <f t="shared" si="1"/>
        <v>4705809979</v>
      </c>
      <c r="B30" s="448">
        <v>1.0</v>
      </c>
      <c r="C30" s="449" t="s">
        <v>128</v>
      </c>
      <c r="D30" s="449" t="s">
        <v>1665</v>
      </c>
      <c r="E30" s="449" t="s">
        <v>1746</v>
      </c>
      <c r="F30" s="449" t="s">
        <v>1923</v>
      </c>
      <c r="G30" s="449" t="s">
        <v>1809</v>
      </c>
      <c r="H30" s="449" t="s">
        <v>1980</v>
      </c>
      <c r="I30" s="449" t="s">
        <v>1981</v>
      </c>
      <c r="J30" s="451">
        <v>45031.0</v>
      </c>
      <c r="K30" s="449"/>
      <c r="L30" s="449"/>
      <c r="M30" s="450" t="s">
        <v>1982</v>
      </c>
      <c r="N30" s="452" t="s">
        <v>692</v>
      </c>
      <c r="O30" s="522" t="str">
        <f t="shared" si="2"/>
        <v>行事委員</v>
      </c>
    </row>
    <row r="31" ht="12.75" customHeight="1">
      <c r="A31" s="447" t="str">
        <f t="shared" si="1"/>
        <v>4048247220</v>
      </c>
      <c r="B31" s="448">
        <v>5.0</v>
      </c>
      <c r="C31" s="449" t="s">
        <v>1692</v>
      </c>
      <c r="D31" s="449" t="s">
        <v>1665</v>
      </c>
      <c r="E31" s="449" t="s">
        <v>1746</v>
      </c>
      <c r="F31" s="449" t="s">
        <v>1923</v>
      </c>
      <c r="G31" s="449" t="s">
        <v>1809</v>
      </c>
      <c r="H31" s="449" t="s">
        <v>1993</v>
      </c>
      <c r="I31" s="449" t="s">
        <v>1994</v>
      </c>
      <c r="J31" s="451">
        <v>45031.0</v>
      </c>
      <c r="K31" s="449" t="s">
        <v>1752</v>
      </c>
      <c r="L31" s="449" t="s">
        <v>1995</v>
      </c>
      <c r="M31" s="449" t="s">
        <v>1996</v>
      </c>
      <c r="N31" s="465" t="s">
        <v>706</v>
      </c>
      <c r="O31" s="522" t="str">
        <f t="shared" si="2"/>
        <v>運営委員</v>
      </c>
    </row>
    <row r="32" ht="12.75" customHeight="1">
      <c r="A32" s="447" t="str">
        <f t="shared" si="1"/>
        <v>7063627592</v>
      </c>
      <c r="B32" s="448">
        <v>7.0</v>
      </c>
      <c r="C32" s="449" t="s">
        <v>136</v>
      </c>
      <c r="D32" s="449" t="s">
        <v>1665</v>
      </c>
      <c r="E32" s="449" t="s">
        <v>1746</v>
      </c>
      <c r="F32" s="449" t="s">
        <v>1923</v>
      </c>
      <c r="G32" s="449" t="s">
        <v>1809</v>
      </c>
      <c r="H32" s="449" t="s">
        <v>2001</v>
      </c>
      <c r="I32" s="449" t="s">
        <v>2002</v>
      </c>
      <c r="J32" s="451">
        <v>45073.0</v>
      </c>
      <c r="K32" s="449"/>
      <c r="L32" s="449"/>
      <c r="M32" s="449" t="s">
        <v>2003</v>
      </c>
      <c r="N32" s="465" t="s">
        <v>667</v>
      </c>
      <c r="O32" s="522" t="str">
        <f t="shared" si="2"/>
        <v>図書委員</v>
      </c>
    </row>
    <row r="33" ht="12.75" customHeight="1">
      <c r="A33" s="447" t="str">
        <f t="shared" si="1"/>
        <v>4703830010</v>
      </c>
      <c r="B33" s="448">
        <v>11.0</v>
      </c>
      <c r="C33" s="449" t="s">
        <v>1867</v>
      </c>
      <c r="D33" s="449" t="s">
        <v>1665</v>
      </c>
      <c r="E33" s="449" t="s">
        <v>1746</v>
      </c>
      <c r="F33" s="449" t="s">
        <v>1923</v>
      </c>
      <c r="G33" s="449" t="s">
        <v>1809</v>
      </c>
      <c r="H33" s="449" t="s">
        <v>2015</v>
      </c>
      <c r="I33" s="449" t="s">
        <v>2016</v>
      </c>
      <c r="J33" s="451">
        <v>44660.0</v>
      </c>
      <c r="K33" s="449"/>
      <c r="L33" s="449"/>
      <c r="M33" s="449" t="s">
        <v>646</v>
      </c>
      <c r="N33" s="465" t="s">
        <v>645</v>
      </c>
      <c r="O33" s="522" t="str">
        <f t="shared" si="2"/>
        <v>５０周年行事委員</v>
      </c>
    </row>
    <row r="34" ht="12.75" customHeight="1">
      <c r="A34" s="447" t="str">
        <f t="shared" si="1"/>
        <v>6784588077</v>
      </c>
      <c r="B34" s="448">
        <v>12.0</v>
      </c>
      <c r="C34" s="449" t="s">
        <v>76</v>
      </c>
      <c r="D34" s="449" t="s">
        <v>1665</v>
      </c>
      <c r="E34" s="449" t="s">
        <v>1746</v>
      </c>
      <c r="F34" s="449" t="s">
        <v>1923</v>
      </c>
      <c r="G34" s="449" t="s">
        <v>1809</v>
      </c>
      <c r="H34" s="449" t="s">
        <v>2017</v>
      </c>
      <c r="I34" s="449" t="s">
        <v>2018</v>
      </c>
      <c r="J34" s="451">
        <v>45031.0</v>
      </c>
      <c r="K34" s="449"/>
      <c r="L34" s="449"/>
      <c r="M34" s="449" t="s">
        <v>2019</v>
      </c>
      <c r="N34" s="465" t="s">
        <v>696</v>
      </c>
      <c r="O34" s="522" t="str">
        <f t="shared" si="2"/>
        <v>学級委員</v>
      </c>
    </row>
    <row r="35" ht="12.75" customHeight="1">
      <c r="A35" s="447" t="str">
        <f t="shared" si="1"/>
        <v>6144997417</v>
      </c>
      <c r="B35" s="448">
        <v>13.0</v>
      </c>
      <c r="C35" s="449" t="s">
        <v>1692</v>
      </c>
      <c r="D35" s="449" t="s">
        <v>1665</v>
      </c>
      <c r="E35" s="449" t="s">
        <v>1746</v>
      </c>
      <c r="F35" s="449" t="s">
        <v>1923</v>
      </c>
      <c r="G35" s="449" t="s">
        <v>1809</v>
      </c>
      <c r="H35" s="449" t="s">
        <v>2020</v>
      </c>
      <c r="I35" s="449" t="s">
        <v>2021</v>
      </c>
      <c r="J35" s="451">
        <v>44660.0</v>
      </c>
      <c r="K35" s="449" t="s">
        <v>1712</v>
      </c>
      <c r="L35" s="449" t="s">
        <v>2022</v>
      </c>
      <c r="M35" s="450" t="s">
        <v>2023</v>
      </c>
      <c r="N35" s="452" t="s">
        <v>2024</v>
      </c>
      <c r="O35" s="522" t="str">
        <f t="shared" si="2"/>
        <v>運営委員</v>
      </c>
    </row>
    <row r="36" ht="12.75" customHeight="1">
      <c r="A36" s="447" t="str">
        <f t="shared" si="1"/>
        <v>4048040430</v>
      </c>
      <c r="B36" s="473"/>
      <c r="C36" s="450" t="s">
        <v>52</v>
      </c>
      <c r="D36" s="449" t="s">
        <v>1665</v>
      </c>
      <c r="E36" s="449" t="s">
        <v>1746</v>
      </c>
      <c r="F36" s="449" t="s">
        <v>1923</v>
      </c>
      <c r="G36" s="449" t="s">
        <v>1809</v>
      </c>
      <c r="H36" s="449" t="s">
        <v>2025</v>
      </c>
      <c r="I36" s="449" t="s">
        <v>2026</v>
      </c>
      <c r="J36" s="451">
        <v>45031.0</v>
      </c>
      <c r="K36" s="449"/>
      <c r="L36" s="449"/>
      <c r="M36" s="449" t="s">
        <v>661</v>
      </c>
      <c r="N36" s="465" t="s">
        <v>660</v>
      </c>
      <c r="O36" s="522" t="str">
        <f t="shared" si="2"/>
        <v>運動会委員</v>
      </c>
    </row>
    <row r="37" ht="12.75" customHeight="1">
      <c r="A37" s="447" t="str">
        <f t="shared" si="1"/>
        <v>4702799208</v>
      </c>
      <c r="B37" s="448">
        <v>15.0</v>
      </c>
      <c r="C37" s="449" t="s">
        <v>1692</v>
      </c>
      <c r="D37" s="449" t="s">
        <v>1665</v>
      </c>
      <c r="E37" s="449" t="s">
        <v>1746</v>
      </c>
      <c r="F37" s="449" t="s">
        <v>1923</v>
      </c>
      <c r="G37" s="449" t="s">
        <v>1809</v>
      </c>
      <c r="H37" s="449" t="s">
        <v>2027</v>
      </c>
      <c r="I37" s="449" t="s">
        <v>2028</v>
      </c>
      <c r="J37" s="451">
        <v>45031.0</v>
      </c>
      <c r="K37" s="449" t="s">
        <v>1789</v>
      </c>
      <c r="L37" s="449" t="s">
        <v>2029</v>
      </c>
      <c r="M37" s="449" t="s">
        <v>2030</v>
      </c>
      <c r="N37" s="465" t="s">
        <v>710</v>
      </c>
      <c r="O37" s="522" t="str">
        <f t="shared" si="2"/>
        <v>運営委員</v>
      </c>
    </row>
    <row r="38" ht="12.75" customHeight="1">
      <c r="A38" s="447" t="str">
        <f t="shared" si="1"/>
        <v>4708307195</v>
      </c>
      <c r="B38" s="448">
        <v>1.0</v>
      </c>
      <c r="C38" s="449" t="s">
        <v>76</v>
      </c>
      <c r="D38" s="449" t="s">
        <v>1665</v>
      </c>
      <c r="E38" s="449" t="s">
        <v>1746</v>
      </c>
      <c r="F38" s="449" t="s">
        <v>1923</v>
      </c>
      <c r="G38" s="449" t="s">
        <v>1864</v>
      </c>
      <c r="H38" s="449" t="s">
        <v>2042</v>
      </c>
      <c r="I38" s="449" t="s">
        <v>2043</v>
      </c>
      <c r="J38" s="451">
        <v>45066.0</v>
      </c>
      <c r="K38" s="449"/>
      <c r="L38" s="449"/>
      <c r="M38" s="450" t="s">
        <v>2044</v>
      </c>
      <c r="N38" s="452" t="s">
        <v>784</v>
      </c>
      <c r="O38" s="522" t="str">
        <f t="shared" si="2"/>
        <v>学級委員</v>
      </c>
    </row>
    <row r="39" ht="12.75" customHeight="1">
      <c r="A39" s="447" t="str">
        <f t="shared" si="1"/>
        <v>4782289270</v>
      </c>
      <c r="B39" s="448">
        <v>4.0</v>
      </c>
      <c r="C39" s="449" t="s">
        <v>136</v>
      </c>
      <c r="D39" s="449" t="s">
        <v>1665</v>
      </c>
      <c r="E39" s="449" t="s">
        <v>1746</v>
      </c>
      <c r="F39" s="449" t="s">
        <v>1923</v>
      </c>
      <c r="G39" s="449" t="s">
        <v>1864</v>
      </c>
      <c r="H39" s="449" t="s">
        <v>2052</v>
      </c>
      <c r="I39" s="449" t="s">
        <v>2053</v>
      </c>
      <c r="J39" s="451">
        <v>44660.0</v>
      </c>
      <c r="K39" s="449" t="s">
        <v>1789</v>
      </c>
      <c r="L39" s="449" t="s">
        <v>2054</v>
      </c>
      <c r="M39" s="449" t="s">
        <v>2055</v>
      </c>
      <c r="N39" s="465" t="s">
        <v>775</v>
      </c>
      <c r="O39" s="522" t="str">
        <f t="shared" si="2"/>
        <v>図書委員</v>
      </c>
    </row>
    <row r="40" ht="12.75" customHeight="1">
      <c r="A40" s="447" t="str">
        <f t="shared" si="1"/>
        <v>6463459335</v>
      </c>
      <c r="B40" s="473"/>
      <c r="C40" s="449" t="s">
        <v>52</v>
      </c>
      <c r="D40" s="449" t="s">
        <v>1665</v>
      </c>
      <c r="E40" s="449" t="s">
        <v>1746</v>
      </c>
      <c r="F40" s="449" t="s">
        <v>1923</v>
      </c>
      <c r="G40" s="449" t="s">
        <v>1864</v>
      </c>
      <c r="H40" s="449" t="s">
        <v>2059</v>
      </c>
      <c r="I40" s="449" t="s">
        <v>2060</v>
      </c>
      <c r="J40" s="451">
        <v>44660.0</v>
      </c>
      <c r="K40" s="449"/>
      <c r="L40" s="449"/>
      <c r="M40" s="449" t="s">
        <v>2061</v>
      </c>
      <c r="N40" s="465" t="s">
        <v>792</v>
      </c>
      <c r="O40" s="522" t="str">
        <f t="shared" si="2"/>
        <v>運動会委員</v>
      </c>
    </row>
    <row r="41" ht="12.75" customHeight="1">
      <c r="A41" s="447" t="str">
        <f t="shared" si="1"/>
        <v>6785713691</v>
      </c>
      <c r="B41" s="448">
        <v>12.0</v>
      </c>
      <c r="C41" s="449" t="s">
        <v>128</v>
      </c>
      <c r="D41" s="449" t="s">
        <v>1665</v>
      </c>
      <c r="E41" s="449" t="s">
        <v>1746</v>
      </c>
      <c r="F41" s="449" t="s">
        <v>1923</v>
      </c>
      <c r="G41" s="449" t="s">
        <v>1864</v>
      </c>
      <c r="H41" s="449" t="s">
        <v>2079</v>
      </c>
      <c r="I41" s="449" t="s">
        <v>2080</v>
      </c>
      <c r="J41" s="451">
        <v>44660.0</v>
      </c>
      <c r="K41" s="449"/>
      <c r="L41" s="449"/>
      <c r="M41" s="449" t="s">
        <v>2081</v>
      </c>
      <c r="N41" s="465" t="s">
        <v>753</v>
      </c>
      <c r="O41" s="522" t="str">
        <f t="shared" si="2"/>
        <v>行事委員</v>
      </c>
    </row>
    <row r="42" ht="12.75" customHeight="1">
      <c r="A42" s="447" t="str">
        <f t="shared" si="1"/>
        <v>6786771769</v>
      </c>
      <c r="B42" s="448">
        <v>16.0</v>
      </c>
      <c r="C42" s="449"/>
      <c r="D42" s="449"/>
      <c r="E42" s="449" t="s">
        <v>1746</v>
      </c>
      <c r="F42" s="449" t="s">
        <v>1923</v>
      </c>
      <c r="G42" s="449" t="s">
        <v>1864</v>
      </c>
      <c r="H42" s="449" t="s">
        <v>2088</v>
      </c>
      <c r="I42" s="449" t="s">
        <v>1916</v>
      </c>
      <c r="J42" s="451">
        <v>44660.0</v>
      </c>
      <c r="K42" s="449" t="s">
        <v>1839</v>
      </c>
      <c r="L42" s="449" t="s">
        <v>2089</v>
      </c>
      <c r="M42" s="449" t="s">
        <v>1917</v>
      </c>
      <c r="N42" s="465" t="s">
        <v>501</v>
      </c>
      <c r="O42" s="352"/>
    </row>
    <row r="43" ht="12.75" customHeight="1">
      <c r="A43" s="447" t="str">
        <f t="shared" si="1"/>
        <v>7708855784</v>
      </c>
      <c r="B43" s="473"/>
      <c r="C43" s="450" t="s">
        <v>136</v>
      </c>
      <c r="D43" s="449" t="s">
        <v>1665</v>
      </c>
      <c r="E43" s="449" t="s">
        <v>1746</v>
      </c>
      <c r="F43" s="449" t="s">
        <v>2094</v>
      </c>
      <c r="G43" s="449" t="s">
        <v>1748</v>
      </c>
      <c r="H43" s="449" t="s">
        <v>2103</v>
      </c>
      <c r="I43" s="449" t="s">
        <v>2104</v>
      </c>
      <c r="J43" s="451">
        <v>44295.0</v>
      </c>
      <c r="K43" s="449"/>
      <c r="L43" s="449"/>
      <c r="M43" s="449" t="s">
        <v>2105</v>
      </c>
      <c r="N43" s="465" t="s">
        <v>820</v>
      </c>
      <c r="O43" s="522" t="str">
        <f>C43</f>
        <v>図書委員</v>
      </c>
    </row>
    <row r="44" ht="12.75" customHeight="1">
      <c r="A44" s="447" t="str">
        <f t="shared" si="1"/>
        <v>6787401323</v>
      </c>
      <c r="B44" s="448">
        <v>5.0</v>
      </c>
      <c r="C44" s="449"/>
      <c r="D44" s="449"/>
      <c r="E44" s="449" t="s">
        <v>1746</v>
      </c>
      <c r="F44" s="449" t="s">
        <v>2094</v>
      </c>
      <c r="G44" s="449" t="s">
        <v>1748</v>
      </c>
      <c r="H44" s="449" t="s">
        <v>2106</v>
      </c>
      <c r="I44" s="449" t="s">
        <v>1731</v>
      </c>
      <c r="J44" s="451">
        <v>45150.0</v>
      </c>
      <c r="K44" s="449" t="s">
        <v>1820</v>
      </c>
      <c r="L44" s="449" t="s">
        <v>193</v>
      </c>
      <c r="M44" s="449" t="s">
        <v>200</v>
      </c>
      <c r="N44" s="465" t="s">
        <v>196</v>
      </c>
      <c r="O44" s="352"/>
    </row>
    <row r="45" ht="12.75" customHeight="1">
      <c r="A45" s="447" t="str">
        <f t="shared" si="1"/>
        <v>6783147277</v>
      </c>
      <c r="B45" s="502"/>
      <c r="C45" s="450" t="s">
        <v>199</v>
      </c>
      <c r="D45" s="449" t="s">
        <v>1665</v>
      </c>
      <c r="E45" s="449" t="s">
        <v>1746</v>
      </c>
      <c r="F45" s="449" t="s">
        <v>2094</v>
      </c>
      <c r="G45" s="449" t="s">
        <v>1748</v>
      </c>
      <c r="H45" s="449" t="s">
        <v>2114</v>
      </c>
      <c r="I45" s="449" t="s">
        <v>2115</v>
      </c>
      <c r="J45" s="451">
        <v>44660.0</v>
      </c>
      <c r="K45" s="449"/>
      <c r="L45" s="449"/>
      <c r="M45" s="449" t="s">
        <v>2116</v>
      </c>
      <c r="N45" s="465" t="s">
        <v>2117</v>
      </c>
      <c r="O45" s="522" t="str">
        <f>C45</f>
        <v>当番作成委員</v>
      </c>
    </row>
    <row r="46" ht="12.75" customHeight="1">
      <c r="A46" s="447" t="str">
        <f t="shared" si="1"/>
        <v>4696889008</v>
      </c>
      <c r="B46" s="448">
        <v>9.0</v>
      </c>
      <c r="C46" s="449"/>
      <c r="D46" s="449"/>
      <c r="E46" s="449" t="s">
        <v>1746</v>
      </c>
      <c r="F46" s="449" t="s">
        <v>2094</v>
      </c>
      <c r="G46" s="449" t="s">
        <v>1748</v>
      </c>
      <c r="H46" s="449" t="s">
        <v>2120</v>
      </c>
      <c r="I46" s="449" t="s">
        <v>1720</v>
      </c>
      <c r="J46" s="451">
        <v>44407.0</v>
      </c>
      <c r="K46" s="449" t="s">
        <v>1820</v>
      </c>
      <c r="L46" s="449" t="s">
        <v>188</v>
      </c>
      <c r="M46" s="449" t="s">
        <v>1721</v>
      </c>
      <c r="N46" s="465" t="s">
        <v>191</v>
      </c>
      <c r="O46" s="352"/>
    </row>
    <row r="47" ht="12.75" customHeight="1">
      <c r="A47" s="447" t="str">
        <f t="shared" si="1"/>
        <v>4044576565</v>
      </c>
      <c r="B47" s="448">
        <v>11.0</v>
      </c>
      <c r="C47" s="449" t="s">
        <v>128</v>
      </c>
      <c r="D47" s="449" t="s">
        <v>1665</v>
      </c>
      <c r="E47" s="449" t="s">
        <v>1746</v>
      </c>
      <c r="F47" s="449" t="s">
        <v>2094</v>
      </c>
      <c r="G47" s="449" t="s">
        <v>1748</v>
      </c>
      <c r="H47" s="449" t="s">
        <v>2125</v>
      </c>
      <c r="I47" s="449" t="s">
        <v>2126</v>
      </c>
      <c r="J47" s="451">
        <v>45032.0</v>
      </c>
      <c r="K47" s="449"/>
      <c r="L47" s="449"/>
      <c r="M47" s="449" t="s">
        <v>2127</v>
      </c>
      <c r="N47" s="465" t="s">
        <v>865</v>
      </c>
      <c r="O47" s="522" t="str">
        <f t="shared" ref="O47:O59" si="3">C47</f>
        <v>行事委員</v>
      </c>
    </row>
    <row r="48" ht="12.75" customHeight="1">
      <c r="A48" s="447" t="str">
        <f t="shared" si="1"/>
        <v>4049014603</v>
      </c>
      <c r="B48" s="448">
        <v>16.0</v>
      </c>
      <c r="C48" s="449" t="s">
        <v>1692</v>
      </c>
      <c r="D48" s="449" t="s">
        <v>1665</v>
      </c>
      <c r="E48" s="449" t="s">
        <v>1746</v>
      </c>
      <c r="F48" s="449" t="s">
        <v>2094</v>
      </c>
      <c r="G48" s="449" t="s">
        <v>1748</v>
      </c>
      <c r="H48" s="449" t="s">
        <v>2139</v>
      </c>
      <c r="I48" s="449" t="s">
        <v>2140</v>
      </c>
      <c r="J48" s="451">
        <v>44296.0</v>
      </c>
      <c r="K48" s="449" t="s">
        <v>1812</v>
      </c>
      <c r="L48" s="449" t="s">
        <v>2141</v>
      </c>
      <c r="M48" s="449" t="s">
        <v>2142</v>
      </c>
      <c r="N48" s="465" t="s">
        <v>805</v>
      </c>
      <c r="O48" s="522" t="str">
        <f t="shared" si="3"/>
        <v>運営委員</v>
      </c>
    </row>
    <row r="49" ht="12.75" customHeight="1">
      <c r="A49" s="447" t="str">
        <f t="shared" si="1"/>
        <v>4044994949</v>
      </c>
      <c r="B49" s="448">
        <v>22.0</v>
      </c>
      <c r="C49" s="449" t="s">
        <v>52</v>
      </c>
      <c r="D49" s="449" t="s">
        <v>1665</v>
      </c>
      <c r="E49" s="449" t="s">
        <v>1746</v>
      </c>
      <c r="F49" s="449" t="s">
        <v>2094</v>
      </c>
      <c r="G49" s="449" t="s">
        <v>1748</v>
      </c>
      <c r="H49" s="449" t="s">
        <v>2157</v>
      </c>
      <c r="I49" s="449" t="s">
        <v>2158</v>
      </c>
      <c r="J49" s="451">
        <v>44779.0</v>
      </c>
      <c r="K49" s="449"/>
      <c r="L49" s="449"/>
      <c r="M49" s="449" t="s">
        <v>2159</v>
      </c>
      <c r="N49" s="465" t="s">
        <v>833</v>
      </c>
      <c r="O49" s="522" t="str">
        <f t="shared" si="3"/>
        <v>運動会委員</v>
      </c>
    </row>
    <row r="50" ht="12.75" customHeight="1">
      <c r="A50" s="447" t="str">
        <f t="shared" si="1"/>
        <v>6786229764</v>
      </c>
      <c r="B50" s="503"/>
      <c r="C50" s="450" t="s">
        <v>76</v>
      </c>
      <c r="D50" s="504"/>
      <c r="E50" s="449" t="s">
        <v>1746</v>
      </c>
      <c r="F50" s="449" t="s">
        <v>2094</v>
      </c>
      <c r="G50" s="449" t="s">
        <v>1748</v>
      </c>
      <c r="H50" s="449" t="s">
        <v>2163</v>
      </c>
      <c r="I50" s="449" t="s">
        <v>1920</v>
      </c>
      <c r="J50" s="451">
        <v>44660.0</v>
      </c>
      <c r="K50" s="449" t="s">
        <v>1839</v>
      </c>
      <c r="L50" s="449" t="s">
        <v>534</v>
      </c>
      <c r="M50" s="449" t="s">
        <v>1921</v>
      </c>
      <c r="N50" s="465" t="s">
        <v>540</v>
      </c>
      <c r="O50" s="522" t="str">
        <f t="shared" si="3"/>
        <v>学級委員</v>
      </c>
    </row>
    <row r="51" ht="12.75" customHeight="1">
      <c r="A51" s="447" t="str">
        <f t="shared" si="1"/>
        <v>6292622238</v>
      </c>
      <c r="B51" s="473"/>
      <c r="C51" s="450" t="s">
        <v>1867</v>
      </c>
      <c r="D51" s="449" t="s">
        <v>1665</v>
      </c>
      <c r="E51" s="449" t="s">
        <v>1746</v>
      </c>
      <c r="F51" s="449" t="s">
        <v>2094</v>
      </c>
      <c r="G51" s="449" t="s">
        <v>1809</v>
      </c>
      <c r="H51" s="449" t="s">
        <v>2177</v>
      </c>
      <c r="I51" s="449" t="s">
        <v>2178</v>
      </c>
      <c r="J51" s="451">
        <v>45262.0</v>
      </c>
      <c r="K51" s="449"/>
      <c r="L51" s="449"/>
      <c r="M51" s="449" t="s">
        <v>2179</v>
      </c>
      <c r="N51" s="465" t="s">
        <v>967</v>
      </c>
      <c r="O51" s="522" t="str">
        <f t="shared" si="3"/>
        <v>５０周年行事委員</v>
      </c>
    </row>
    <row r="52" ht="12.75" customHeight="1">
      <c r="A52" s="447" t="str">
        <f t="shared" si="1"/>
        <v>4704234029</v>
      </c>
      <c r="B52" s="473"/>
      <c r="C52" s="450" t="s">
        <v>1692</v>
      </c>
      <c r="D52" s="449" t="s">
        <v>1665</v>
      </c>
      <c r="E52" s="449" t="s">
        <v>1746</v>
      </c>
      <c r="F52" s="449" t="s">
        <v>2094</v>
      </c>
      <c r="G52" s="449" t="s">
        <v>1809</v>
      </c>
      <c r="H52" s="449" t="s">
        <v>2191</v>
      </c>
      <c r="I52" s="449" t="s">
        <v>2192</v>
      </c>
      <c r="J52" s="451">
        <v>45150.0</v>
      </c>
      <c r="K52" s="449" t="s">
        <v>1812</v>
      </c>
      <c r="L52" s="449" t="s">
        <v>2193</v>
      </c>
      <c r="M52" s="449" t="s">
        <v>2194</v>
      </c>
      <c r="N52" s="465" t="s">
        <v>941</v>
      </c>
      <c r="O52" s="522" t="str">
        <f t="shared" si="3"/>
        <v>運営委員</v>
      </c>
    </row>
    <row r="53" ht="12.75" customHeight="1">
      <c r="A53" s="447" t="str">
        <f t="shared" si="1"/>
        <v>4703992568</v>
      </c>
      <c r="B53" s="448">
        <v>11.0</v>
      </c>
      <c r="C53" s="449" t="s">
        <v>177</v>
      </c>
      <c r="D53" s="449" t="s">
        <v>1665</v>
      </c>
      <c r="E53" s="449" t="s">
        <v>1746</v>
      </c>
      <c r="F53" s="449" t="s">
        <v>2094</v>
      </c>
      <c r="G53" s="449" t="s">
        <v>1809</v>
      </c>
      <c r="H53" s="449" t="s">
        <v>2199</v>
      </c>
      <c r="I53" s="449" t="s">
        <v>2200</v>
      </c>
      <c r="J53" s="451">
        <v>44296.0</v>
      </c>
      <c r="K53" s="449"/>
      <c r="L53" s="449"/>
      <c r="M53" s="449" t="s">
        <v>921</v>
      </c>
      <c r="N53" s="465" t="s">
        <v>922</v>
      </c>
      <c r="O53" s="522" t="str">
        <f t="shared" si="3"/>
        <v>安全対策委員</v>
      </c>
    </row>
    <row r="54" ht="12.75" customHeight="1">
      <c r="A54" s="447" t="str">
        <f t="shared" si="1"/>
        <v>6784318111</v>
      </c>
      <c r="B54" s="473"/>
      <c r="C54" s="450" t="s">
        <v>1692</v>
      </c>
      <c r="D54" s="449" t="s">
        <v>1665</v>
      </c>
      <c r="E54" s="449" t="s">
        <v>1746</v>
      </c>
      <c r="F54" s="449" t="s">
        <v>2094</v>
      </c>
      <c r="G54" s="449" t="s">
        <v>1809</v>
      </c>
      <c r="H54" s="449" t="s">
        <v>2201</v>
      </c>
      <c r="I54" s="449" t="s">
        <v>2202</v>
      </c>
      <c r="J54" s="451">
        <v>44661.0</v>
      </c>
      <c r="K54" s="449"/>
      <c r="L54" s="449"/>
      <c r="M54" s="449" t="s">
        <v>2203</v>
      </c>
      <c r="N54" s="465" t="s">
        <v>957</v>
      </c>
      <c r="O54" s="522" t="str">
        <f t="shared" si="3"/>
        <v>運営委員</v>
      </c>
    </row>
    <row r="55" ht="12.75" customHeight="1">
      <c r="A55" s="447" t="str">
        <f t="shared" si="1"/>
        <v>6782166374</v>
      </c>
      <c r="B55" s="473"/>
      <c r="C55" s="450" t="s">
        <v>76</v>
      </c>
      <c r="D55" s="449" t="s">
        <v>1665</v>
      </c>
      <c r="E55" s="449" t="s">
        <v>1746</v>
      </c>
      <c r="F55" s="449" t="s">
        <v>2094</v>
      </c>
      <c r="G55" s="449" t="s">
        <v>1809</v>
      </c>
      <c r="H55" s="456"/>
      <c r="I55" s="450" t="s">
        <v>924</v>
      </c>
      <c r="J55" s="457"/>
      <c r="K55" s="456"/>
      <c r="L55" s="456"/>
      <c r="M55" s="449" t="s">
        <v>929</v>
      </c>
      <c r="N55" s="465" t="s">
        <v>927</v>
      </c>
      <c r="O55" s="522" t="str">
        <f t="shared" si="3"/>
        <v>学級委員</v>
      </c>
    </row>
    <row r="56" ht="12.75" customHeight="1">
      <c r="A56" s="447" t="str">
        <f t="shared" si="1"/>
        <v>7704176735</v>
      </c>
      <c r="B56" s="448">
        <v>17.0</v>
      </c>
      <c r="C56" s="449" t="s">
        <v>52</v>
      </c>
      <c r="D56" s="449"/>
      <c r="E56" s="449" t="s">
        <v>1746</v>
      </c>
      <c r="F56" s="449" t="s">
        <v>2094</v>
      </c>
      <c r="G56" s="449" t="s">
        <v>1809</v>
      </c>
      <c r="H56" s="449" t="s">
        <v>2211</v>
      </c>
      <c r="I56" s="449" t="s">
        <v>1724</v>
      </c>
      <c r="J56" s="451">
        <v>45139.0</v>
      </c>
      <c r="K56" s="449" t="s">
        <v>1820</v>
      </c>
      <c r="L56" s="449" t="s">
        <v>182</v>
      </c>
      <c r="M56" s="449" t="s">
        <v>1725</v>
      </c>
      <c r="N56" s="465" t="s">
        <v>185</v>
      </c>
      <c r="O56" s="522" t="str">
        <f t="shared" si="3"/>
        <v>運動会委員</v>
      </c>
    </row>
    <row r="57" ht="12.75" customHeight="1">
      <c r="A57" s="447" t="str">
        <f t="shared" si="1"/>
        <v>9178604899</v>
      </c>
      <c r="B57" s="448">
        <v>21.0</v>
      </c>
      <c r="C57" s="449" t="s">
        <v>136</v>
      </c>
      <c r="D57" s="449" t="s">
        <v>1665</v>
      </c>
      <c r="E57" s="449" t="s">
        <v>1746</v>
      </c>
      <c r="F57" s="449" t="s">
        <v>2094</v>
      </c>
      <c r="G57" s="449" t="s">
        <v>1809</v>
      </c>
      <c r="H57" s="449" t="s">
        <v>2219</v>
      </c>
      <c r="I57" s="449" t="s">
        <v>2220</v>
      </c>
      <c r="J57" s="451">
        <v>44296.0</v>
      </c>
      <c r="K57" s="449"/>
      <c r="L57" s="449"/>
      <c r="M57" s="449" t="s">
        <v>2221</v>
      </c>
      <c r="N57" s="465" t="s">
        <v>933</v>
      </c>
      <c r="O57" s="522" t="str">
        <f t="shared" si="3"/>
        <v>図書委員</v>
      </c>
    </row>
    <row r="58" ht="12.75" customHeight="1">
      <c r="A58" s="447" t="str">
        <f t="shared" si="1"/>
        <v>4709235238</v>
      </c>
      <c r="B58" s="448">
        <v>23.0</v>
      </c>
      <c r="C58" s="449" t="s">
        <v>128</v>
      </c>
      <c r="D58" s="449" t="s">
        <v>1665</v>
      </c>
      <c r="E58" s="449" t="s">
        <v>1746</v>
      </c>
      <c r="F58" s="449" t="s">
        <v>2094</v>
      </c>
      <c r="G58" s="449" t="s">
        <v>1809</v>
      </c>
      <c r="H58" s="449" t="s">
        <v>2227</v>
      </c>
      <c r="I58" s="449" t="s">
        <v>2228</v>
      </c>
      <c r="J58" s="451">
        <v>45192.0</v>
      </c>
      <c r="K58" s="449"/>
      <c r="L58" s="449"/>
      <c r="M58" s="449" t="s">
        <v>2229</v>
      </c>
      <c r="N58" s="465" t="s">
        <v>906</v>
      </c>
      <c r="O58" s="522" t="str">
        <f t="shared" si="3"/>
        <v>行事委員</v>
      </c>
    </row>
    <row r="59" ht="12.75" customHeight="1">
      <c r="A59" s="447" t="str">
        <f t="shared" si="1"/>
        <v>4703992304</v>
      </c>
      <c r="B59" s="448">
        <v>1.0</v>
      </c>
      <c r="C59" s="449" t="s">
        <v>177</v>
      </c>
      <c r="D59" s="449"/>
      <c r="E59" s="449" t="s">
        <v>1746</v>
      </c>
      <c r="F59" s="449" t="s">
        <v>2235</v>
      </c>
      <c r="G59" s="449" t="s">
        <v>1748</v>
      </c>
      <c r="H59" s="449" t="s">
        <v>2236</v>
      </c>
      <c r="I59" s="449" t="s">
        <v>1897</v>
      </c>
      <c r="J59" s="451">
        <v>43932.0</v>
      </c>
      <c r="K59" s="449" t="s">
        <v>1839</v>
      </c>
      <c r="L59" s="449" t="s">
        <v>1896</v>
      </c>
      <c r="M59" s="450" t="s">
        <v>1898</v>
      </c>
      <c r="N59" s="452" t="s">
        <v>520</v>
      </c>
      <c r="O59" s="522" t="str">
        <f t="shared" si="3"/>
        <v>安全対策委員</v>
      </c>
    </row>
    <row r="60" ht="12.75" customHeight="1">
      <c r="A60" s="447" t="str">
        <f t="shared" si="1"/>
        <v>6144997417</v>
      </c>
      <c r="B60" s="448">
        <v>4.0</v>
      </c>
      <c r="C60" s="449"/>
      <c r="D60" s="449"/>
      <c r="E60" s="449" t="s">
        <v>1746</v>
      </c>
      <c r="F60" s="449" t="s">
        <v>2235</v>
      </c>
      <c r="G60" s="449" t="s">
        <v>1748</v>
      </c>
      <c r="H60" s="449" t="s">
        <v>2242</v>
      </c>
      <c r="I60" s="449" t="s">
        <v>2022</v>
      </c>
      <c r="J60" s="451">
        <v>44405.0</v>
      </c>
      <c r="K60" s="449" t="s">
        <v>2243</v>
      </c>
      <c r="L60" s="449" t="s">
        <v>2021</v>
      </c>
      <c r="M60" s="449" t="s">
        <v>2023</v>
      </c>
      <c r="N60" s="465" t="s">
        <v>2024</v>
      </c>
      <c r="O60" s="352"/>
    </row>
    <row r="61" ht="12.75" customHeight="1">
      <c r="A61" s="447" t="str">
        <f t="shared" si="1"/>
        <v>7708662376</v>
      </c>
      <c r="B61" s="448">
        <v>6.0</v>
      </c>
      <c r="C61" s="449" t="s">
        <v>1692</v>
      </c>
      <c r="D61" s="449"/>
      <c r="E61" s="449" t="s">
        <v>1746</v>
      </c>
      <c r="F61" s="449" t="s">
        <v>2235</v>
      </c>
      <c r="G61" s="449" t="s">
        <v>1748</v>
      </c>
      <c r="H61" s="449" t="s">
        <v>2247</v>
      </c>
      <c r="I61" s="449" t="s">
        <v>2248</v>
      </c>
      <c r="J61" s="451">
        <v>44793.0</v>
      </c>
      <c r="K61" s="449" t="s">
        <v>1812</v>
      </c>
      <c r="L61" s="449" t="s">
        <v>2249</v>
      </c>
      <c r="M61" s="450" t="s">
        <v>2250</v>
      </c>
      <c r="N61" s="452" t="s">
        <v>1018</v>
      </c>
      <c r="O61" s="522" t="str">
        <f t="shared" ref="O61:O66" si="4">C61</f>
        <v>運営委員</v>
      </c>
    </row>
    <row r="62" ht="12.75" customHeight="1">
      <c r="A62" s="447" t="str">
        <f t="shared" si="1"/>
        <v>7707768390</v>
      </c>
      <c r="B62" s="448">
        <v>8.0</v>
      </c>
      <c r="C62" s="449" t="s">
        <v>76</v>
      </c>
      <c r="D62" s="449"/>
      <c r="E62" s="449" t="s">
        <v>1746</v>
      </c>
      <c r="F62" s="449" t="s">
        <v>2235</v>
      </c>
      <c r="G62" s="449" t="s">
        <v>1748</v>
      </c>
      <c r="H62" s="449" t="s">
        <v>2252</v>
      </c>
      <c r="I62" s="449" t="s">
        <v>1887</v>
      </c>
      <c r="J62" s="451">
        <v>43932.0</v>
      </c>
      <c r="K62" s="449" t="s">
        <v>1839</v>
      </c>
      <c r="L62" s="449" t="s">
        <v>542</v>
      </c>
      <c r="M62" s="449" t="s">
        <v>1888</v>
      </c>
      <c r="N62" s="465" t="s">
        <v>548</v>
      </c>
      <c r="O62" s="522" t="str">
        <f t="shared" si="4"/>
        <v>学級委員</v>
      </c>
    </row>
    <row r="63" ht="12.75" customHeight="1">
      <c r="A63" s="447" t="str">
        <f t="shared" si="1"/>
        <v>4704837231</v>
      </c>
      <c r="B63" s="448">
        <v>12.0</v>
      </c>
      <c r="C63" s="449" t="s">
        <v>136</v>
      </c>
      <c r="D63" s="449"/>
      <c r="E63" s="449" t="s">
        <v>1746</v>
      </c>
      <c r="F63" s="449" t="s">
        <v>2235</v>
      </c>
      <c r="G63" s="449" t="s">
        <v>1748</v>
      </c>
      <c r="H63" s="449" t="s">
        <v>2260</v>
      </c>
      <c r="I63" s="449" t="s">
        <v>2261</v>
      </c>
      <c r="J63" s="451">
        <v>44674.0</v>
      </c>
      <c r="K63" s="449" t="s">
        <v>1812</v>
      </c>
      <c r="L63" s="449" t="s">
        <v>2262</v>
      </c>
      <c r="M63" s="449" t="s">
        <v>981</v>
      </c>
      <c r="N63" s="465" t="s">
        <v>982</v>
      </c>
      <c r="O63" s="522" t="str">
        <f t="shared" si="4"/>
        <v>図書委員</v>
      </c>
    </row>
    <row r="64" ht="12.75" customHeight="1">
      <c r="A64" s="447" t="str">
        <f t="shared" si="1"/>
        <v>7703132094</v>
      </c>
      <c r="B64" s="448">
        <v>13.0</v>
      </c>
      <c r="C64" s="449" t="s">
        <v>128</v>
      </c>
      <c r="D64" s="449"/>
      <c r="E64" s="449" t="s">
        <v>1746</v>
      </c>
      <c r="F64" s="449" t="s">
        <v>2235</v>
      </c>
      <c r="G64" s="449" t="s">
        <v>1748</v>
      </c>
      <c r="H64" s="449" t="s">
        <v>2263</v>
      </c>
      <c r="I64" s="449" t="s">
        <v>2264</v>
      </c>
      <c r="J64" s="451">
        <v>43932.0</v>
      </c>
      <c r="K64" s="449"/>
      <c r="L64" s="449"/>
      <c r="M64" s="450" t="s">
        <v>2265</v>
      </c>
      <c r="N64" s="452" t="s">
        <v>1000</v>
      </c>
      <c r="O64" s="522" t="str">
        <f t="shared" si="4"/>
        <v>行事委員</v>
      </c>
    </row>
    <row r="65" ht="12.75" customHeight="1">
      <c r="A65" s="447" t="str">
        <f t="shared" si="1"/>
        <v>4785388206</v>
      </c>
      <c r="B65" s="448">
        <v>15.0</v>
      </c>
      <c r="C65" s="449" t="s">
        <v>52</v>
      </c>
      <c r="D65" s="449"/>
      <c r="E65" s="449" t="s">
        <v>1746</v>
      </c>
      <c r="F65" s="449" t="s">
        <v>2235</v>
      </c>
      <c r="G65" s="449" t="s">
        <v>1748</v>
      </c>
      <c r="H65" s="449" t="s">
        <v>2267</v>
      </c>
      <c r="I65" s="449" t="s">
        <v>1881</v>
      </c>
      <c r="J65" s="451">
        <v>44501.0</v>
      </c>
      <c r="K65" s="449" t="s">
        <v>1839</v>
      </c>
      <c r="L65" s="449" t="s">
        <v>1880</v>
      </c>
      <c r="M65" s="449" t="s">
        <v>1882</v>
      </c>
      <c r="N65" s="465" t="s">
        <v>514</v>
      </c>
      <c r="O65" s="522" t="str">
        <f t="shared" si="4"/>
        <v>運動会委員</v>
      </c>
    </row>
    <row r="66" ht="12.75" customHeight="1">
      <c r="A66" s="447" t="str">
        <f t="shared" si="1"/>
        <v>7703145541</v>
      </c>
      <c r="B66" s="448">
        <v>17.0</v>
      </c>
      <c r="C66" s="449" t="s">
        <v>199</v>
      </c>
      <c r="D66" s="449"/>
      <c r="E66" s="449" t="s">
        <v>1746</v>
      </c>
      <c r="F66" s="449" t="s">
        <v>2235</v>
      </c>
      <c r="G66" s="449" t="s">
        <v>1748</v>
      </c>
      <c r="H66" s="449" t="s">
        <v>2271</v>
      </c>
      <c r="I66" s="449" t="s">
        <v>2272</v>
      </c>
      <c r="J66" s="451">
        <v>45157.0</v>
      </c>
      <c r="K66" s="449" t="s">
        <v>1859</v>
      </c>
      <c r="L66" s="449" t="s">
        <v>2273</v>
      </c>
      <c r="M66" s="449" t="s">
        <v>989</v>
      </c>
      <c r="N66" s="465" t="s">
        <v>987</v>
      </c>
      <c r="O66" s="522" t="str">
        <f t="shared" si="4"/>
        <v>当番作成委員</v>
      </c>
    </row>
    <row r="67" ht="12.75" customHeight="1">
      <c r="A67" s="447" t="str">
        <f t="shared" si="1"/>
        <v>4045365732</v>
      </c>
      <c r="B67" s="448">
        <v>18.0</v>
      </c>
      <c r="C67" s="449"/>
      <c r="D67" s="449"/>
      <c r="E67" s="449" t="s">
        <v>1746</v>
      </c>
      <c r="F67" s="449" t="s">
        <v>2235</v>
      </c>
      <c r="G67" s="449" t="s">
        <v>1748</v>
      </c>
      <c r="H67" s="449" t="s">
        <v>2274</v>
      </c>
      <c r="I67" s="449" t="s">
        <v>1780</v>
      </c>
      <c r="J67" s="451">
        <v>45066.0</v>
      </c>
      <c r="K67" s="449" t="s">
        <v>1978</v>
      </c>
      <c r="L67" s="449" t="s">
        <v>1779</v>
      </c>
      <c r="M67" s="449" t="s">
        <v>313</v>
      </c>
      <c r="N67" s="465" t="s">
        <v>311</v>
      </c>
      <c r="O67" s="352"/>
    </row>
    <row r="68" ht="12.75" customHeight="1">
      <c r="A68" s="447" t="str">
        <f t="shared" si="1"/>
        <v>7703249640</v>
      </c>
      <c r="B68" s="448">
        <v>4.0</v>
      </c>
      <c r="C68" s="449" t="s">
        <v>76</v>
      </c>
      <c r="D68" s="449" t="s">
        <v>1665</v>
      </c>
      <c r="E68" s="449" t="s">
        <v>1746</v>
      </c>
      <c r="F68" s="449" t="s">
        <v>2235</v>
      </c>
      <c r="G68" s="449" t="s">
        <v>1809</v>
      </c>
      <c r="H68" s="449" t="s">
        <v>2288</v>
      </c>
      <c r="I68" s="449" t="s">
        <v>2289</v>
      </c>
      <c r="J68" s="451">
        <v>45150.0</v>
      </c>
      <c r="K68" s="449"/>
      <c r="L68" s="449"/>
      <c r="M68" s="449" t="s">
        <v>1053</v>
      </c>
      <c r="N68" s="465" t="s">
        <v>1052</v>
      </c>
      <c r="O68" s="522" t="str">
        <f>C68</f>
        <v>学級委員</v>
      </c>
    </row>
    <row r="69" ht="12.75" customHeight="1">
      <c r="A69" s="447" t="str">
        <f t="shared" si="1"/>
        <v>7342338911</v>
      </c>
      <c r="B69" s="448">
        <v>5.0</v>
      </c>
      <c r="C69" s="449"/>
      <c r="D69" s="449"/>
      <c r="E69" s="449" t="s">
        <v>1746</v>
      </c>
      <c r="F69" s="449" t="s">
        <v>2235</v>
      </c>
      <c r="G69" s="449" t="s">
        <v>1809</v>
      </c>
      <c r="H69" s="449" t="s">
        <v>2290</v>
      </c>
      <c r="I69" s="449" t="s">
        <v>1869</v>
      </c>
      <c r="J69" s="451">
        <v>44411.0</v>
      </c>
      <c r="K69" s="449" t="s">
        <v>1839</v>
      </c>
      <c r="L69" s="449" t="s">
        <v>2291</v>
      </c>
      <c r="M69" s="449" t="s">
        <v>1870</v>
      </c>
      <c r="N69" s="465" t="s">
        <v>506</v>
      </c>
      <c r="O69" s="352"/>
    </row>
    <row r="70" ht="12.75" customHeight="1">
      <c r="A70" s="447" t="str">
        <f t="shared" si="1"/>
        <v>9196360874</v>
      </c>
      <c r="B70" s="448">
        <v>6.0</v>
      </c>
      <c r="C70" s="449"/>
      <c r="D70" s="449"/>
      <c r="E70" s="449" t="s">
        <v>1746</v>
      </c>
      <c r="F70" s="449" t="s">
        <v>2235</v>
      </c>
      <c r="G70" s="449" t="s">
        <v>1809</v>
      </c>
      <c r="H70" s="449" t="s">
        <v>2293</v>
      </c>
      <c r="I70" s="449" t="s">
        <v>1075</v>
      </c>
      <c r="J70" s="451">
        <v>44406.0</v>
      </c>
      <c r="K70" s="449" t="s">
        <v>1761</v>
      </c>
      <c r="L70" s="449" t="s">
        <v>2294</v>
      </c>
      <c r="M70" s="450" t="s">
        <v>2295</v>
      </c>
      <c r="N70" s="452" t="s">
        <v>1074</v>
      </c>
      <c r="O70" s="352"/>
    </row>
    <row r="71" ht="12.75" customHeight="1">
      <c r="A71" s="447" t="str">
        <f t="shared" si="1"/>
        <v>4048018474</v>
      </c>
      <c r="B71" s="448">
        <v>9.0</v>
      </c>
      <c r="C71" s="449" t="s">
        <v>128</v>
      </c>
      <c r="D71" s="449"/>
      <c r="E71" s="449" t="s">
        <v>1746</v>
      </c>
      <c r="F71" s="449" t="s">
        <v>2235</v>
      </c>
      <c r="G71" s="449" t="s">
        <v>1809</v>
      </c>
      <c r="H71" s="449" t="s">
        <v>2300</v>
      </c>
      <c r="I71" s="449" t="s">
        <v>2013</v>
      </c>
      <c r="J71" s="451">
        <v>44470.0</v>
      </c>
      <c r="K71" s="449" t="s">
        <v>2301</v>
      </c>
      <c r="L71" s="449" t="s">
        <v>2012</v>
      </c>
      <c r="M71" s="449" t="s">
        <v>681</v>
      </c>
      <c r="N71" s="465" t="s">
        <v>678</v>
      </c>
      <c r="O71" s="522" t="str">
        <f>C71</f>
        <v>行事委員</v>
      </c>
    </row>
    <row r="72" ht="12.75" customHeight="1">
      <c r="A72" s="447" t="str">
        <f t="shared" si="1"/>
        <v>4705760018</v>
      </c>
      <c r="B72" s="448">
        <v>14.0</v>
      </c>
      <c r="C72" s="449"/>
      <c r="D72" s="449"/>
      <c r="E72" s="449" t="s">
        <v>1746</v>
      </c>
      <c r="F72" s="449" t="s">
        <v>2235</v>
      </c>
      <c r="G72" s="449" t="s">
        <v>1809</v>
      </c>
      <c r="H72" s="449" t="s">
        <v>2310</v>
      </c>
      <c r="I72" s="449" t="s">
        <v>1959</v>
      </c>
      <c r="J72" s="451">
        <v>44407.0</v>
      </c>
      <c r="K72" s="449" t="s">
        <v>1680</v>
      </c>
      <c r="L72" s="449" t="s">
        <v>1958</v>
      </c>
      <c r="M72" s="449" t="s">
        <v>1960</v>
      </c>
      <c r="N72" s="465" t="s">
        <v>627</v>
      </c>
      <c r="O72" s="352"/>
    </row>
    <row r="73" ht="12.75" customHeight="1">
      <c r="A73" s="447" t="str">
        <f t="shared" si="1"/>
        <v>7703793866</v>
      </c>
      <c r="B73" s="448">
        <v>15.0</v>
      </c>
      <c r="C73" s="449" t="s">
        <v>52</v>
      </c>
      <c r="D73" s="449"/>
      <c r="E73" s="449" t="s">
        <v>1746</v>
      </c>
      <c r="F73" s="449" t="s">
        <v>2235</v>
      </c>
      <c r="G73" s="449" t="s">
        <v>1809</v>
      </c>
      <c r="H73" s="449" t="s">
        <v>2311</v>
      </c>
      <c r="I73" s="449" t="s">
        <v>1852</v>
      </c>
      <c r="J73" s="451">
        <v>45171.0</v>
      </c>
      <c r="K73" s="449" t="s">
        <v>1728</v>
      </c>
      <c r="L73" s="449" t="s">
        <v>439</v>
      </c>
      <c r="M73" s="449" t="s">
        <v>1853</v>
      </c>
      <c r="N73" s="465" t="s">
        <v>444</v>
      </c>
      <c r="O73" s="522" t="str">
        <f t="shared" ref="O73:O76" si="5">C73</f>
        <v>運動会委員</v>
      </c>
    </row>
    <row r="74" ht="12.75" customHeight="1">
      <c r="A74" s="447" t="str">
        <f t="shared" si="1"/>
        <v>7705472230</v>
      </c>
      <c r="B74" s="448">
        <v>18.0</v>
      </c>
      <c r="C74" s="449" t="s">
        <v>136</v>
      </c>
      <c r="D74" s="449"/>
      <c r="E74" s="449" t="s">
        <v>1746</v>
      </c>
      <c r="F74" s="449" t="s">
        <v>2235</v>
      </c>
      <c r="G74" s="449" t="s">
        <v>1809</v>
      </c>
      <c r="H74" s="449" t="s">
        <v>2318</v>
      </c>
      <c r="I74" s="449" t="s">
        <v>1892</v>
      </c>
      <c r="J74" s="451">
        <v>44501.0</v>
      </c>
      <c r="K74" s="449" t="s">
        <v>1839</v>
      </c>
      <c r="L74" s="449" t="s">
        <v>1891</v>
      </c>
      <c r="M74" s="449" t="s">
        <v>1893</v>
      </c>
      <c r="N74" s="465" t="s">
        <v>473</v>
      </c>
      <c r="O74" s="522" t="str">
        <f t="shared" si="5"/>
        <v>図書委員</v>
      </c>
    </row>
    <row r="75" ht="12.75" customHeight="1">
      <c r="A75" s="447" t="str">
        <f t="shared" si="1"/>
        <v>9196360874</v>
      </c>
      <c r="B75" s="448">
        <v>5.0</v>
      </c>
      <c r="C75" s="449" t="s">
        <v>2292</v>
      </c>
      <c r="D75" s="449" t="s">
        <v>1665</v>
      </c>
      <c r="E75" s="449" t="s">
        <v>1746</v>
      </c>
      <c r="F75" s="449" t="s">
        <v>2235</v>
      </c>
      <c r="G75" s="449" t="s">
        <v>1864</v>
      </c>
      <c r="H75" s="449" t="s">
        <v>2328</v>
      </c>
      <c r="I75" s="449" t="s">
        <v>2294</v>
      </c>
      <c r="J75" s="451">
        <v>44406.0</v>
      </c>
      <c r="K75" s="449" t="s">
        <v>1749</v>
      </c>
      <c r="L75" s="449" t="s">
        <v>1075</v>
      </c>
      <c r="M75" s="449" t="s">
        <v>2295</v>
      </c>
      <c r="N75" s="465" t="s">
        <v>1074</v>
      </c>
      <c r="O75" s="522" t="str">
        <f t="shared" si="5"/>
        <v>会計監査</v>
      </c>
    </row>
    <row r="76" ht="12.75" customHeight="1">
      <c r="A76" s="447" t="str">
        <f t="shared" si="1"/>
        <v>6783710304</v>
      </c>
      <c r="B76" s="448">
        <v>9.0</v>
      </c>
      <c r="C76" s="449" t="s">
        <v>136</v>
      </c>
      <c r="D76" s="449"/>
      <c r="E76" s="449" t="s">
        <v>1746</v>
      </c>
      <c r="F76" s="449" t="s">
        <v>2235</v>
      </c>
      <c r="G76" s="449" t="s">
        <v>1864</v>
      </c>
      <c r="H76" s="449" t="s">
        <v>2334</v>
      </c>
      <c r="I76" s="449" t="s">
        <v>1926</v>
      </c>
      <c r="J76" s="451">
        <v>43932.0</v>
      </c>
      <c r="K76" s="449" t="s">
        <v>1680</v>
      </c>
      <c r="L76" s="449" t="s">
        <v>1925</v>
      </c>
      <c r="M76" s="449" t="s">
        <v>1927</v>
      </c>
      <c r="N76" s="465" t="s">
        <v>593</v>
      </c>
      <c r="O76" s="522" t="str">
        <f t="shared" si="5"/>
        <v>図書委員</v>
      </c>
    </row>
    <row r="77" ht="12.75" customHeight="1">
      <c r="A77" s="447" t="str">
        <f t="shared" si="1"/>
        <v>4704617192</v>
      </c>
      <c r="B77" s="448">
        <v>10.0</v>
      </c>
      <c r="C77" s="449"/>
      <c r="D77" s="449"/>
      <c r="E77" s="449" t="s">
        <v>1746</v>
      </c>
      <c r="F77" s="449" t="s">
        <v>2235</v>
      </c>
      <c r="G77" s="449" t="s">
        <v>1864</v>
      </c>
      <c r="H77" s="449" t="s">
        <v>2335</v>
      </c>
      <c r="I77" s="449" t="s">
        <v>1951</v>
      </c>
      <c r="J77" s="451">
        <v>44470.0</v>
      </c>
      <c r="K77" s="449" t="s">
        <v>1680</v>
      </c>
      <c r="L77" s="449" t="s">
        <v>1950</v>
      </c>
      <c r="M77" s="450" t="s">
        <v>1952</v>
      </c>
      <c r="N77" s="452" t="s">
        <v>585</v>
      </c>
      <c r="O77" s="352"/>
    </row>
    <row r="78" ht="12.75" customHeight="1">
      <c r="A78" s="447" t="str">
        <f t="shared" si="1"/>
        <v>7705332343</v>
      </c>
      <c r="B78" s="448">
        <v>11.0</v>
      </c>
      <c r="C78" s="449" t="s">
        <v>128</v>
      </c>
      <c r="D78" s="449" t="s">
        <v>1665</v>
      </c>
      <c r="E78" s="449" t="s">
        <v>1746</v>
      </c>
      <c r="F78" s="449" t="s">
        <v>2235</v>
      </c>
      <c r="G78" s="449" t="s">
        <v>1864</v>
      </c>
      <c r="H78" s="449" t="s">
        <v>2336</v>
      </c>
      <c r="I78" s="449" t="s">
        <v>2337</v>
      </c>
      <c r="J78" s="451">
        <v>44933.0</v>
      </c>
      <c r="K78" s="449"/>
      <c r="L78" s="449"/>
      <c r="M78" s="449" t="s">
        <v>2338</v>
      </c>
      <c r="N78" s="465" t="s">
        <v>1080</v>
      </c>
      <c r="O78" s="522" t="str">
        <f t="shared" ref="O78:O82" si="6">C78</f>
        <v>行事委員</v>
      </c>
    </row>
    <row r="79" ht="12.75" customHeight="1">
      <c r="A79" s="447" t="str">
        <f t="shared" si="1"/>
        <v>9293106049</v>
      </c>
      <c r="B79" s="448">
        <v>13.0</v>
      </c>
      <c r="C79" s="449" t="s">
        <v>76</v>
      </c>
      <c r="D79" s="449"/>
      <c r="E79" s="449" t="s">
        <v>1746</v>
      </c>
      <c r="F79" s="449" t="s">
        <v>2235</v>
      </c>
      <c r="G79" s="449" t="s">
        <v>1864</v>
      </c>
      <c r="H79" s="449" t="s">
        <v>2340</v>
      </c>
      <c r="I79" s="449" t="s">
        <v>1822</v>
      </c>
      <c r="J79" s="451">
        <v>45150.0</v>
      </c>
      <c r="K79" s="449" t="s">
        <v>1728</v>
      </c>
      <c r="L79" s="449" t="s">
        <v>428</v>
      </c>
      <c r="M79" s="450" t="s">
        <v>1823</v>
      </c>
      <c r="N79" s="452" t="s">
        <v>431</v>
      </c>
      <c r="O79" s="522" t="str">
        <f t="shared" si="6"/>
        <v>学級委員</v>
      </c>
    </row>
    <row r="80" ht="12.75" customHeight="1">
      <c r="A80" s="447" t="str">
        <f t="shared" si="1"/>
        <v>6788973721</v>
      </c>
      <c r="B80" s="448">
        <v>16.0</v>
      </c>
      <c r="C80" s="449" t="s">
        <v>52</v>
      </c>
      <c r="D80" s="449"/>
      <c r="E80" s="449" t="s">
        <v>1746</v>
      </c>
      <c r="F80" s="449" t="s">
        <v>2235</v>
      </c>
      <c r="G80" s="449" t="s">
        <v>1864</v>
      </c>
      <c r="H80" s="449" t="s">
        <v>2346</v>
      </c>
      <c r="I80" s="449" t="s">
        <v>2033</v>
      </c>
      <c r="J80" s="451">
        <v>44296.0</v>
      </c>
      <c r="K80" s="449" t="s">
        <v>2243</v>
      </c>
      <c r="L80" s="449" t="s">
        <v>2032</v>
      </c>
      <c r="M80" s="449" t="s">
        <v>2034</v>
      </c>
      <c r="N80" s="465" t="s">
        <v>722</v>
      </c>
      <c r="O80" s="522" t="str">
        <f t="shared" si="6"/>
        <v>運動会委員</v>
      </c>
    </row>
    <row r="81" ht="12.75" customHeight="1">
      <c r="A81" s="447" t="str">
        <f t="shared" si="1"/>
        <v>7703147618</v>
      </c>
      <c r="B81" s="448">
        <v>2.0</v>
      </c>
      <c r="C81" s="449" t="s">
        <v>52</v>
      </c>
      <c r="D81" s="449"/>
      <c r="E81" s="449" t="s">
        <v>1746</v>
      </c>
      <c r="F81" s="449" t="s">
        <v>2352</v>
      </c>
      <c r="G81" s="449" t="s">
        <v>1748</v>
      </c>
      <c r="H81" s="449" t="s">
        <v>2357</v>
      </c>
      <c r="I81" s="449" t="s">
        <v>2358</v>
      </c>
      <c r="J81" s="451">
        <v>44779.0</v>
      </c>
      <c r="K81" s="449" t="s">
        <v>1698</v>
      </c>
      <c r="L81" s="449" t="s">
        <v>1671</v>
      </c>
      <c r="M81" s="450" t="s">
        <v>1670</v>
      </c>
      <c r="N81" s="452" t="s">
        <v>53</v>
      </c>
      <c r="O81" s="522" t="str">
        <f t="shared" si="6"/>
        <v>運動会委員</v>
      </c>
    </row>
    <row r="82" ht="12.75" customHeight="1">
      <c r="A82" s="447" t="str">
        <f t="shared" si="1"/>
        <v>4709796196</v>
      </c>
      <c r="B82" s="448">
        <v>3.0</v>
      </c>
      <c r="C82" s="449" t="s">
        <v>136</v>
      </c>
      <c r="D82" s="449"/>
      <c r="E82" s="449" t="s">
        <v>1746</v>
      </c>
      <c r="F82" s="449" t="s">
        <v>2352</v>
      </c>
      <c r="G82" s="449" t="s">
        <v>1748</v>
      </c>
      <c r="H82" s="449" t="s">
        <v>2359</v>
      </c>
      <c r="I82" s="449" t="s">
        <v>1817</v>
      </c>
      <c r="J82" s="451">
        <v>44954.0</v>
      </c>
      <c r="K82" s="449" t="s">
        <v>1728</v>
      </c>
      <c r="L82" s="449" t="s">
        <v>1816</v>
      </c>
      <c r="M82" s="449" t="s">
        <v>383</v>
      </c>
      <c r="N82" s="465" t="s">
        <v>384</v>
      </c>
      <c r="O82" s="522" t="str">
        <f t="shared" si="6"/>
        <v>図書委員</v>
      </c>
    </row>
    <row r="83" ht="12.75" customHeight="1">
      <c r="A83" s="447" t="str">
        <f t="shared" si="1"/>
        <v>4709701777</v>
      </c>
      <c r="B83" s="448">
        <v>8.0</v>
      </c>
      <c r="C83" s="449"/>
      <c r="D83" s="449"/>
      <c r="E83" s="449" t="s">
        <v>1746</v>
      </c>
      <c r="F83" s="449" t="s">
        <v>2352</v>
      </c>
      <c r="G83" s="449" t="s">
        <v>1748</v>
      </c>
      <c r="H83" s="449" t="s">
        <v>2369</v>
      </c>
      <c r="I83" s="449" t="s">
        <v>2370</v>
      </c>
      <c r="J83" s="451">
        <v>45045.0</v>
      </c>
      <c r="K83" s="449" t="s">
        <v>1976</v>
      </c>
      <c r="L83" s="449" t="s">
        <v>79</v>
      </c>
      <c r="M83" s="449" t="s">
        <v>84</v>
      </c>
      <c r="N83" s="465" t="s">
        <v>85</v>
      </c>
      <c r="O83" s="352"/>
    </row>
    <row r="84" ht="12.75" customHeight="1">
      <c r="A84" s="447" t="str">
        <f t="shared" si="1"/>
        <v>4046952367</v>
      </c>
      <c r="B84" s="448">
        <v>9.0</v>
      </c>
      <c r="C84" s="449" t="s">
        <v>128</v>
      </c>
      <c r="D84" s="449"/>
      <c r="E84" s="449" t="s">
        <v>1746</v>
      </c>
      <c r="F84" s="449" t="s">
        <v>2352</v>
      </c>
      <c r="G84" s="449" t="s">
        <v>1748</v>
      </c>
      <c r="H84" s="449" t="s">
        <v>2371</v>
      </c>
      <c r="I84" s="449" t="s">
        <v>1826</v>
      </c>
      <c r="J84" s="451">
        <v>44660.0</v>
      </c>
      <c r="K84" s="449" t="s">
        <v>1728</v>
      </c>
      <c r="L84" s="449" t="s">
        <v>1825</v>
      </c>
      <c r="M84" s="449" t="s">
        <v>1827</v>
      </c>
      <c r="N84" s="465" t="s">
        <v>414</v>
      </c>
      <c r="O84" s="522" t="str">
        <f>C84</f>
        <v>行事委員</v>
      </c>
    </row>
    <row r="85" ht="12.75" customHeight="1">
      <c r="A85" s="447" t="str">
        <f t="shared" si="1"/>
        <v>6787401323</v>
      </c>
      <c r="B85" s="448">
        <v>10.0</v>
      </c>
      <c r="C85" s="449"/>
      <c r="D85" s="449"/>
      <c r="E85" s="449" t="s">
        <v>1746</v>
      </c>
      <c r="F85" s="449" t="s">
        <v>2352</v>
      </c>
      <c r="G85" s="449" t="s">
        <v>1748</v>
      </c>
      <c r="H85" s="449" t="s">
        <v>2372</v>
      </c>
      <c r="I85" s="449" t="s">
        <v>1732</v>
      </c>
      <c r="J85" s="451">
        <v>45150.0</v>
      </c>
      <c r="K85" s="449" t="s">
        <v>1820</v>
      </c>
      <c r="L85" s="449" t="s">
        <v>193</v>
      </c>
      <c r="M85" s="450" t="s">
        <v>200</v>
      </c>
      <c r="N85" s="452" t="s">
        <v>196</v>
      </c>
      <c r="O85" s="352"/>
    </row>
    <row r="86" ht="12.75" customHeight="1">
      <c r="A86" s="447" t="str">
        <f t="shared" si="1"/>
        <v>7707316844</v>
      </c>
      <c r="B86" s="448">
        <v>25.0</v>
      </c>
      <c r="C86" s="449" t="s">
        <v>76</v>
      </c>
      <c r="D86" s="449"/>
      <c r="E86" s="449" t="s">
        <v>1746</v>
      </c>
      <c r="F86" s="449" t="s">
        <v>2352</v>
      </c>
      <c r="G86" s="449" t="s">
        <v>1748</v>
      </c>
      <c r="H86" s="449" t="s">
        <v>2401</v>
      </c>
      <c r="I86" s="449" t="s">
        <v>2006</v>
      </c>
      <c r="J86" s="451">
        <v>44660.0</v>
      </c>
      <c r="K86" s="449" t="s">
        <v>2243</v>
      </c>
      <c r="L86" s="449" t="s">
        <v>2005</v>
      </c>
      <c r="M86" s="449" t="s">
        <v>674</v>
      </c>
      <c r="N86" s="465" t="s">
        <v>671</v>
      </c>
      <c r="O86" s="522" t="str">
        <f t="shared" ref="O86:O91" si="7">C86</f>
        <v>学級委員</v>
      </c>
    </row>
    <row r="87" ht="12.75" customHeight="1">
      <c r="A87" s="447" t="str">
        <f t="shared" si="1"/>
        <v>4709297204</v>
      </c>
      <c r="B87" s="448">
        <v>5.0</v>
      </c>
      <c r="C87" s="449" t="s">
        <v>76</v>
      </c>
      <c r="D87" s="449" t="s">
        <v>1665</v>
      </c>
      <c r="E87" s="449" t="s">
        <v>1746</v>
      </c>
      <c r="F87" s="449" t="s">
        <v>2352</v>
      </c>
      <c r="G87" s="449" t="s">
        <v>1809</v>
      </c>
      <c r="H87" s="449" t="s">
        <v>2412</v>
      </c>
      <c r="I87" s="449" t="s">
        <v>2367</v>
      </c>
      <c r="J87" s="451">
        <v>45038.0</v>
      </c>
      <c r="K87" s="449" t="s">
        <v>1674</v>
      </c>
      <c r="L87" s="449" t="s">
        <v>2366</v>
      </c>
      <c r="M87" s="449" t="s">
        <v>2368</v>
      </c>
      <c r="N87" s="465" t="s">
        <v>1129</v>
      </c>
      <c r="O87" s="522" t="str">
        <f t="shared" si="7"/>
        <v>学級委員</v>
      </c>
    </row>
    <row r="88" ht="12.75" customHeight="1">
      <c r="A88" s="447" t="str">
        <f t="shared" si="1"/>
        <v>4705803403</v>
      </c>
      <c r="B88" s="448">
        <v>6.0</v>
      </c>
      <c r="C88" s="449" t="s">
        <v>1692</v>
      </c>
      <c r="D88" s="449" t="s">
        <v>1665</v>
      </c>
      <c r="E88" s="449" t="s">
        <v>1746</v>
      </c>
      <c r="F88" s="449" t="s">
        <v>2352</v>
      </c>
      <c r="G88" s="449" t="s">
        <v>1809</v>
      </c>
      <c r="H88" s="449" t="s">
        <v>2413</v>
      </c>
      <c r="I88" s="449" t="s">
        <v>2414</v>
      </c>
      <c r="J88" s="451">
        <v>44660.0</v>
      </c>
      <c r="K88" s="449"/>
      <c r="L88" s="449"/>
      <c r="M88" s="450" t="s">
        <v>2415</v>
      </c>
      <c r="N88" s="452" t="s">
        <v>1169</v>
      </c>
      <c r="O88" s="522" t="str">
        <f t="shared" si="7"/>
        <v>運営委員</v>
      </c>
    </row>
    <row r="89" ht="12.75" customHeight="1">
      <c r="A89" s="447" t="str">
        <f t="shared" si="1"/>
        <v>4047971975</v>
      </c>
      <c r="B89" s="448">
        <v>11.0</v>
      </c>
      <c r="C89" s="449" t="s">
        <v>136</v>
      </c>
      <c r="D89" s="449" t="s">
        <v>1665</v>
      </c>
      <c r="E89" s="449" t="s">
        <v>1746</v>
      </c>
      <c r="F89" s="449" t="s">
        <v>2352</v>
      </c>
      <c r="G89" s="449" t="s">
        <v>1809</v>
      </c>
      <c r="H89" s="449" t="s">
        <v>2421</v>
      </c>
      <c r="I89" s="449" t="s">
        <v>2422</v>
      </c>
      <c r="J89" s="451">
        <v>43568.0</v>
      </c>
      <c r="K89" s="449" t="s">
        <v>1794</v>
      </c>
      <c r="L89" s="449" t="s">
        <v>1152</v>
      </c>
      <c r="M89" s="449" t="s">
        <v>2423</v>
      </c>
      <c r="N89" s="465" t="s">
        <v>1155</v>
      </c>
      <c r="O89" s="522" t="str">
        <f t="shared" si="7"/>
        <v>図書委員</v>
      </c>
    </row>
    <row r="90" ht="12.75" customHeight="1">
      <c r="A90" s="447" t="str">
        <f t="shared" si="1"/>
        <v>4042459767</v>
      </c>
      <c r="B90" s="448">
        <v>15.0</v>
      </c>
      <c r="C90" s="449" t="s">
        <v>128</v>
      </c>
      <c r="D90" s="449"/>
      <c r="E90" s="449" t="s">
        <v>1746</v>
      </c>
      <c r="F90" s="449" t="s">
        <v>2352</v>
      </c>
      <c r="G90" s="449" t="s">
        <v>1809</v>
      </c>
      <c r="H90" s="449" t="s">
        <v>2432</v>
      </c>
      <c r="I90" s="449" t="s">
        <v>2349</v>
      </c>
      <c r="J90" s="451">
        <v>44440.0</v>
      </c>
      <c r="K90" s="449" t="s">
        <v>1761</v>
      </c>
      <c r="L90" s="449" t="s">
        <v>2348</v>
      </c>
      <c r="M90" s="449" t="s">
        <v>2350</v>
      </c>
      <c r="N90" s="465" t="s">
        <v>1085</v>
      </c>
      <c r="O90" s="522" t="str">
        <f t="shared" si="7"/>
        <v>行事委員</v>
      </c>
    </row>
    <row r="91" ht="12.75" customHeight="1">
      <c r="A91" s="447" t="str">
        <f t="shared" si="1"/>
        <v>7207371536</v>
      </c>
      <c r="B91" s="448">
        <v>16.0</v>
      </c>
      <c r="C91" s="449" t="s">
        <v>2433</v>
      </c>
      <c r="D91" s="449" t="s">
        <v>1665</v>
      </c>
      <c r="E91" s="449" t="s">
        <v>1746</v>
      </c>
      <c r="F91" s="449" t="s">
        <v>2352</v>
      </c>
      <c r="G91" s="449" t="s">
        <v>1809</v>
      </c>
      <c r="H91" s="449" t="s">
        <v>2434</v>
      </c>
      <c r="I91" s="449" t="s">
        <v>2435</v>
      </c>
      <c r="J91" s="451">
        <v>43568.0</v>
      </c>
      <c r="K91" s="449"/>
      <c r="L91" s="449"/>
      <c r="M91" s="449" t="s">
        <v>1189</v>
      </c>
      <c r="N91" s="465" t="s">
        <v>1188</v>
      </c>
      <c r="O91" s="522" t="str">
        <f t="shared" si="7"/>
        <v>校医</v>
      </c>
    </row>
    <row r="92" ht="12.75" customHeight="1">
      <c r="A92" s="447" t="str">
        <f t="shared" si="1"/>
        <v>4702799208</v>
      </c>
      <c r="B92" s="448">
        <v>19.0</v>
      </c>
      <c r="C92" s="449"/>
      <c r="D92" s="449"/>
      <c r="E92" s="449" t="s">
        <v>1746</v>
      </c>
      <c r="F92" s="449" t="s">
        <v>2352</v>
      </c>
      <c r="G92" s="449" t="s">
        <v>1809</v>
      </c>
      <c r="H92" s="449" t="s">
        <v>2441</v>
      </c>
      <c r="I92" s="449" t="s">
        <v>2029</v>
      </c>
      <c r="J92" s="451">
        <v>44779.0</v>
      </c>
      <c r="K92" s="449" t="s">
        <v>2243</v>
      </c>
      <c r="L92" s="449" t="s">
        <v>2028</v>
      </c>
      <c r="M92" s="449" t="s">
        <v>2030</v>
      </c>
      <c r="N92" s="465" t="s">
        <v>710</v>
      </c>
      <c r="O92" s="352"/>
    </row>
    <row r="93" ht="12.75" customHeight="1">
      <c r="A93" s="447" t="str">
        <f t="shared" si="1"/>
        <v>4783193212</v>
      </c>
      <c r="B93" s="448">
        <v>20.0</v>
      </c>
      <c r="C93" s="449" t="s">
        <v>52</v>
      </c>
      <c r="D93" s="449"/>
      <c r="E93" s="449" t="s">
        <v>1746</v>
      </c>
      <c r="F93" s="449" t="s">
        <v>2352</v>
      </c>
      <c r="G93" s="449" t="s">
        <v>1809</v>
      </c>
      <c r="H93" s="449" t="s">
        <v>2442</v>
      </c>
      <c r="I93" s="449" t="s">
        <v>2224</v>
      </c>
      <c r="J93" s="451">
        <v>44660.0</v>
      </c>
      <c r="K93" s="456" t="s">
        <v>1684</v>
      </c>
      <c r="L93" s="449" t="s">
        <v>2223</v>
      </c>
      <c r="M93" s="449" t="s">
        <v>2225</v>
      </c>
      <c r="N93" s="465" t="s">
        <v>909</v>
      </c>
      <c r="O93" s="522" t="str">
        <f t="shared" ref="O93:O98" si="8">C93</f>
        <v>運動会委員</v>
      </c>
    </row>
    <row r="94" ht="12.75" customHeight="1">
      <c r="A94" s="447" t="str">
        <f t="shared" si="1"/>
        <v>7705809260</v>
      </c>
      <c r="B94" s="448">
        <v>22.0</v>
      </c>
      <c r="C94" s="449" t="s">
        <v>177</v>
      </c>
      <c r="D94" s="449"/>
      <c r="E94" s="449" t="s">
        <v>1746</v>
      </c>
      <c r="F94" s="449" t="s">
        <v>2352</v>
      </c>
      <c r="G94" s="449" t="s">
        <v>1809</v>
      </c>
      <c r="H94" s="449" t="s">
        <v>2448</v>
      </c>
      <c r="I94" s="449" t="s">
        <v>1942</v>
      </c>
      <c r="J94" s="451">
        <v>44660.0</v>
      </c>
      <c r="K94" s="449" t="s">
        <v>1680</v>
      </c>
      <c r="L94" s="449" t="s">
        <v>1941</v>
      </c>
      <c r="M94" s="449" t="s">
        <v>1943</v>
      </c>
      <c r="N94" s="465" t="s">
        <v>532</v>
      </c>
      <c r="O94" s="522" t="str">
        <f t="shared" si="8"/>
        <v>安全対策委員</v>
      </c>
    </row>
    <row r="95" ht="12.75" customHeight="1">
      <c r="A95" s="447" t="str">
        <f t="shared" si="1"/>
        <v>4703499060</v>
      </c>
      <c r="B95" s="448">
        <v>2.0</v>
      </c>
      <c r="C95" s="449" t="s">
        <v>52</v>
      </c>
      <c r="D95" s="449" t="s">
        <v>1665</v>
      </c>
      <c r="E95" s="449" t="s">
        <v>1746</v>
      </c>
      <c r="F95" s="449" t="s">
        <v>2452</v>
      </c>
      <c r="G95" s="449" t="s">
        <v>1748</v>
      </c>
      <c r="H95" s="449" t="s">
        <v>2454</v>
      </c>
      <c r="I95" s="449" t="s">
        <v>2455</v>
      </c>
      <c r="J95" s="451">
        <v>43568.0</v>
      </c>
      <c r="K95" s="449"/>
      <c r="L95" s="449"/>
      <c r="M95" s="450" t="s">
        <v>2456</v>
      </c>
      <c r="N95" s="452" t="s">
        <v>1228</v>
      </c>
      <c r="O95" s="522" t="str">
        <f t="shared" si="8"/>
        <v>運動会委員</v>
      </c>
    </row>
    <row r="96" ht="12.75" customHeight="1">
      <c r="A96" s="447" t="str">
        <f t="shared" si="1"/>
        <v>4706278813</v>
      </c>
      <c r="B96" s="448">
        <v>3.0</v>
      </c>
      <c r="C96" s="449" t="s">
        <v>136</v>
      </c>
      <c r="D96" s="449"/>
      <c r="E96" s="449" t="s">
        <v>1746</v>
      </c>
      <c r="F96" s="449" t="s">
        <v>2452</v>
      </c>
      <c r="G96" s="449" t="s">
        <v>1748</v>
      </c>
      <c r="H96" s="449" t="s">
        <v>2457</v>
      </c>
      <c r="I96" s="449" t="s">
        <v>2321</v>
      </c>
      <c r="J96" s="451">
        <v>44915.0</v>
      </c>
      <c r="K96" s="449" t="s">
        <v>1761</v>
      </c>
      <c r="L96" s="449" t="s">
        <v>2320</v>
      </c>
      <c r="M96" s="449" t="s">
        <v>1065</v>
      </c>
      <c r="N96" s="465" t="s">
        <v>1064</v>
      </c>
      <c r="O96" s="522" t="str">
        <f t="shared" si="8"/>
        <v>図書委員</v>
      </c>
    </row>
    <row r="97" ht="12.75" customHeight="1">
      <c r="A97" s="447" t="str">
        <f t="shared" si="1"/>
        <v>4704760396</v>
      </c>
      <c r="B97" s="448">
        <v>4.0</v>
      </c>
      <c r="C97" s="449" t="s">
        <v>76</v>
      </c>
      <c r="D97" s="449"/>
      <c r="E97" s="449" t="s">
        <v>1746</v>
      </c>
      <c r="F97" s="449" t="s">
        <v>2452</v>
      </c>
      <c r="G97" s="449" t="s">
        <v>1748</v>
      </c>
      <c r="H97" s="449" t="s">
        <v>2458</v>
      </c>
      <c r="I97" s="449" t="s">
        <v>1008</v>
      </c>
      <c r="J97" s="451">
        <v>45304.0</v>
      </c>
      <c r="K97" s="449" t="s">
        <v>1712</v>
      </c>
      <c r="L97" s="449" t="s">
        <v>2245</v>
      </c>
      <c r="M97" s="449" t="s">
        <v>2246</v>
      </c>
      <c r="N97" s="465" t="s">
        <v>1007</v>
      </c>
      <c r="O97" s="522" t="str">
        <f t="shared" si="8"/>
        <v>学級委員</v>
      </c>
    </row>
    <row r="98" ht="12.75" customHeight="1">
      <c r="A98" s="447" t="str">
        <f t="shared" si="1"/>
        <v>4707559695</v>
      </c>
      <c r="B98" s="448">
        <v>9.0</v>
      </c>
      <c r="C98" s="449" t="s">
        <v>128</v>
      </c>
      <c r="D98" s="449"/>
      <c r="E98" s="449" t="s">
        <v>1746</v>
      </c>
      <c r="F98" s="449" t="s">
        <v>2452</v>
      </c>
      <c r="G98" s="449" t="s">
        <v>1748</v>
      </c>
      <c r="H98" s="449" t="s">
        <v>2465</v>
      </c>
      <c r="I98" s="449" t="s">
        <v>2182</v>
      </c>
      <c r="J98" s="451">
        <v>44660.0</v>
      </c>
      <c r="K98" s="449" t="s">
        <v>1684</v>
      </c>
      <c r="L98" s="449" t="s">
        <v>2181</v>
      </c>
      <c r="M98" s="449" t="s">
        <v>2183</v>
      </c>
      <c r="N98" s="465" t="s">
        <v>952</v>
      </c>
      <c r="O98" s="522" t="str">
        <f t="shared" si="8"/>
        <v>行事委員</v>
      </c>
    </row>
    <row r="99" ht="12.75" customHeight="1">
      <c r="A99" s="447" t="str">
        <f t="shared" si="1"/>
        <v>4705760018</v>
      </c>
      <c r="B99" s="448">
        <v>11.0</v>
      </c>
      <c r="C99" s="449"/>
      <c r="D99" s="449"/>
      <c r="E99" s="449" t="s">
        <v>1746</v>
      </c>
      <c r="F99" s="449" t="s">
        <v>2452</v>
      </c>
      <c r="G99" s="449" t="s">
        <v>1748</v>
      </c>
      <c r="H99" s="449" t="s">
        <v>2470</v>
      </c>
      <c r="I99" s="449" t="s">
        <v>1961</v>
      </c>
      <c r="J99" s="451">
        <v>44407.0</v>
      </c>
      <c r="K99" s="449" t="s">
        <v>1680</v>
      </c>
      <c r="L99" s="449" t="s">
        <v>1958</v>
      </c>
      <c r="M99" s="450" t="s">
        <v>1960</v>
      </c>
      <c r="N99" s="452" t="s">
        <v>627</v>
      </c>
      <c r="O99" s="352"/>
    </row>
    <row r="100" ht="12.75" customHeight="1">
      <c r="A100" s="447" t="str">
        <f t="shared" si="1"/>
        <v>4705914503</v>
      </c>
      <c r="B100" s="448">
        <v>12.0</v>
      </c>
      <c r="C100" s="449" t="s">
        <v>199</v>
      </c>
      <c r="D100" s="449" t="s">
        <v>1665</v>
      </c>
      <c r="E100" s="449" t="s">
        <v>1746</v>
      </c>
      <c r="F100" s="449" t="s">
        <v>2452</v>
      </c>
      <c r="G100" s="449" t="s">
        <v>1748</v>
      </c>
      <c r="H100" s="449" t="s">
        <v>2471</v>
      </c>
      <c r="I100" s="449" t="s">
        <v>2472</v>
      </c>
      <c r="J100" s="451">
        <v>45248.0</v>
      </c>
      <c r="K100" s="449" t="s">
        <v>2170</v>
      </c>
      <c r="L100" s="449" t="s">
        <v>2473</v>
      </c>
      <c r="M100" s="449" t="s">
        <v>2474</v>
      </c>
      <c r="N100" s="465" t="s">
        <v>1223</v>
      </c>
      <c r="O100" s="522" t="str">
        <f>C100</f>
        <v>当番作成委員</v>
      </c>
    </row>
    <row r="101" ht="12.75" customHeight="1">
      <c r="A101" s="447" t="str">
        <f t="shared" si="1"/>
        <v>4048247220</v>
      </c>
      <c r="B101" s="448">
        <v>13.0</v>
      </c>
      <c r="C101" s="449"/>
      <c r="D101" s="449"/>
      <c r="E101" s="449" t="s">
        <v>1746</v>
      </c>
      <c r="F101" s="449" t="s">
        <v>2452</v>
      </c>
      <c r="G101" s="449" t="s">
        <v>1748</v>
      </c>
      <c r="H101" s="449" t="s">
        <v>2475</v>
      </c>
      <c r="I101" s="449" t="s">
        <v>1995</v>
      </c>
      <c r="J101" s="451">
        <v>44793.0</v>
      </c>
      <c r="K101" s="449" t="s">
        <v>2243</v>
      </c>
      <c r="L101" s="449" t="s">
        <v>1994</v>
      </c>
      <c r="M101" s="449" t="s">
        <v>1996</v>
      </c>
      <c r="N101" s="465" t="s">
        <v>706</v>
      </c>
      <c r="O101" s="352"/>
    </row>
    <row r="102" ht="12.75" customHeight="1">
      <c r="A102" s="447" t="str">
        <f t="shared" si="1"/>
        <v>4045283601</v>
      </c>
      <c r="B102" s="448">
        <v>2.0</v>
      </c>
      <c r="C102" s="449" t="s">
        <v>76</v>
      </c>
      <c r="D102" s="449" t="s">
        <v>1665</v>
      </c>
      <c r="E102" s="449" t="s">
        <v>1746</v>
      </c>
      <c r="F102" s="449" t="s">
        <v>2452</v>
      </c>
      <c r="G102" s="449" t="s">
        <v>1809</v>
      </c>
      <c r="H102" s="449" t="s">
        <v>2488</v>
      </c>
      <c r="I102" s="449" t="s">
        <v>2489</v>
      </c>
      <c r="J102" s="451">
        <v>45031.0</v>
      </c>
      <c r="K102" s="449" t="s">
        <v>1812</v>
      </c>
      <c r="L102" s="449" t="s">
        <v>2490</v>
      </c>
      <c r="M102" s="450" t="s">
        <v>2491</v>
      </c>
      <c r="N102" s="452" t="s">
        <v>1263</v>
      </c>
      <c r="O102" s="522" t="str">
        <f>C102</f>
        <v>学級委員</v>
      </c>
    </row>
    <row r="103" ht="12.75" customHeight="1">
      <c r="A103" s="447" t="str">
        <f t="shared" si="1"/>
        <v>7342338911</v>
      </c>
      <c r="B103" s="448">
        <v>4.0</v>
      </c>
      <c r="C103" s="449"/>
      <c r="D103" s="449"/>
      <c r="E103" s="449" t="s">
        <v>1746</v>
      </c>
      <c r="F103" s="449" t="s">
        <v>2452</v>
      </c>
      <c r="G103" s="449" t="s">
        <v>1809</v>
      </c>
      <c r="H103" s="449" t="s">
        <v>2493</v>
      </c>
      <c r="I103" s="449" t="s">
        <v>1871</v>
      </c>
      <c r="J103" s="451">
        <v>44411.0</v>
      </c>
      <c r="K103" s="449" t="s">
        <v>1839</v>
      </c>
      <c r="L103" s="449" t="s">
        <v>2291</v>
      </c>
      <c r="M103" s="449" t="s">
        <v>1870</v>
      </c>
      <c r="N103" s="465" t="s">
        <v>506</v>
      </c>
      <c r="O103" s="352"/>
    </row>
    <row r="104" ht="12.75" customHeight="1">
      <c r="A104" s="447" t="str">
        <f t="shared" si="1"/>
        <v>4782337684</v>
      </c>
      <c r="B104" s="448">
        <v>5.0</v>
      </c>
      <c r="C104" s="449" t="s">
        <v>52</v>
      </c>
      <c r="D104" s="449" t="s">
        <v>1665</v>
      </c>
      <c r="E104" s="449" t="s">
        <v>1746</v>
      </c>
      <c r="F104" s="449" t="s">
        <v>2452</v>
      </c>
      <c r="G104" s="449" t="s">
        <v>1809</v>
      </c>
      <c r="H104" s="449" t="s">
        <v>2494</v>
      </c>
      <c r="I104" s="449" t="s">
        <v>2495</v>
      </c>
      <c r="J104" s="451">
        <v>44779.0</v>
      </c>
      <c r="K104" s="449"/>
      <c r="L104" s="449"/>
      <c r="M104" s="449" t="s">
        <v>2496</v>
      </c>
      <c r="N104" s="465" t="s">
        <v>1283</v>
      </c>
      <c r="O104" s="522" t="str">
        <f t="shared" ref="O104:O111" si="9">C104</f>
        <v>運動会委員</v>
      </c>
    </row>
    <row r="105" ht="12.75" customHeight="1">
      <c r="A105" s="447" t="str">
        <f t="shared" si="1"/>
        <v>4702957836</v>
      </c>
      <c r="B105" s="448">
        <v>9.0</v>
      </c>
      <c r="C105" s="449" t="s">
        <v>177</v>
      </c>
      <c r="D105" s="449" t="s">
        <v>1665</v>
      </c>
      <c r="E105" s="449" t="s">
        <v>1746</v>
      </c>
      <c r="F105" s="449" t="s">
        <v>2452</v>
      </c>
      <c r="G105" s="449" t="s">
        <v>1809</v>
      </c>
      <c r="H105" s="449" t="s">
        <v>2502</v>
      </c>
      <c r="I105" s="449" t="s">
        <v>2503</v>
      </c>
      <c r="J105" s="451">
        <v>45150.0</v>
      </c>
      <c r="K105" s="449"/>
      <c r="L105" s="449"/>
      <c r="M105" s="449" t="s">
        <v>1267</v>
      </c>
      <c r="N105" s="465" t="s">
        <v>1268</v>
      </c>
      <c r="O105" s="522" t="str">
        <f t="shared" si="9"/>
        <v>安全対策委員</v>
      </c>
    </row>
    <row r="106" ht="12.75" customHeight="1">
      <c r="A106" s="447" t="str">
        <f t="shared" si="1"/>
        <v>7702620013</v>
      </c>
      <c r="B106" s="448">
        <v>10.0</v>
      </c>
      <c r="C106" s="449" t="s">
        <v>128</v>
      </c>
      <c r="D106" s="449"/>
      <c r="E106" s="449" t="s">
        <v>1746</v>
      </c>
      <c r="F106" s="449" t="s">
        <v>2452</v>
      </c>
      <c r="G106" s="449" t="s">
        <v>1809</v>
      </c>
      <c r="H106" s="449" t="s">
        <v>2505</v>
      </c>
      <c r="I106" s="449" t="s">
        <v>2505</v>
      </c>
      <c r="J106" s="451">
        <v>43365.0</v>
      </c>
      <c r="K106" s="449" t="s">
        <v>1978</v>
      </c>
      <c r="L106" s="449" t="s">
        <v>2506</v>
      </c>
      <c r="M106" s="450" t="s">
        <v>300</v>
      </c>
      <c r="N106" s="452" t="s">
        <v>301</v>
      </c>
      <c r="O106" s="522" t="str">
        <f t="shared" si="9"/>
        <v>行事委員</v>
      </c>
    </row>
    <row r="107" ht="12.75" customHeight="1">
      <c r="A107" s="447" t="str">
        <f t="shared" si="1"/>
        <v>7708765852</v>
      </c>
      <c r="B107" s="448">
        <v>13.0</v>
      </c>
      <c r="C107" s="449" t="s">
        <v>1692</v>
      </c>
      <c r="D107" s="449" t="s">
        <v>1665</v>
      </c>
      <c r="E107" s="449" t="s">
        <v>1746</v>
      </c>
      <c r="F107" s="449" t="s">
        <v>2452</v>
      </c>
      <c r="G107" s="449" t="s">
        <v>1809</v>
      </c>
      <c r="H107" s="449" t="s">
        <v>2516</v>
      </c>
      <c r="I107" s="449" t="s">
        <v>2517</v>
      </c>
      <c r="J107" s="451">
        <v>44786.0</v>
      </c>
      <c r="K107" s="449" t="s">
        <v>1859</v>
      </c>
      <c r="L107" s="449" t="s">
        <v>2518</v>
      </c>
      <c r="M107" s="450" t="s">
        <v>2519</v>
      </c>
      <c r="N107" s="452" t="s">
        <v>1289</v>
      </c>
      <c r="O107" s="522" t="str">
        <f t="shared" si="9"/>
        <v>運営委員</v>
      </c>
    </row>
    <row r="108" ht="12.75" customHeight="1">
      <c r="A108" s="447" t="str">
        <f t="shared" si="1"/>
        <v>4044503671</v>
      </c>
      <c r="B108" s="448">
        <v>14.0</v>
      </c>
      <c r="C108" s="449" t="s">
        <v>136</v>
      </c>
      <c r="D108" s="449"/>
      <c r="E108" s="449" t="s">
        <v>1746</v>
      </c>
      <c r="F108" s="449" t="s">
        <v>2452</v>
      </c>
      <c r="G108" s="449" t="s">
        <v>1809</v>
      </c>
      <c r="H108" s="449" t="s">
        <v>2520</v>
      </c>
      <c r="I108" s="449" t="s">
        <v>2232</v>
      </c>
      <c r="J108" s="451">
        <v>44409.0</v>
      </c>
      <c r="K108" s="449" t="s">
        <v>1684</v>
      </c>
      <c r="L108" s="449" t="s">
        <v>2231</v>
      </c>
      <c r="M108" s="449" t="s">
        <v>2233</v>
      </c>
      <c r="N108" s="465" t="s">
        <v>917</v>
      </c>
      <c r="O108" s="522" t="str">
        <f t="shared" si="9"/>
        <v>図書委員</v>
      </c>
    </row>
    <row r="109" ht="12.75" customHeight="1">
      <c r="A109" s="447" t="str">
        <f t="shared" si="1"/>
        <v>7707126068</v>
      </c>
      <c r="B109" s="448">
        <v>4.0</v>
      </c>
      <c r="C109" s="449" t="s">
        <v>76</v>
      </c>
      <c r="D109" s="449"/>
      <c r="E109" s="449" t="s">
        <v>2522</v>
      </c>
      <c r="F109" s="449" t="s">
        <v>1747</v>
      </c>
      <c r="G109" s="449" t="s">
        <v>1748</v>
      </c>
      <c r="H109" s="449" t="s">
        <v>2534</v>
      </c>
      <c r="I109" s="449" t="s">
        <v>2284</v>
      </c>
      <c r="J109" s="451">
        <v>43001.0</v>
      </c>
      <c r="K109" s="449" t="s">
        <v>1749</v>
      </c>
      <c r="L109" s="449" t="s">
        <v>2282</v>
      </c>
      <c r="M109" s="449" t="s">
        <v>1041</v>
      </c>
      <c r="N109" s="465" t="s">
        <v>1042</v>
      </c>
      <c r="O109" s="522" t="str">
        <f t="shared" si="9"/>
        <v>学級委員</v>
      </c>
    </row>
    <row r="110" ht="12.75" customHeight="1">
      <c r="A110" s="447" t="str">
        <f t="shared" si="1"/>
        <v>4046944857</v>
      </c>
      <c r="B110" s="448">
        <v>5.0</v>
      </c>
      <c r="C110" s="449" t="s">
        <v>128</v>
      </c>
      <c r="D110" s="449"/>
      <c r="E110" s="449" t="s">
        <v>2522</v>
      </c>
      <c r="F110" s="449" t="s">
        <v>1747</v>
      </c>
      <c r="G110" s="449" t="s">
        <v>1748</v>
      </c>
      <c r="H110" s="449" t="s">
        <v>2535</v>
      </c>
      <c r="I110" s="449" t="s">
        <v>284</v>
      </c>
      <c r="J110" s="451">
        <v>42840.0</v>
      </c>
      <c r="K110" s="449" t="s">
        <v>1978</v>
      </c>
      <c r="L110" s="449" t="s">
        <v>1793</v>
      </c>
      <c r="M110" s="450" t="s">
        <v>1795</v>
      </c>
      <c r="N110" s="452" t="s">
        <v>285</v>
      </c>
      <c r="O110" s="522" t="str">
        <f t="shared" si="9"/>
        <v>行事委員</v>
      </c>
    </row>
    <row r="111" ht="12.75" customHeight="1">
      <c r="A111" s="447" t="str">
        <f t="shared" si="1"/>
        <v>4049407000</v>
      </c>
      <c r="B111" s="448">
        <v>6.0</v>
      </c>
      <c r="C111" s="449" t="s">
        <v>1867</v>
      </c>
      <c r="D111" s="449" t="s">
        <v>1665</v>
      </c>
      <c r="E111" s="449" t="s">
        <v>2522</v>
      </c>
      <c r="F111" s="449" t="s">
        <v>1747</v>
      </c>
      <c r="G111" s="449" t="s">
        <v>1748</v>
      </c>
      <c r="H111" s="449" t="s">
        <v>2536</v>
      </c>
      <c r="I111" s="449" t="s">
        <v>2537</v>
      </c>
      <c r="J111" s="451">
        <v>42840.0</v>
      </c>
      <c r="K111" s="449" t="s">
        <v>1794</v>
      </c>
      <c r="L111" s="449" t="s">
        <v>2538</v>
      </c>
      <c r="M111" s="449" t="s">
        <v>1342</v>
      </c>
      <c r="N111" s="465" t="s">
        <v>1343</v>
      </c>
      <c r="O111" s="522" t="str">
        <f t="shared" si="9"/>
        <v>５０周年行事委員</v>
      </c>
    </row>
    <row r="112" ht="12.75" customHeight="1">
      <c r="A112" s="447" t="str">
        <f t="shared" si="1"/>
        <v>4049407000</v>
      </c>
      <c r="B112" s="448">
        <v>7.0</v>
      </c>
      <c r="C112" s="449"/>
      <c r="D112" s="449"/>
      <c r="E112" s="449" t="s">
        <v>2522</v>
      </c>
      <c r="F112" s="449" t="s">
        <v>1747</v>
      </c>
      <c r="G112" s="449" t="s">
        <v>1748</v>
      </c>
      <c r="H112" s="449" t="s">
        <v>2540</v>
      </c>
      <c r="I112" s="449" t="s">
        <v>2538</v>
      </c>
      <c r="J112" s="451">
        <v>42840.0</v>
      </c>
      <c r="K112" s="449" t="s">
        <v>1794</v>
      </c>
      <c r="L112" s="449" t="s">
        <v>2537</v>
      </c>
      <c r="M112" s="449" t="s">
        <v>1342</v>
      </c>
      <c r="N112" s="465" t="s">
        <v>1343</v>
      </c>
      <c r="O112" s="352"/>
    </row>
    <row r="113" ht="12.75" customHeight="1">
      <c r="A113" s="447" t="str">
        <f t="shared" si="1"/>
        <v>7703106125</v>
      </c>
      <c r="B113" s="448">
        <v>9.0</v>
      </c>
      <c r="C113" s="449" t="s">
        <v>52</v>
      </c>
      <c r="D113" s="449"/>
      <c r="E113" s="449" t="s">
        <v>2522</v>
      </c>
      <c r="F113" s="449" t="s">
        <v>1747</v>
      </c>
      <c r="G113" s="449" t="s">
        <v>1748</v>
      </c>
      <c r="H113" s="449" t="s">
        <v>2543</v>
      </c>
      <c r="I113" s="449" t="s">
        <v>2426</v>
      </c>
      <c r="J113" s="451">
        <v>44296.0</v>
      </c>
      <c r="K113" s="449" t="s">
        <v>1789</v>
      </c>
      <c r="L113" s="449" t="s">
        <v>2425</v>
      </c>
      <c r="M113" s="450" t="s">
        <v>1175</v>
      </c>
      <c r="N113" s="452" t="s">
        <v>1173</v>
      </c>
      <c r="O113" s="522" t="str">
        <f t="shared" ref="O113:O117" si="10">C113</f>
        <v>運動会委員</v>
      </c>
    </row>
    <row r="114" ht="12.75" customHeight="1">
      <c r="A114" s="447" t="str">
        <f t="shared" si="1"/>
        <v>4047752152</v>
      </c>
      <c r="B114" s="448">
        <v>15.0</v>
      </c>
      <c r="C114" s="449" t="s">
        <v>1867</v>
      </c>
      <c r="D114" s="449" t="s">
        <v>1665</v>
      </c>
      <c r="E114" s="449" t="s">
        <v>2522</v>
      </c>
      <c r="F114" s="449" t="s">
        <v>1747</v>
      </c>
      <c r="G114" s="449" t="s">
        <v>1748</v>
      </c>
      <c r="H114" s="449" t="s">
        <v>2549</v>
      </c>
      <c r="I114" s="449" t="s">
        <v>2550</v>
      </c>
      <c r="J114" s="451">
        <v>43204.0</v>
      </c>
      <c r="K114" s="449" t="s">
        <v>2170</v>
      </c>
      <c r="L114" s="449" t="s">
        <v>2551</v>
      </c>
      <c r="M114" s="449" t="s">
        <v>1349</v>
      </c>
      <c r="N114" s="465" t="s">
        <v>1347</v>
      </c>
      <c r="O114" s="522" t="str">
        <f t="shared" si="10"/>
        <v>５０周年行事委員</v>
      </c>
    </row>
    <row r="115" ht="12.75" customHeight="1">
      <c r="A115" s="447" t="str">
        <f t="shared" si="1"/>
        <v>4043263945</v>
      </c>
      <c r="B115" s="448">
        <v>22.0</v>
      </c>
      <c r="C115" s="449" t="s">
        <v>177</v>
      </c>
      <c r="D115" s="449"/>
      <c r="E115" s="449" t="s">
        <v>2522</v>
      </c>
      <c r="F115" s="449" t="s">
        <v>1747</v>
      </c>
      <c r="G115" s="449" t="s">
        <v>1748</v>
      </c>
      <c r="H115" s="449" t="s">
        <v>2562</v>
      </c>
      <c r="I115" s="449" t="s">
        <v>2258</v>
      </c>
      <c r="J115" s="451">
        <v>45150.0</v>
      </c>
      <c r="K115" s="449" t="s">
        <v>1712</v>
      </c>
      <c r="L115" s="449" t="s">
        <v>2257</v>
      </c>
      <c r="M115" s="449" t="s">
        <v>2259</v>
      </c>
      <c r="N115" s="465" t="s">
        <v>1023</v>
      </c>
      <c r="O115" s="522" t="str">
        <f t="shared" si="10"/>
        <v>安全対策委員</v>
      </c>
    </row>
    <row r="116" ht="12.75" customHeight="1">
      <c r="A116" s="447" t="str">
        <f t="shared" si="1"/>
        <v>4702494687</v>
      </c>
      <c r="B116" s="448">
        <v>27.0</v>
      </c>
      <c r="C116" s="449" t="s">
        <v>199</v>
      </c>
      <c r="D116" s="449" t="s">
        <v>1665</v>
      </c>
      <c r="E116" s="449" t="s">
        <v>2522</v>
      </c>
      <c r="F116" s="449" t="s">
        <v>1747</v>
      </c>
      <c r="G116" s="449" t="s">
        <v>1748</v>
      </c>
      <c r="H116" s="449" t="s">
        <v>2570</v>
      </c>
      <c r="I116" s="449" t="s">
        <v>2571</v>
      </c>
      <c r="J116" s="451">
        <v>45150.0</v>
      </c>
      <c r="K116" s="449"/>
      <c r="L116" s="449"/>
      <c r="M116" s="449" t="s">
        <v>2572</v>
      </c>
      <c r="N116" s="465" t="s">
        <v>1332</v>
      </c>
      <c r="O116" s="522" t="str">
        <f t="shared" si="10"/>
        <v>当番作成委員</v>
      </c>
    </row>
    <row r="117" ht="12.75" customHeight="1">
      <c r="A117" s="447" t="str">
        <f t="shared" si="1"/>
        <v>6783430462</v>
      </c>
      <c r="B117" s="448">
        <v>28.0</v>
      </c>
      <c r="C117" s="449" t="s">
        <v>136</v>
      </c>
      <c r="D117" s="449"/>
      <c r="E117" s="449" t="s">
        <v>2522</v>
      </c>
      <c r="F117" s="449" t="s">
        <v>1747</v>
      </c>
      <c r="G117" s="449" t="s">
        <v>1748</v>
      </c>
      <c r="H117" s="449" t="s">
        <v>2573</v>
      </c>
      <c r="I117" s="449" t="s">
        <v>2000</v>
      </c>
      <c r="J117" s="451">
        <v>45150.0</v>
      </c>
      <c r="K117" s="449" t="s">
        <v>2243</v>
      </c>
      <c r="L117" s="449" t="s">
        <v>1998</v>
      </c>
      <c r="M117" s="449" t="s">
        <v>736</v>
      </c>
      <c r="N117" s="465" t="s">
        <v>737</v>
      </c>
      <c r="O117" s="522" t="str">
        <f t="shared" si="10"/>
        <v>図書委員</v>
      </c>
    </row>
    <row r="118" ht="12.75" customHeight="1">
      <c r="A118" s="447" t="str">
        <f t="shared" si="1"/>
        <v>4049014603</v>
      </c>
      <c r="B118" s="448">
        <v>4.0</v>
      </c>
      <c r="C118" s="449"/>
      <c r="D118" s="449"/>
      <c r="E118" s="449" t="s">
        <v>2522</v>
      </c>
      <c r="F118" s="449" t="s">
        <v>2574</v>
      </c>
      <c r="G118" s="449" t="s">
        <v>1748</v>
      </c>
      <c r="H118" s="449" t="s">
        <v>2577</v>
      </c>
      <c r="I118" s="449" t="s">
        <v>2141</v>
      </c>
      <c r="J118" s="451">
        <v>42468.0</v>
      </c>
      <c r="K118" s="449" t="s">
        <v>1719</v>
      </c>
      <c r="L118" s="449" t="s">
        <v>2140</v>
      </c>
      <c r="M118" s="449" t="s">
        <v>2142</v>
      </c>
      <c r="N118" s="465" t="s">
        <v>805</v>
      </c>
      <c r="O118" s="352"/>
    </row>
    <row r="119" ht="12.75" customHeight="1">
      <c r="A119" s="447" t="str">
        <f t="shared" si="1"/>
        <v>7708662376</v>
      </c>
      <c r="B119" s="448">
        <v>9.0</v>
      </c>
      <c r="C119" s="449"/>
      <c r="D119" s="449"/>
      <c r="E119" s="449" t="s">
        <v>2522</v>
      </c>
      <c r="F119" s="449" t="s">
        <v>2574</v>
      </c>
      <c r="G119" s="449" t="s">
        <v>1748</v>
      </c>
      <c r="H119" s="449" t="s">
        <v>2312</v>
      </c>
      <c r="I119" s="449" t="s">
        <v>2249</v>
      </c>
      <c r="J119" s="451">
        <v>44793.0</v>
      </c>
      <c r="K119" s="449" t="s">
        <v>1712</v>
      </c>
      <c r="L119" s="449" t="s">
        <v>2248</v>
      </c>
      <c r="M119" s="449" t="s">
        <v>2250</v>
      </c>
      <c r="N119" s="465" t="s">
        <v>1018</v>
      </c>
      <c r="O119" s="352"/>
    </row>
    <row r="120" ht="12.75" customHeight="1">
      <c r="A120" s="447" t="str">
        <f t="shared" si="1"/>
        <v>6784314320</v>
      </c>
      <c r="B120" s="448">
        <v>14.0</v>
      </c>
      <c r="C120" s="449" t="s">
        <v>136</v>
      </c>
      <c r="D120" s="449" t="s">
        <v>1665</v>
      </c>
      <c r="E120" s="449" t="s">
        <v>2522</v>
      </c>
      <c r="F120" s="449" t="s">
        <v>2574</v>
      </c>
      <c r="G120" s="449" t="s">
        <v>1748</v>
      </c>
      <c r="H120" s="449" t="s">
        <v>2591</v>
      </c>
      <c r="I120" s="449" t="s">
        <v>2592</v>
      </c>
      <c r="J120" s="451">
        <v>44413.0</v>
      </c>
      <c r="K120" s="449"/>
      <c r="L120" s="449"/>
      <c r="M120" s="449" t="s">
        <v>1405</v>
      </c>
      <c r="N120" s="465" t="s">
        <v>1406</v>
      </c>
      <c r="O120" s="522" t="str">
        <f t="shared" ref="O120:O122" si="11">C120</f>
        <v>図書委員</v>
      </c>
    </row>
    <row r="121" ht="12.75" customHeight="1">
      <c r="A121" s="447" t="str">
        <f t="shared" si="1"/>
        <v>4047721930</v>
      </c>
      <c r="B121" s="448">
        <v>15.0</v>
      </c>
      <c r="C121" s="471" t="s">
        <v>177</v>
      </c>
      <c r="D121" s="449" t="s">
        <v>1665</v>
      </c>
      <c r="E121" s="449" t="s">
        <v>2522</v>
      </c>
      <c r="F121" s="449" t="s">
        <v>2574</v>
      </c>
      <c r="G121" s="449" t="s">
        <v>1748</v>
      </c>
      <c r="H121" s="449" t="s">
        <v>2593</v>
      </c>
      <c r="I121" s="449" t="s">
        <v>2594</v>
      </c>
      <c r="J121" s="451">
        <v>45311.0</v>
      </c>
      <c r="K121" s="449"/>
      <c r="L121" s="449"/>
      <c r="M121" s="449" t="s">
        <v>2595</v>
      </c>
      <c r="N121" s="465" t="s">
        <v>1401</v>
      </c>
      <c r="O121" s="522" t="str">
        <f t="shared" si="11"/>
        <v>安全対策委員</v>
      </c>
    </row>
    <row r="122" ht="12.75" customHeight="1">
      <c r="A122" s="447" t="str">
        <f t="shared" si="1"/>
        <v>5167766037</v>
      </c>
      <c r="B122" s="448">
        <v>18.0</v>
      </c>
      <c r="C122" s="449" t="s">
        <v>128</v>
      </c>
      <c r="D122" s="449"/>
      <c r="E122" s="449" t="s">
        <v>2522</v>
      </c>
      <c r="F122" s="449" t="s">
        <v>2574</v>
      </c>
      <c r="G122" s="449" t="s">
        <v>1748</v>
      </c>
      <c r="H122" s="449" t="s">
        <v>2601</v>
      </c>
      <c r="I122" s="449" t="s">
        <v>2486</v>
      </c>
      <c r="J122" s="451">
        <v>44470.0</v>
      </c>
      <c r="K122" s="449" t="s">
        <v>1754</v>
      </c>
      <c r="L122" s="449" t="s">
        <v>2485</v>
      </c>
      <c r="M122" s="449" t="s">
        <v>2487</v>
      </c>
      <c r="N122" s="465" t="s">
        <v>1247</v>
      </c>
      <c r="O122" s="522" t="str">
        <f t="shared" si="11"/>
        <v>行事委員</v>
      </c>
    </row>
    <row r="123" ht="12.75" customHeight="1">
      <c r="A123" s="447" t="str">
        <f t="shared" si="1"/>
        <v>4704234029</v>
      </c>
      <c r="B123" s="448">
        <v>22.0</v>
      </c>
      <c r="C123" s="449"/>
      <c r="D123" s="449"/>
      <c r="E123" s="449" t="s">
        <v>2522</v>
      </c>
      <c r="F123" s="449" t="s">
        <v>2574</v>
      </c>
      <c r="G123" s="449" t="s">
        <v>1748</v>
      </c>
      <c r="H123" s="449" t="s">
        <v>2607</v>
      </c>
      <c r="I123" s="449" t="s">
        <v>2193</v>
      </c>
      <c r="J123" s="451">
        <v>45150.0</v>
      </c>
      <c r="K123" s="449" t="s">
        <v>1684</v>
      </c>
      <c r="L123" s="449" t="s">
        <v>2192</v>
      </c>
      <c r="M123" s="449" t="s">
        <v>2194</v>
      </c>
      <c r="N123" s="465" t="s">
        <v>941</v>
      </c>
      <c r="O123" s="352"/>
    </row>
    <row r="124" ht="12.75" customHeight="1">
      <c r="A124" s="447" t="str">
        <f t="shared" si="1"/>
        <v>7704010518</v>
      </c>
      <c r="B124" s="448">
        <v>24.0</v>
      </c>
      <c r="C124" s="449" t="s">
        <v>76</v>
      </c>
      <c r="D124" s="449" t="s">
        <v>1665</v>
      </c>
      <c r="E124" s="449" t="s">
        <v>2522</v>
      </c>
      <c r="F124" s="449" t="s">
        <v>2574</v>
      </c>
      <c r="G124" s="449" t="s">
        <v>1748</v>
      </c>
      <c r="H124" s="449" t="s">
        <v>2609</v>
      </c>
      <c r="I124" s="449" t="s">
        <v>2609</v>
      </c>
      <c r="J124" s="451">
        <v>42609.0</v>
      </c>
      <c r="K124" s="449"/>
      <c r="L124" s="449"/>
      <c r="M124" s="450" t="s">
        <v>2610</v>
      </c>
      <c r="N124" s="452" t="s">
        <v>1397</v>
      </c>
      <c r="O124" s="522" t="str">
        <f t="shared" ref="O124:O126" si="12">C124</f>
        <v>学級委員</v>
      </c>
    </row>
    <row r="125" ht="12.75" customHeight="1">
      <c r="A125" s="447" t="str">
        <f t="shared" si="1"/>
        <v>4708341575</v>
      </c>
      <c r="B125" s="448">
        <v>25.0</v>
      </c>
      <c r="C125" s="449" t="s">
        <v>52</v>
      </c>
      <c r="D125" s="449"/>
      <c r="E125" s="449" t="s">
        <v>2522</v>
      </c>
      <c r="F125" s="449" t="s">
        <v>2574</v>
      </c>
      <c r="G125" s="449" t="s">
        <v>1748</v>
      </c>
      <c r="H125" s="449" t="s">
        <v>2611</v>
      </c>
      <c r="I125" s="449" t="s">
        <v>2344</v>
      </c>
      <c r="J125" s="451">
        <v>45031.0</v>
      </c>
      <c r="K125" s="449" t="s">
        <v>1761</v>
      </c>
      <c r="L125" s="449" t="s">
        <v>2343</v>
      </c>
      <c r="M125" s="449" t="s">
        <v>2345</v>
      </c>
      <c r="N125" s="465" t="s">
        <v>1069</v>
      </c>
      <c r="O125" s="522" t="str">
        <f t="shared" si="12"/>
        <v>運動会委員</v>
      </c>
    </row>
    <row r="126" ht="12.75" customHeight="1">
      <c r="A126" s="447" t="str">
        <f t="shared" si="1"/>
        <v>6146238213</v>
      </c>
      <c r="B126" s="448">
        <v>1.0</v>
      </c>
      <c r="C126" s="471" t="s">
        <v>76</v>
      </c>
      <c r="D126" s="449"/>
      <c r="E126" s="449" t="s">
        <v>2522</v>
      </c>
      <c r="F126" s="449" t="s">
        <v>2621</v>
      </c>
      <c r="G126" s="449" t="s">
        <v>1748</v>
      </c>
      <c r="H126" s="471" t="s">
        <v>2622</v>
      </c>
      <c r="I126" s="449" t="s">
        <v>2100</v>
      </c>
      <c r="J126" s="451">
        <v>44835.0</v>
      </c>
      <c r="K126" s="449" t="s">
        <v>1719</v>
      </c>
      <c r="L126" s="449" t="s">
        <v>2099</v>
      </c>
      <c r="M126" s="450" t="s">
        <v>2101</v>
      </c>
      <c r="N126" s="452" t="s">
        <v>814</v>
      </c>
      <c r="O126" s="522" t="str">
        <f t="shared" si="12"/>
        <v>学級委員</v>
      </c>
    </row>
    <row r="127" ht="12.75" customHeight="1">
      <c r="A127" s="447" t="str">
        <f t="shared" si="1"/>
        <v>9196360874</v>
      </c>
      <c r="B127" s="448">
        <v>3.0</v>
      </c>
      <c r="C127" s="471"/>
      <c r="D127" s="449"/>
      <c r="E127" s="449" t="s">
        <v>2522</v>
      </c>
      <c r="F127" s="449" t="s">
        <v>2621</v>
      </c>
      <c r="G127" s="449" t="s">
        <v>1748</v>
      </c>
      <c r="H127" s="471" t="s">
        <v>2626</v>
      </c>
      <c r="I127" s="449" t="s">
        <v>2296</v>
      </c>
      <c r="J127" s="451">
        <v>44908.0</v>
      </c>
      <c r="K127" s="449" t="s">
        <v>1749</v>
      </c>
      <c r="L127" s="449" t="s">
        <v>1075</v>
      </c>
      <c r="M127" s="449" t="s">
        <v>2295</v>
      </c>
      <c r="N127" s="465" t="s">
        <v>1074</v>
      </c>
      <c r="O127" s="352"/>
    </row>
    <row r="128" ht="12.75" customHeight="1">
      <c r="A128" s="447" t="str">
        <f t="shared" si="1"/>
        <v>5139033075</v>
      </c>
      <c r="B128" s="448">
        <v>4.0</v>
      </c>
      <c r="C128" s="471" t="s">
        <v>177</v>
      </c>
      <c r="D128" s="449" t="s">
        <v>1665</v>
      </c>
      <c r="E128" s="449" t="s">
        <v>2522</v>
      </c>
      <c r="F128" s="449" t="s">
        <v>2621</v>
      </c>
      <c r="G128" s="449" t="s">
        <v>1748</v>
      </c>
      <c r="H128" s="471" t="s">
        <v>2627</v>
      </c>
      <c r="I128" s="449" t="s">
        <v>2628</v>
      </c>
      <c r="J128" s="451">
        <v>43470.0</v>
      </c>
      <c r="K128" s="449"/>
      <c r="L128" s="449"/>
      <c r="M128" s="449" t="s">
        <v>2629</v>
      </c>
      <c r="N128" s="465" t="s">
        <v>1422</v>
      </c>
      <c r="O128" s="522" t="str">
        <f t="shared" ref="O128:O130" si="13">C128</f>
        <v>安全対策委員</v>
      </c>
    </row>
    <row r="129" ht="12.75" customHeight="1">
      <c r="A129" s="447" t="str">
        <f t="shared" si="1"/>
        <v>6143696126</v>
      </c>
      <c r="B129" s="448">
        <v>5.0</v>
      </c>
      <c r="C129" s="471" t="s">
        <v>128</v>
      </c>
      <c r="D129" s="449"/>
      <c r="E129" s="449" t="s">
        <v>2522</v>
      </c>
      <c r="F129" s="449" t="s">
        <v>2621</v>
      </c>
      <c r="G129" s="449" t="s">
        <v>1748</v>
      </c>
      <c r="H129" s="471" t="s">
        <v>2630</v>
      </c>
      <c r="I129" s="449" t="s">
        <v>2438</v>
      </c>
      <c r="J129" s="451">
        <v>45031.0</v>
      </c>
      <c r="K129" s="449" t="s">
        <v>1789</v>
      </c>
      <c r="L129" s="449" t="s">
        <v>2437</v>
      </c>
      <c r="M129" s="450" t="s">
        <v>2439</v>
      </c>
      <c r="N129" s="452" t="s">
        <v>1185</v>
      </c>
      <c r="O129" s="522" t="str">
        <f t="shared" si="13"/>
        <v>行事委員</v>
      </c>
    </row>
    <row r="130" ht="12.75" customHeight="1">
      <c r="A130" s="447" t="str">
        <f t="shared" si="1"/>
        <v>7314992288</v>
      </c>
      <c r="B130" s="448">
        <v>6.0</v>
      </c>
      <c r="C130" s="471" t="s">
        <v>52</v>
      </c>
      <c r="D130" s="449"/>
      <c r="E130" s="449" t="s">
        <v>2522</v>
      </c>
      <c r="F130" s="449" t="s">
        <v>2621</v>
      </c>
      <c r="G130" s="449" t="s">
        <v>1748</v>
      </c>
      <c r="H130" s="471" t="s">
        <v>2631</v>
      </c>
      <c r="I130" s="449" t="s">
        <v>2482</v>
      </c>
      <c r="J130" s="451">
        <v>42952.0</v>
      </c>
      <c r="K130" s="449" t="s">
        <v>1752</v>
      </c>
      <c r="L130" s="449" t="s">
        <v>2481</v>
      </c>
      <c r="M130" s="450" t="s">
        <v>2483</v>
      </c>
      <c r="N130" s="452" t="s">
        <v>1218</v>
      </c>
      <c r="O130" s="522" t="str">
        <f t="shared" si="13"/>
        <v>運動会委員</v>
      </c>
    </row>
    <row r="131" ht="12.75" customHeight="1">
      <c r="A131" s="447" t="str">
        <f t="shared" si="1"/>
        <v>7708765852</v>
      </c>
      <c r="B131" s="448">
        <v>11.0</v>
      </c>
      <c r="C131" s="471"/>
      <c r="D131" s="449"/>
      <c r="E131" s="449" t="s">
        <v>2522</v>
      </c>
      <c r="F131" s="449" t="s">
        <v>2621</v>
      </c>
      <c r="G131" s="449" t="s">
        <v>1748</v>
      </c>
      <c r="H131" s="471" t="s">
        <v>2637</v>
      </c>
      <c r="I131" s="449" t="s">
        <v>2518</v>
      </c>
      <c r="J131" s="451">
        <v>44411.0</v>
      </c>
      <c r="K131" s="449" t="s">
        <v>1754</v>
      </c>
      <c r="L131" s="449" t="s">
        <v>2517</v>
      </c>
      <c r="M131" s="449" t="s">
        <v>2519</v>
      </c>
      <c r="N131" s="465" t="s">
        <v>1289</v>
      </c>
      <c r="O131" s="352"/>
    </row>
    <row r="132" ht="12.75" customHeight="1">
      <c r="A132" s="447" t="str">
        <f t="shared" si="1"/>
        <v>4703665126</v>
      </c>
      <c r="B132" s="448">
        <v>12.0</v>
      </c>
      <c r="C132" s="471" t="s">
        <v>136</v>
      </c>
      <c r="D132" s="449"/>
      <c r="E132" s="449" t="s">
        <v>2522</v>
      </c>
      <c r="F132" s="449" t="s">
        <v>2621</v>
      </c>
      <c r="G132" s="449" t="s">
        <v>1748</v>
      </c>
      <c r="H132" s="471" t="s">
        <v>2638</v>
      </c>
      <c r="I132" s="449" t="s">
        <v>2394</v>
      </c>
      <c r="J132" s="451">
        <v>44652.0</v>
      </c>
      <c r="K132" s="449" t="s">
        <v>1674</v>
      </c>
      <c r="L132" s="449" t="s">
        <v>2393</v>
      </c>
      <c r="M132" s="450" t="s">
        <v>2395</v>
      </c>
      <c r="N132" s="452" t="s">
        <v>1113</v>
      </c>
      <c r="O132" s="522" t="str">
        <f>C132</f>
        <v>図書委員</v>
      </c>
    </row>
    <row r="133" ht="12.75" customHeight="1">
      <c r="A133" s="447" t="str">
        <f t="shared" si="1"/>
        <v>4047752152</v>
      </c>
      <c r="B133" s="448">
        <v>1.0</v>
      </c>
      <c r="C133" s="471"/>
      <c r="D133" s="449"/>
      <c r="E133" s="449" t="s">
        <v>2650</v>
      </c>
      <c r="F133" s="449" t="s">
        <v>1747</v>
      </c>
      <c r="G133" s="449" t="s">
        <v>1748</v>
      </c>
      <c r="H133" s="449" t="s">
        <v>2651</v>
      </c>
      <c r="I133" s="449" t="s">
        <v>2551</v>
      </c>
      <c r="J133" s="451">
        <v>43204.0</v>
      </c>
      <c r="K133" s="449" t="s">
        <v>1794</v>
      </c>
      <c r="L133" s="449" t="s">
        <v>2550</v>
      </c>
      <c r="M133" s="450" t="s">
        <v>1349</v>
      </c>
      <c r="N133" s="452" t="s">
        <v>1347</v>
      </c>
      <c r="O133" s="352"/>
    </row>
    <row r="134" ht="12.75" customHeight="1">
      <c r="A134" s="447" t="str">
        <f t="shared" si="1"/>
        <v>7708782463</v>
      </c>
      <c r="B134" s="448">
        <v>3.0</v>
      </c>
      <c r="C134" s="471" t="s">
        <v>76</v>
      </c>
      <c r="D134" s="449" t="s">
        <v>1665</v>
      </c>
      <c r="E134" s="449" t="s">
        <v>2650</v>
      </c>
      <c r="F134" s="449" t="s">
        <v>1747</v>
      </c>
      <c r="G134" s="449" t="s">
        <v>1748</v>
      </c>
      <c r="H134" s="449" t="s">
        <v>2653</v>
      </c>
      <c r="I134" s="449" t="s">
        <v>2654</v>
      </c>
      <c r="J134" s="451">
        <v>44908.0</v>
      </c>
      <c r="K134" s="449"/>
      <c r="L134" s="449"/>
      <c r="M134" s="450" t="s">
        <v>2655</v>
      </c>
      <c r="N134" s="452" t="s">
        <v>1444</v>
      </c>
      <c r="O134" s="522" t="str">
        <f t="shared" ref="O134:O137" si="14">C134</f>
        <v>学級委員</v>
      </c>
    </row>
    <row r="135" ht="12.75" customHeight="1">
      <c r="A135" s="447" t="str">
        <f t="shared" si="1"/>
        <v>4047312497</v>
      </c>
      <c r="B135" s="448">
        <v>4.0</v>
      </c>
      <c r="C135" s="471" t="s">
        <v>136</v>
      </c>
      <c r="D135" s="449" t="s">
        <v>1665</v>
      </c>
      <c r="E135" s="449" t="s">
        <v>2650</v>
      </c>
      <c r="F135" s="449" t="s">
        <v>1747</v>
      </c>
      <c r="G135" s="449" t="s">
        <v>1748</v>
      </c>
      <c r="H135" s="449" t="s">
        <v>2656</v>
      </c>
      <c r="I135" s="449" t="s">
        <v>2657</v>
      </c>
      <c r="J135" s="451">
        <v>43922.0</v>
      </c>
      <c r="K135" s="449"/>
      <c r="L135" s="449"/>
      <c r="M135" s="450" t="s">
        <v>1460</v>
      </c>
      <c r="N135" s="452" t="s">
        <v>1459</v>
      </c>
      <c r="O135" s="522" t="str">
        <f t="shared" si="14"/>
        <v>図書委員</v>
      </c>
    </row>
    <row r="136" ht="12.75" customHeight="1">
      <c r="A136" s="447" t="str">
        <f t="shared" si="1"/>
        <v>4048589281</v>
      </c>
      <c r="B136" s="448">
        <v>5.0</v>
      </c>
      <c r="C136" s="471" t="s">
        <v>177</v>
      </c>
      <c r="D136" s="449" t="s">
        <v>1665</v>
      </c>
      <c r="E136" s="449" t="s">
        <v>2650</v>
      </c>
      <c r="F136" s="449" t="s">
        <v>1747</v>
      </c>
      <c r="G136" s="449" t="s">
        <v>1748</v>
      </c>
      <c r="H136" s="449" t="s">
        <v>2658</v>
      </c>
      <c r="I136" s="449" t="s">
        <v>2659</v>
      </c>
      <c r="J136" s="451">
        <v>44044.0</v>
      </c>
      <c r="K136" s="449"/>
      <c r="L136" s="449"/>
      <c r="M136" s="450" t="s">
        <v>1452</v>
      </c>
      <c r="N136" s="452" t="s">
        <v>1453</v>
      </c>
      <c r="O136" s="522" t="str">
        <f t="shared" si="14"/>
        <v>安全対策委員</v>
      </c>
    </row>
    <row r="137" ht="12.75" customHeight="1">
      <c r="A137" s="447" t="str">
        <f t="shared" si="1"/>
        <v>4706294128</v>
      </c>
      <c r="B137" s="448">
        <v>8.0</v>
      </c>
      <c r="C137" s="471" t="s">
        <v>52</v>
      </c>
      <c r="D137" s="449"/>
      <c r="E137" s="449" t="s">
        <v>2650</v>
      </c>
      <c r="F137" s="449" t="s">
        <v>1747</v>
      </c>
      <c r="G137" s="449" t="s">
        <v>1748</v>
      </c>
      <c r="H137" s="449" t="s">
        <v>2665</v>
      </c>
      <c r="I137" s="449" t="s">
        <v>2171</v>
      </c>
      <c r="J137" s="451">
        <v>45150.0</v>
      </c>
      <c r="K137" s="449" t="s">
        <v>1684</v>
      </c>
      <c r="L137" s="449" t="s">
        <v>2169</v>
      </c>
      <c r="M137" s="450" t="s">
        <v>2172</v>
      </c>
      <c r="N137" s="452" t="s">
        <v>902</v>
      </c>
      <c r="O137" s="522" t="str">
        <f t="shared" si="14"/>
        <v>運動会委員</v>
      </c>
    </row>
    <row r="138" ht="12.75" customHeight="1">
      <c r="A138" s="447" t="str">
        <f t="shared" si="1"/>
        <v>4705914503</v>
      </c>
      <c r="B138" s="448">
        <v>11.0</v>
      </c>
      <c r="C138" s="471"/>
      <c r="D138" s="449"/>
      <c r="E138" s="449" t="s">
        <v>2650</v>
      </c>
      <c r="F138" s="449" t="s">
        <v>1747</v>
      </c>
      <c r="G138" s="449" t="s">
        <v>1748</v>
      </c>
      <c r="H138" s="449" t="s">
        <v>2668</v>
      </c>
      <c r="I138" s="449" t="s">
        <v>2473</v>
      </c>
      <c r="J138" s="451">
        <v>45248.0</v>
      </c>
      <c r="K138" s="449" t="s">
        <v>1752</v>
      </c>
      <c r="L138" s="449" t="s">
        <v>2472</v>
      </c>
      <c r="M138" s="450" t="s">
        <v>2474</v>
      </c>
      <c r="N138" s="452" t="s">
        <v>1223</v>
      </c>
      <c r="O138" s="352"/>
    </row>
    <row r="139" ht="12.75" customHeight="1">
      <c r="A139" s="447" t="str">
        <f t="shared" si="1"/>
        <v>6787874674</v>
      </c>
      <c r="B139" s="448">
        <v>13.0</v>
      </c>
      <c r="C139" s="471" t="s">
        <v>128</v>
      </c>
      <c r="D139" s="449"/>
      <c r="E139" s="449" t="s">
        <v>2650</v>
      </c>
      <c r="F139" s="449" t="s">
        <v>1747</v>
      </c>
      <c r="G139" s="449" t="s">
        <v>1748</v>
      </c>
      <c r="H139" s="449" t="s">
        <v>2670</v>
      </c>
      <c r="I139" s="449" t="s">
        <v>2587</v>
      </c>
      <c r="J139" s="451">
        <v>42952.0</v>
      </c>
      <c r="K139" s="449" t="s">
        <v>1812</v>
      </c>
      <c r="L139" s="449" t="s">
        <v>2586</v>
      </c>
      <c r="M139" s="450" t="s">
        <v>1376</v>
      </c>
      <c r="N139" s="452" t="s">
        <v>1374</v>
      </c>
      <c r="O139" s="522" t="str">
        <f t="shared" ref="O139:O143" si="15">C139</f>
        <v>行事委員</v>
      </c>
    </row>
    <row r="140" ht="12.75" customHeight="1">
      <c r="A140" s="447" t="str">
        <f t="shared" si="1"/>
        <v>4702659966</v>
      </c>
      <c r="B140" s="512">
        <v>1.0</v>
      </c>
      <c r="C140" s="450" t="s">
        <v>136</v>
      </c>
      <c r="D140" s="449"/>
      <c r="E140" s="449" t="s">
        <v>2650</v>
      </c>
      <c r="F140" s="449" t="s">
        <v>2574</v>
      </c>
      <c r="G140" s="449" t="s">
        <v>1748</v>
      </c>
      <c r="H140" s="449" t="s">
        <v>2679</v>
      </c>
      <c r="I140" s="449" t="s">
        <v>2406</v>
      </c>
      <c r="J140" s="449"/>
      <c r="K140" s="449" t="s">
        <v>1789</v>
      </c>
      <c r="L140" s="449" t="s">
        <v>2403</v>
      </c>
      <c r="M140" s="450" t="s">
        <v>2405</v>
      </c>
      <c r="N140" s="452" t="s">
        <v>1203</v>
      </c>
      <c r="O140" s="522" t="str">
        <f t="shared" si="15"/>
        <v>図書委員</v>
      </c>
    </row>
    <row r="141" ht="12.75" customHeight="1">
      <c r="A141" s="447" t="str">
        <f t="shared" si="1"/>
        <v>4049360165</v>
      </c>
      <c r="B141" s="512">
        <v>2.0</v>
      </c>
      <c r="C141" s="450" t="s">
        <v>76</v>
      </c>
      <c r="D141" s="449"/>
      <c r="E141" s="449" t="s">
        <v>2650</v>
      </c>
      <c r="F141" s="449" t="s">
        <v>2574</v>
      </c>
      <c r="G141" s="449" t="s">
        <v>1748</v>
      </c>
      <c r="H141" s="449" t="s">
        <v>421</v>
      </c>
      <c r="I141" s="449" t="s">
        <v>421</v>
      </c>
      <c r="J141" s="449"/>
      <c r="K141" s="449" t="s">
        <v>1728</v>
      </c>
      <c r="L141" s="471" t="s">
        <v>1811</v>
      </c>
      <c r="M141" s="450" t="s">
        <v>1813</v>
      </c>
      <c r="N141" s="452" t="s">
        <v>419</v>
      </c>
      <c r="O141" s="522" t="str">
        <f t="shared" si="15"/>
        <v>学級委員</v>
      </c>
    </row>
    <row r="142" ht="12.75" customHeight="1">
      <c r="A142" s="447" t="str">
        <f t="shared" si="1"/>
        <v>4048220294</v>
      </c>
      <c r="B142" s="512">
        <v>5.0</v>
      </c>
      <c r="C142" s="450" t="s">
        <v>177</v>
      </c>
      <c r="D142" s="449"/>
      <c r="E142" s="449" t="s">
        <v>2650</v>
      </c>
      <c r="F142" s="449" t="s">
        <v>2574</v>
      </c>
      <c r="G142" s="449" t="s">
        <v>1748</v>
      </c>
      <c r="H142" s="449" t="s">
        <v>2683</v>
      </c>
      <c r="I142" s="449" t="s">
        <v>2557</v>
      </c>
      <c r="J142" s="449"/>
      <c r="K142" s="449" t="s">
        <v>1794</v>
      </c>
      <c r="L142" s="449" t="s">
        <v>2556</v>
      </c>
      <c r="M142" s="450" t="s">
        <v>1316</v>
      </c>
      <c r="N142" s="452" t="s">
        <v>1317</v>
      </c>
      <c r="O142" s="522" t="str">
        <f t="shared" si="15"/>
        <v>安全対策委員</v>
      </c>
    </row>
    <row r="143" ht="12.75" customHeight="1">
      <c r="A143" s="447" t="str">
        <f t="shared" si="1"/>
        <v>4042173719</v>
      </c>
      <c r="B143" s="512">
        <v>8.0</v>
      </c>
      <c r="C143" s="450" t="s">
        <v>128</v>
      </c>
      <c r="D143" s="449" t="s">
        <v>1665</v>
      </c>
      <c r="E143" s="449" t="s">
        <v>2650</v>
      </c>
      <c r="F143" s="449" t="s">
        <v>2574</v>
      </c>
      <c r="G143" s="449" t="s">
        <v>1748</v>
      </c>
      <c r="H143" s="449" t="s">
        <v>2688</v>
      </c>
      <c r="I143" s="449" t="s">
        <v>2689</v>
      </c>
      <c r="J143" s="449"/>
      <c r="K143" s="449"/>
      <c r="L143" s="449"/>
      <c r="M143" s="450" t="s">
        <v>2690</v>
      </c>
      <c r="N143" s="452" t="s">
        <v>1479</v>
      </c>
      <c r="O143" s="522" t="str">
        <f t="shared" si="15"/>
        <v>行事委員</v>
      </c>
    </row>
    <row r="144" ht="12.75" customHeight="1">
      <c r="A144" s="447" t="str">
        <f t="shared" si="1"/>
        <v>4049014603</v>
      </c>
      <c r="B144" s="512">
        <v>10.0</v>
      </c>
      <c r="C144" s="450"/>
      <c r="D144" s="449"/>
      <c r="E144" s="449" t="s">
        <v>2650</v>
      </c>
      <c r="F144" s="449" t="s">
        <v>2574</v>
      </c>
      <c r="G144" s="449" t="s">
        <v>1748</v>
      </c>
      <c r="H144" s="449" t="s">
        <v>2692</v>
      </c>
      <c r="I144" s="449" t="s">
        <v>2143</v>
      </c>
      <c r="J144" s="449"/>
      <c r="K144" s="449" t="s">
        <v>1719</v>
      </c>
      <c r="L144" s="449" t="s">
        <v>2140</v>
      </c>
      <c r="M144" s="450" t="s">
        <v>2142</v>
      </c>
      <c r="N144" s="452" t="s">
        <v>805</v>
      </c>
      <c r="O144" s="352"/>
    </row>
    <row r="145" ht="12.75" customHeight="1">
      <c r="A145" s="447" t="str">
        <f t="shared" si="1"/>
        <v>8125254862</v>
      </c>
      <c r="B145" s="512">
        <v>14.0</v>
      </c>
      <c r="C145" s="450" t="s">
        <v>52</v>
      </c>
      <c r="D145" s="449"/>
      <c r="E145" s="449" t="s">
        <v>2650</v>
      </c>
      <c r="F145" s="449" t="s">
        <v>2574</v>
      </c>
      <c r="G145" s="449" t="s">
        <v>1748</v>
      </c>
      <c r="H145" s="449" t="s">
        <v>2700</v>
      </c>
      <c r="I145" s="449" t="s">
        <v>2673</v>
      </c>
      <c r="J145" s="449"/>
      <c r="K145" s="449" t="s">
        <v>2170</v>
      </c>
      <c r="L145" s="449" t="s">
        <v>2672</v>
      </c>
      <c r="M145" s="450" t="s">
        <v>2674</v>
      </c>
      <c r="N145" s="452" t="s">
        <v>1466</v>
      </c>
      <c r="O145" s="522" t="str">
        <f>C145</f>
        <v>運動会委員</v>
      </c>
    </row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3:$O$145"/>
  <hyperlinks>
    <hyperlink r:id="rId1" ref="N4"/>
    <hyperlink r:id="rId2" ref="N5"/>
    <hyperlink r:id="rId3" ref="N6"/>
    <hyperlink r:id="rId4" ref="N7"/>
    <hyperlink r:id="rId5" ref="N8"/>
    <hyperlink r:id="rId6" ref="N9"/>
    <hyperlink r:id="rId7" ref="N10"/>
    <hyperlink r:id="rId8" ref="N11"/>
    <hyperlink r:id="rId9" ref="N12"/>
    <hyperlink r:id="rId10" ref="N13"/>
    <hyperlink r:id="rId11" ref="N14"/>
    <hyperlink r:id="rId12" ref="N15"/>
    <hyperlink r:id="rId13" ref="N16"/>
    <hyperlink r:id="rId14" ref="N17"/>
    <hyperlink r:id="rId15" ref="N18"/>
    <hyperlink r:id="rId16" ref="N19"/>
    <hyperlink r:id="rId17" ref="N20"/>
    <hyperlink r:id="rId18" ref="N21"/>
    <hyperlink r:id="rId19" ref="N22"/>
    <hyperlink r:id="rId20" ref="N23"/>
    <hyperlink r:id="rId21" ref="N24"/>
    <hyperlink r:id="rId22" ref="N25"/>
    <hyperlink r:id="rId23" ref="N26"/>
    <hyperlink r:id="rId24" ref="N27"/>
    <hyperlink r:id="rId25" ref="N28"/>
    <hyperlink r:id="rId26" ref="N29"/>
    <hyperlink r:id="rId27" ref="N30"/>
    <hyperlink r:id="rId28" ref="N31"/>
    <hyperlink r:id="rId29" ref="N32"/>
    <hyperlink r:id="rId30" ref="N33"/>
    <hyperlink r:id="rId31" ref="N34"/>
    <hyperlink r:id="rId32" ref="N35"/>
    <hyperlink r:id="rId33" ref="N36"/>
    <hyperlink r:id="rId34" ref="N37"/>
    <hyperlink r:id="rId35" ref="N38"/>
    <hyperlink r:id="rId36" ref="N39"/>
    <hyperlink r:id="rId37" ref="N40"/>
    <hyperlink r:id="rId38" ref="N41"/>
    <hyperlink r:id="rId39" ref="N42"/>
    <hyperlink r:id="rId40" ref="N43"/>
    <hyperlink r:id="rId41" ref="N44"/>
    <hyperlink r:id="rId42" ref="N45"/>
    <hyperlink r:id="rId43" ref="N46"/>
    <hyperlink r:id="rId44" ref="N47"/>
    <hyperlink r:id="rId45" ref="N48"/>
    <hyperlink r:id="rId46" ref="N49"/>
    <hyperlink r:id="rId47" ref="N50"/>
    <hyperlink r:id="rId48" ref="N51"/>
    <hyperlink r:id="rId49" ref="N52"/>
    <hyperlink r:id="rId50" ref="N53"/>
    <hyperlink r:id="rId51" ref="N54"/>
    <hyperlink r:id="rId52" ref="N55"/>
    <hyperlink r:id="rId53" ref="N56"/>
    <hyperlink r:id="rId54" ref="N57"/>
    <hyperlink r:id="rId55" ref="N58"/>
    <hyperlink r:id="rId56" ref="N59"/>
    <hyperlink r:id="rId57" ref="N60"/>
    <hyperlink r:id="rId58" ref="N61"/>
    <hyperlink r:id="rId59" ref="N62"/>
    <hyperlink r:id="rId60" ref="N63"/>
    <hyperlink r:id="rId61" ref="N64"/>
    <hyperlink r:id="rId62" ref="N65"/>
    <hyperlink r:id="rId63" ref="N66"/>
    <hyperlink r:id="rId64" ref="N67"/>
    <hyperlink r:id="rId65" ref="N68"/>
    <hyperlink r:id="rId66" ref="N69"/>
    <hyperlink r:id="rId67" ref="N70"/>
    <hyperlink r:id="rId68" ref="N71"/>
    <hyperlink r:id="rId69" ref="N72"/>
    <hyperlink r:id="rId70" ref="N73"/>
    <hyperlink r:id="rId71" ref="N74"/>
    <hyperlink r:id="rId72" ref="N75"/>
    <hyperlink r:id="rId73" ref="N76"/>
    <hyperlink r:id="rId74" ref="N77"/>
    <hyperlink r:id="rId75" ref="N78"/>
    <hyperlink r:id="rId76" ref="N79"/>
    <hyperlink r:id="rId77" ref="N80"/>
    <hyperlink r:id="rId78" ref="N81"/>
    <hyperlink r:id="rId79" ref="N82"/>
    <hyperlink r:id="rId80" ref="N83"/>
    <hyperlink r:id="rId81" ref="N84"/>
    <hyperlink r:id="rId82" ref="N85"/>
    <hyperlink r:id="rId83" ref="N86"/>
    <hyperlink r:id="rId84" ref="N87"/>
    <hyperlink r:id="rId85" ref="N88"/>
    <hyperlink r:id="rId86" ref="N89"/>
    <hyperlink r:id="rId87" ref="N90"/>
    <hyperlink r:id="rId88" ref="N91"/>
    <hyperlink r:id="rId89" ref="N92"/>
    <hyperlink r:id="rId90" ref="N93"/>
    <hyperlink r:id="rId91" ref="N94"/>
    <hyperlink r:id="rId92" ref="N95"/>
    <hyperlink r:id="rId93" ref="N96"/>
    <hyperlink r:id="rId94" ref="N97"/>
    <hyperlink r:id="rId95" ref="N98"/>
    <hyperlink r:id="rId96" ref="N99"/>
    <hyperlink r:id="rId97" ref="N100"/>
    <hyperlink r:id="rId98" ref="N101"/>
    <hyperlink r:id="rId99" ref="N102"/>
    <hyperlink r:id="rId100" ref="N103"/>
    <hyperlink r:id="rId101" ref="N104"/>
    <hyperlink r:id="rId102" ref="N105"/>
    <hyperlink r:id="rId103" ref="N106"/>
    <hyperlink r:id="rId104" ref="N107"/>
    <hyperlink r:id="rId105" ref="N108"/>
    <hyperlink r:id="rId106" ref="N109"/>
    <hyperlink r:id="rId107" ref="N110"/>
    <hyperlink r:id="rId108" ref="N111"/>
    <hyperlink r:id="rId109" ref="N112"/>
    <hyperlink r:id="rId110" ref="N113"/>
    <hyperlink r:id="rId111" ref="N114"/>
    <hyperlink r:id="rId112" ref="N115"/>
    <hyperlink r:id="rId113" ref="N116"/>
    <hyperlink r:id="rId114" ref="N117"/>
    <hyperlink r:id="rId115" ref="N118"/>
    <hyperlink r:id="rId116" ref="N119"/>
    <hyperlink r:id="rId117" ref="N120"/>
    <hyperlink r:id="rId118" ref="N121"/>
    <hyperlink r:id="rId119" ref="N122"/>
    <hyperlink r:id="rId120" ref="N123"/>
    <hyperlink r:id="rId121" ref="N124"/>
    <hyperlink r:id="rId122" ref="N125"/>
    <hyperlink r:id="rId123" ref="N126"/>
    <hyperlink r:id="rId124" ref="N127"/>
    <hyperlink r:id="rId125" ref="N128"/>
    <hyperlink r:id="rId126" ref="N129"/>
    <hyperlink r:id="rId127" ref="N130"/>
    <hyperlink r:id="rId128" ref="N131"/>
    <hyperlink r:id="rId129" ref="N132"/>
    <hyperlink r:id="rId130" ref="N133"/>
    <hyperlink r:id="rId131" ref="N134"/>
    <hyperlink r:id="rId132" ref="N135"/>
    <hyperlink r:id="rId133" ref="N136"/>
    <hyperlink r:id="rId134" ref="N137"/>
    <hyperlink r:id="rId135" ref="N138"/>
    <hyperlink r:id="rId136" ref="N139"/>
    <hyperlink r:id="rId137" ref="N140"/>
    <hyperlink r:id="rId138" ref="N141"/>
    <hyperlink r:id="rId139" ref="N142"/>
    <hyperlink r:id="rId140" ref="N143"/>
    <hyperlink r:id="rId141" ref="N144"/>
    <hyperlink r:id="rId142" ref="N145"/>
  </hyperlinks>
  <printOptions/>
  <pageMargins bottom="0.75" footer="0.0" header="0.0" left="0.7" right="0.7" top="0.75"/>
  <pageSetup orientation="landscape"/>
  <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88"/>
    <col customWidth="1" hidden="1" min="3" max="3" width="5.75"/>
    <col customWidth="1" min="4" max="4" width="7.88"/>
    <col customWidth="1" min="5" max="7" width="5.0"/>
    <col customWidth="1" hidden="1" min="8" max="11" width="0.13"/>
    <col customWidth="1" hidden="1" min="12" max="12" width="6.75"/>
    <col customWidth="1" hidden="1" min="13" max="15" width="5.0"/>
    <col customWidth="1" hidden="1" min="16" max="16" width="6.75"/>
    <col customWidth="1" hidden="1" min="17" max="17" width="5.0"/>
    <col customWidth="1" min="18" max="18" width="5.0"/>
    <col customWidth="1" min="19" max="19" width="8.63"/>
    <col customWidth="1" min="20" max="20" width="10.13"/>
    <col customWidth="1" min="21" max="21" width="10.0"/>
    <col customWidth="1" min="22" max="26" width="5.0"/>
    <col customWidth="1" min="27" max="29" width="11.0"/>
  </cols>
  <sheetData>
    <row r="1" ht="12.0" customHeight="1">
      <c r="A1" s="523" t="s">
        <v>7</v>
      </c>
      <c r="B1" s="523" t="s">
        <v>8</v>
      </c>
      <c r="C1" s="523" t="s">
        <v>9</v>
      </c>
      <c r="D1" s="523" t="s">
        <v>15</v>
      </c>
      <c r="E1" s="523" t="s">
        <v>16</v>
      </c>
      <c r="F1" s="523" t="s">
        <v>10</v>
      </c>
      <c r="G1" s="523" t="s">
        <v>11</v>
      </c>
      <c r="H1" s="523" t="s">
        <v>12</v>
      </c>
      <c r="I1" s="523" t="s">
        <v>11</v>
      </c>
      <c r="J1" s="523" t="s">
        <v>17</v>
      </c>
      <c r="K1" s="523" t="s">
        <v>11</v>
      </c>
      <c r="L1" s="524" t="s">
        <v>18</v>
      </c>
      <c r="M1" s="523"/>
      <c r="N1" s="523" t="s">
        <v>19</v>
      </c>
      <c r="O1" s="523"/>
      <c r="P1" s="524" t="s">
        <v>20</v>
      </c>
      <c r="Q1" s="523"/>
      <c r="R1" s="523" t="s">
        <v>21</v>
      </c>
      <c r="S1" s="524" t="s">
        <v>22</v>
      </c>
      <c r="T1" s="524" t="s">
        <v>23</v>
      </c>
      <c r="U1" s="523" t="s">
        <v>24</v>
      </c>
      <c r="V1" s="523"/>
      <c r="W1" s="523"/>
      <c r="X1" s="523"/>
      <c r="Y1" s="523"/>
      <c r="Z1" s="523"/>
      <c r="AA1" s="352"/>
      <c r="AB1" s="352"/>
      <c r="AC1" s="352"/>
    </row>
    <row r="2" ht="12.0" customHeight="1">
      <c r="A2" s="53" t="s">
        <v>60</v>
      </c>
      <c r="B2" s="53" t="s">
        <v>2718</v>
      </c>
      <c r="C2" s="53" t="s">
        <v>2719</v>
      </c>
      <c r="D2" s="328" t="s">
        <v>2720</v>
      </c>
      <c r="E2" s="525" t="s">
        <v>2721</v>
      </c>
      <c r="F2" s="53" t="s">
        <v>118</v>
      </c>
      <c r="G2" s="53" t="s">
        <v>2722</v>
      </c>
      <c r="H2" s="526" t="s">
        <v>151</v>
      </c>
      <c r="I2" s="526" t="s">
        <v>2723</v>
      </c>
      <c r="J2" s="526"/>
      <c r="K2" s="526"/>
      <c r="L2" s="52"/>
      <c r="M2" s="53"/>
      <c r="N2" s="52"/>
      <c r="O2" s="52"/>
      <c r="P2" s="52"/>
      <c r="Q2" s="53"/>
      <c r="R2" s="527"/>
      <c r="S2" s="528"/>
      <c r="T2" s="528">
        <v>45374.0</v>
      </c>
      <c r="U2" s="328"/>
      <c r="V2" s="526"/>
      <c r="W2" s="53" t="s">
        <v>2720</v>
      </c>
      <c r="X2" s="529" t="s">
        <v>2721</v>
      </c>
      <c r="Y2" s="328" t="s">
        <v>2724</v>
      </c>
      <c r="Z2" s="35" t="s">
        <v>211</v>
      </c>
      <c r="AA2" s="352"/>
      <c r="AB2" s="352"/>
      <c r="AC2" s="352"/>
    </row>
    <row r="3" ht="12.0" customHeight="1">
      <c r="A3" s="53" t="s">
        <v>60</v>
      </c>
      <c r="B3" s="53" t="s">
        <v>2725</v>
      </c>
      <c r="C3" s="53" t="s">
        <v>2726</v>
      </c>
      <c r="D3" s="328" t="s">
        <v>2727</v>
      </c>
      <c r="E3" s="525" t="s">
        <v>2728</v>
      </c>
      <c r="F3" s="53" t="s">
        <v>118</v>
      </c>
      <c r="G3" s="53" t="s">
        <v>2729</v>
      </c>
      <c r="H3" s="53" t="s">
        <v>144</v>
      </c>
      <c r="I3" s="53" t="s">
        <v>2730</v>
      </c>
      <c r="J3" s="53" t="s">
        <v>2731</v>
      </c>
      <c r="K3" s="53" t="s">
        <v>2732</v>
      </c>
      <c r="L3" s="53"/>
      <c r="M3" s="53"/>
      <c r="N3" s="52"/>
      <c r="O3" s="52"/>
      <c r="P3" s="52"/>
      <c r="Q3" s="53"/>
      <c r="R3" s="527"/>
      <c r="S3" s="530"/>
      <c r="T3" s="530">
        <v>45394.0</v>
      </c>
      <c r="U3" s="53"/>
      <c r="V3" s="53"/>
      <c r="W3" s="53" t="s">
        <v>2727</v>
      </c>
      <c r="X3" s="529" t="s">
        <v>2728</v>
      </c>
      <c r="Y3" s="328" t="s">
        <v>2733</v>
      </c>
      <c r="Z3" s="35" t="s">
        <v>211</v>
      </c>
      <c r="AA3" s="352"/>
      <c r="AB3" s="352"/>
      <c r="AC3" s="352"/>
    </row>
    <row r="4" ht="12.0" customHeight="1">
      <c r="A4" s="53" t="s">
        <v>60</v>
      </c>
      <c r="B4" s="53" t="s">
        <v>2734</v>
      </c>
      <c r="C4" s="53" t="s">
        <v>2735</v>
      </c>
      <c r="D4" s="328" t="s">
        <v>2736</v>
      </c>
      <c r="E4" s="525" t="s">
        <v>2737</v>
      </c>
      <c r="F4" s="526"/>
      <c r="G4" s="526"/>
      <c r="H4" s="526"/>
      <c r="I4" s="526"/>
      <c r="J4" s="526"/>
      <c r="K4" s="526"/>
      <c r="L4" s="52"/>
      <c r="M4" s="52"/>
      <c r="N4" s="52"/>
      <c r="O4" s="53"/>
      <c r="P4" s="52"/>
      <c r="Q4" s="53"/>
      <c r="R4" s="527"/>
      <c r="S4" s="528"/>
      <c r="T4" s="528">
        <v>45374.0</v>
      </c>
      <c r="U4" s="526"/>
      <c r="V4" s="526"/>
      <c r="W4" s="53" t="s">
        <v>2736</v>
      </c>
      <c r="X4" s="529" t="s">
        <v>2737</v>
      </c>
      <c r="Y4" s="35" t="s">
        <v>2738</v>
      </c>
      <c r="Z4" s="35" t="s">
        <v>211</v>
      </c>
      <c r="AA4" s="352"/>
      <c r="AB4" s="352"/>
      <c r="AC4" s="352"/>
    </row>
    <row r="5" ht="12.0" customHeight="1">
      <c r="A5" s="53" t="s">
        <v>78</v>
      </c>
      <c r="B5" s="53" t="s">
        <v>2739</v>
      </c>
      <c r="C5" s="53" t="s">
        <v>2740</v>
      </c>
      <c r="D5" s="328" t="s">
        <v>2741</v>
      </c>
      <c r="E5" s="525" t="s">
        <v>2742</v>
      </c>
      <c r="F5" s="53" t="s">
        <v>139</v>
      </c>
      <c r="G5" s="53" t="s">
        <v>2743</v>
      </c>
      <c r="H5" s="53" t="s">
        <v>151</v>
      </c>
      <c r="I5" s="53" t="s">
        <v>2744</v>
      </c>
      <c r="J5" s="53"/>
      <c r="K5" s="53"/>
      <c r="L5" s="52"/>
      <c r="M5" s="52"/>
      <c r="N5" s="52"/>
      <c r="O5" s="52"/>
      <c r="P5" s="52"/>
      <c r="Q5" s="52"/>
      <c r="R5" s="527"/>
      <c r="S5" s="530"/>
      <c r="T5" s="530">
        <v>45374.0</v>
      </c>
      <c r="U5" s="53"/>
      <c r="V5" s="53"/>
      <c r="W5" s="53" t="s">
        <v>2741</v>
      </c>
      <c r="X5" s="529" t="s">
        <v>2742</v>
      </c>
      <c r="Y5" s="328" t="s">
        <v>2745</v>
      </c>
      <c r="Z5" s="35" t="s">
        <v>211</v>
      </c>
      <c r="AA5" s="352"/>
      <c r="AB5" s="352"/>
      <c r="AC5" s="352"/>
    </row>
    <row r="6" ht="12.0" customHeight="1">
      <c r="A6" s="53" t="s">
        <v>78</v>
      </c>
      <c r="B6" s="53" t="s">
        <v>2746</v>
      </c>
      <c r="C6" s="53" t="s">
        <v>2747</v>
      </c>
      <c r="D6" s="328" t="s">
        <v>2748</v>
      </c>
      <c r="E6" s="525" t="s">
        <v>2749</v>
      </c>
      <c r="F6" s="53" t="s">
        <v>40</v>
      </c>
      <c r="G6" s="53" t="s">
        <v>2750</v>
      </c>
      <c r="H6" s="53"/>
      <c r="I6" s="53"/>
      <c r="J6" s="53"/>
      <c r="K6" s="53"/>
      <c r="L6" s="52"/>
      <c r="M6" s="52"/>
      <c r="N6" s="52"/>
      <c r="O6" s="52"/>
      <c r="P6" s="52"/>
      <c r="Q6" s="52"/>
      <c r="R6" s="527"/>
      <c r="S6" s="530"/>
      <c r="T6" s="530">
        <v>45374.0</v>
      </c>
      <c r="U6" s="53"/>
      <c r="V6" s="53"/>
      <c r="W6" s="53" t="s">
        <v>2748</v>
      </c>
      <c r="X6" s="529" t="s">
        <v>2749</v>
      </c>
      <c r="Y6" s="328" t="s">
        <v>2751</v>
      </c>
      <c r="Z6" s="35" t="s">
        <v>211</v>
      </c>
      <c r="AA6" s="352"/>
      <c r="AB6" s="352"/>
      <c r="AC6" s="352"/>
    </row>
    <row r="7" ht="12.0" customHeight="1">
      <c r="A7" s="53" t="s">
        <v>56</v>
      </c>
      <c r="B7" s="53" t="s">
        <v>2752</v>
      </c>
      <c r="C7" s="53" t="s">
        <v>2753</v>
      </c>
      <c r="D7" s="328" t="s">
        <v>2754</v>
      </c>
      <c r="E7" s="531" t="s">
        <v>2755</v>
      </c>
      <c r="F7" s="526"/>
      <c r="G7" s="526"/>
      <c r="H7" s="526"/>
      <c r="I7" s="526"/>
      <c r="J7" s="526"/>
      <c r="K7" s="526"/>
      <c r="L7" s="52"/>
      <c r="M7" s="53"/>
      <c r="N7" s="52"/>
      <c r="O7" s="52"/>
      <c r="P7" s="52"/>
      <c r="Q7" s="53"/>
      <c r="R7" s="527"/>
      <c r="S7" s="528"/>
      <c r="T7" s="528">
        <v>45374.0</v>
      </c>
      <c r="U7" s="526"/>
      <c r="V7" s="526"/>
      <c r="W7" s="53" t="s">
        <v>2754</v>
      </c>
      <c r="X7" s="529" t="s">
        <v>2755</v>
      </c>
      <c r="Y7" s="328" t="s">
        <v>2756</v>
      </c>
      <c r="Z7" s="35" t="s">
        <v>211</v>
      </c>
      <c r="AA7" s="352"/>
      <c r="AB7" s="352"/>
      <c r="AC7" s="352"/>
    </row>
    <row r="8" ht="12.0" customHeight="1">
      <c r="A8" s="53" t="s">
        <v>56</v>
      </c>
      <c r="B8" s="53" t="s">
        <v>2757</v>
      </c>
      <c r="C8" s="53" t="s">
        <v>2758</v>
      </c>
      <c r="D8" s="328" t="s">
        <v>2759</v>
      </c>
      <c r="E8" s="525" t="s">
        <v>2760</v>
      </c>
      <c r="F8" s="53"/>
      <c r="G8" s="53"/>
      <c r="H8" s="53"/>
      <c r="I8" s="53"/>
      <c r="J8" s="53"/>
      <c r="K8" s="53"/>
      <c r="L8" s="53"/>
      <c r="M8" s="53"/>
      <c r="N8" s="52"/>
      <c r="O8" s="53"/>
      <c r="P8" s="52"/>
      <c r="Q8" s="53"/>
      <c r="R8" s="527"/>
      <c r="S8" s="530"/>
      <c r="T8" s="530">
        <v>45374.0</v>
      </c>
      <c r="U8" s="53"/>
      <c r="V8" s="53"/>
      <c r="W8" s="53" t="s">
        <v>2759</v>
      </c>
      <c r="X8" s="529" t="s">
        <v>2761</v>
      </c>
      <c r="Y8" s="328" t="s">
        <v>2762</v>
      </c>
      <c r="Z8" s="35" t="s">
        <v>211</v>
      </c>
      <c r="AA8" s="352"/>
      <c r="AB8" s="352"/>
      <c r="AC8" s="352"/>
    </row>
    <row r="9" ht="12.0" customHeight="1">
      <c r="A9" s="53" t="s">
        <v>40</v>
      </c>
      <c r="B9" s="53" t="s">
        <v>2763</v>
      </c>
      <c r="C9" s="53" t="s">
        <v>2764</v>
      </c>
      <c r="D9" s="328" t="s">
        <v>2765</v>
      </c>
      <c r="E9" s="525" t="s">
        <v>2766</v>
      </c>
      <c r="F9" s="53" t="s">
        <v>123</v>
      </c>
      <c r="G9" s="53" t="s">
        <v>2767</v>
      </c>
      <c r="H9" s="526"/>
      <c r="I9" s="526"/>
      <c r="J9" s="526"/>
      <c r="K9" s="526"/>
      <c r="L9" s="52"/>
      <c r="M9" s="52"/>
      <c r="N9" s="52"/>
      <c r="O9" s="52"/>
      <c r="P9" s="52"/>
      <c r="Q9" s="53"/>
      <c r="R9" s="527"/>
      <c r="S9" s="528"/>
      <c r="T9" s="528">
        <v>45374.0</v>
      </c>
      <c r="U9" s="526"/>
      <c r="V9" s="526"/>
      <c r="W9" s="53" t="s">
        <v>2765</v>
      </c>
      <c r="X9" s="529" t="s">
        <v>2766</v>
      </c>
      <c r="Y9" s="328" t="s">
        <v>2768</v>
      </c>
      <c r="Z9" s="35" t="s">
        <v>211</v>
      </c>
      <c r="AA9" s="352"/>
      <c r="AB9" s="352"/>
      <c r="AC9" s="352"/>
    </row>
    <row r="10" ht="12.0" customHeight="1">
      <c r="A10" s="53" t="s">
        <v>40</v>
      </c>
      <c r="B10" s="53" t="s">
        <v>2769</v>
      </c>
      <c r="C10" s="53" t="s">
        <v>2770</v>
      </c>
      <c r="D10" s="328" t="s">
        <v>2771</v>
      </c>
      <c r="E10" s="529" t="s">
        <v>2772</v>
      </c>
      <c r="F10" s="53" t="s">
        <v>123</v>
      </c>
      <c r="G10" s="53" t="s">
        <v>2773</v>
      </c>
      <c r="H10" s="53"/>
      <c r="I10" s="53"/>
      <c r="J10" s="53"/>
      <c r="K10" s="53"/>
      <c r="L10" s="52"/>
      <c r="M10" s="52"/>
      <c r="N10" s="52"/>
      <c r="O10" s="52"/>
      <c r="P10" s="52"/>
      <c r="Q10" s="52"/>
      <c r="R10" s="527"/>
      <c r="S10" s="530"/>
      <c r="T10" s="530">
        <v>45374.0</v>
      </c>
      <c r="U10" s="53"/>
      <c r="V10" s="53"/>
      <c r="W10" s="53" t="s">
        <v>2771</v>
      </c>
      <c r="X10" s="529" t="s">
        <v>2774</v>
      </c>
      <c r="Y10" s="328" t="s">
        <v>2775</v>
      </c>
      <c r="Z10" s="35" t="s">
        <v>211</v>
      </c>
      <c r="AA10" s="352"/>
      <c r="AB10" s="352"/>
      <c r="AC10" s="352"/>
    </row>
    <row r="11" ht="12.0" customHeight="1">
      <c r="A11" s="193" t="s">
        <v>40</v>
      </c>
      <c r="B11" s="193" t="s">
        <v>1632</v>
      </c>
      <c r="C11" s="193" t="s">
        <v>371</v>
      </c>
      <c r="D11" s="195" t="s">
        <v>2776</v>
      </c>
      <c r="E11" s="369" t="s">
        <v>2117</v>
      </c>
      <c r="F11" s="194"/>
      <c r="G11" s="194"/>
      <c r="H11" s="194"/>
      <c r="I11" s="194"/>
      <c r="J11" s="194"/>
      <c r="K11" s="194"/>
      <c r="L11" s="81"/>
      <c r="M11" s="81"/>
      <c r="N11" s="54"/>
      <c r="O11" s="54"/>
      <c r="P11" s="54"/>
      <c r="Q11" s="81"/>
      <c r="R11" s="197"/>
      <c r="S11" s="336"/>
      <c r="T11" s="336">
        <v>45402.0</v>
      </c>
      <c r="U11" s="194" t="s">
        <v>199</v>
      </c>
      <c r="V11" s="194"/>
      <c r="W11" s="193" t="s">
        <v>2776</v>
      </c>
      <c r="X11" s="532" t="s">
        <v>2117</v>
      </c>
      <c r="Y11" s="328" t="s">
        <v>2777</v>
      </c>
      <c r="Z11" s="35" t="s">
        <v>199</v>
      </c>
      <c r="AA11" s="352"/>
      <c r="AB11" s="352"/>
      <c r="AC11" s="352"/>
    </row>
    <row r="12" ht="12.0" customHeight="1">
      <c r="A12" s="53" t="s">
        <v>109</v>
      </c>
      <c r="B12" s="53" t="s">
        <v>2778</v>
      </c>
      <c r="C12" s="53" t="s">
        <v>1206</v>
      </c>
      <c r="D12" s="328" t="s">
        <v>2779</v>
      </c>
      <c r="E12" s="531" t="s">
        <v>2780</v>
      </c>
      <c r="F12" s="53" t="s">
        <v>50</v>
      </c>
      <c r="G12" s="53" t="s">
        <v>2781</v>
      </c>
      <c r="H12" s="53"/>
      <c r="I12" s="53"/>
      <c r="J12" s="53"/>
      <c r="K12" s="53"/>
      <c r="L12" s="52"/>
      <c r="M12" s="53"/>
      <c r="N12" s="52"/>
      <c r="O12" s="53"/>
      <c r="P12" s="52"/>
      <c r="Q12" s="53"/>
      <c r="R12" s="527"/>
      <c r="S12" s="530"/>
      <c r="T12" s="530">
        <v>45374.0</v>
      </c>
      <c r="U12" s="533"/>
      <c r="V12" s="53"/>
      <c r="W12" s="53" t="s">
        <v>2779</v>
      </c>
      <c r="X12" s="529" t="s">
        <v>2780</v>
      </c>
      <c r="Y12" s="35" t="s">
        <v>2782</v>
      </c>
      <c r="Z12" s="35" t="s">
        <v>211</v>
      </c>
      <c r="AA12" s="352"/>
      <c r="AB12" s="352"/>
      <c r="AC12" s="352"/>
    </row>
    <row r="13" ht="12.0" customHeight="1">
      <c r="A13" s="53" t="s">
        <v>65</v>
      </c>
      <c r="B13" s="53" t="s">
        <v>2783</v>
      </c>
      <c r="C13" s="53" t="s">
        <v>2784</v>
      </c>
      <c r="D13" s="328" t="s">
        <v>2785</v>
      </c>
      <c r="E13" s="525" t="s">
        <v>2786</v>
      </c>
      <c r="F13" s="53" t="s">
        <v>2731</v>
      </c>
      <c r="G13" s="53" t="s">
        <v>2787</v>
      </c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3"/>
      <c r="S13" s="530"/>
      <c r="T13" s="530">
        <v>45374.0</v>
      </c>
      <c r="U13" s="53"/>
      <c r="V13" s="53"/>
      <c r="W13" s="53" t="s">
        <v>2785</v>
      </c>
      <c r="X13" s="529" t="s">
        <v>2786</v>
      </c>
      <c r="Y13" s="328" t="s">
        <v>2788</v>
      </c>
      <c r="Z13" s="35" t="s">
        <v>211</v>
      </c>
      <c r="AA13" s="352"/>
      <c r="AB13" s="352"/>
      <c r="AC13" s="352"/>
    </row>
    <row r="14" ht="12.0" customHeight="1">
      <c r="A14" s="53" t="s">
        <v>2789</v>
      </c>
      <c r="B14" s="53" t="s">
        <v>2790</v>
      </c>
      <c r="C14" s="53" t="s">
        <v>2791</v>
      </c>
      <c r="D14" s="328" t="s">
        <v>2792</v>
      </c>
      <c r="E14" s="525" t="s">
        <v>2793</v>
      </c>
      <c r="F14" s="526"/>
      <c r="G14" s="526"/>
      <c r="H14" s="526"/>
      <c r="I14" s="526"/>
      <c r="J14" s="534"/>
      <c r="K14" s="526"/>
      <c r="L14" s="52"/>
      <c r="M14" s="53"/>
      <c r="N14" s="52"/>
      <c r="O14" s="53"/>
      <c r="P14" s="52"/>
      <c r="Q14" s="53"/>
      <c r="R14" s="53"/>
      <c r="S14" s="528"/>
      <c r="T14" s="528">
        <v>45374.0</v>
      </c>
      <c r="U14" s="526"/>
      <c r="V14" s="526"/>
      <c r="W14" s="53" t="s">
        <v>2792</v>
      </c>
      <c r="X14" s="529" t="s">
        <v>2793</v>
      </c>
      <c r="Y14" s="35" t="s">
        <v>2794</v>
      </c>
      <c r="Z14" s="35" t="s">
        <v>211</v>
      </c>
      <c r="AA14" s="352"/>
      <c r="AB14" s="352"/>
      <c r="AC14" s="352"/>
    </row>
    <row r="15" ht="12.0" customHeight="1">
      <c r="A15" s="53" t="s">
        <v>2789</v>
      </c>
      <c r="B15" s="53" t="s">
        <v>2795</v>
      </c>
      <c r="C15" s="53" t="s">
        <v>2796</v>
      </c>
      <c r="D15" s="329" t="s">
        <v>2797</v>
      </c>
      <c r="E15" s="531" t="s">
        <v>2798</v>
      </c>
      <c r="F15" s="535"/>
      <c r="G15" s="527"/>
      <c r="H15" s="53"/>
      <c r="I15" s="533"/>
      <c r="J15" s="526"/>
      <c r="K15" s="526"/>
      <c r="L15" s="52"/>
      <c r="M15" s="53"/>
      <c r="N15" s="52"/>
      <c r="O15" s="53"/>
      <c r="P15" s="52"/>
      <c r="Q15" s="52"/>
      <c r="R15" s="526"/>
      <c r="S15" s="530">
        <v>45227.0</v>
      </c>
      <c r="T15" s="528">
        <v>45374.0</v>
      </c>
      <c r="U15" s="526"/>
      <c r="V15" s="526"/>
      <c r="W15" s="536" t="s">
        <v>2797</v>
      </c>
      <c r="X15" s="537" t="s">
        <v>2798</v>
      </c>
      <c r="Y15" s="35" t="s">
        <v>2799</v>
      </c>
      <c r="Z15" s="35" t="s">
        <v>211</v>
      </c>
      <c r="AA15" s="352"/>
      <c r="AB15" s="352"/>
      <c r="AC15" s="352"/>
    </row>
    <row r="16" ht="12.0" customHeight="1">
      <c r="A16" s="53" t="s">
        <v>123</v>
      </c>
      <c r="B16" s="53" t="s">
        <v>2800</v>
      </c>
      <c r="C16" s="53" t="s">
        <v>2801</v>
      </c>
      <c r="D16" s="328" t="s">
        <v>2802</v>
      </c>
      <c r="E16" s="525" t="s">
        <v>2803</v>
      </c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3"/>
      <c r="S16" s="530"/>
      <c r="T16" s="530">
        <v>45374.0</v>
      </c>
      <c r="U16" s="53"/>
      <c r="V16" s="53"/>
      <c r="W16" s="53" t="s">
        <v>2802</v>
      </c>
      <c r="X16" s="529" t="s">
        <v>2803</v>
      </c>
      <c r="Y16" s="328" t="s">
        <v>2804</v>
      </c>
      <c r="Z16" s="35" t="s">
        <v>211</v>
      </c>
      <c r="AA16" s="352"/>
      <c r="AB16" s="352"/>
      <c r="AC16" s="352"/>
    </row>
    <row r="17" ht="12.0" customHeight="1">
      <c r="A17" s="53" t="s">
        <v>144</v>
      </c>
      <c r="B17" s="53" t="s">
        <v>2805</v>
      </c>
      <c r="C17" s="53" t="s">
        <v>2806</v>
      </c>
      <c r="D17" s="328" t="s">
        <v>2807</v>
      </c>
      <c r="E17" s="531" t="s">
        <v>2808</v>
      </c>
      <c r="F17" s="53" t="s">
        <v>2809</v>
      </c>
      <c r="G17" s="53" t="s">
        <v>2810</v>
      </c>
      <c r="H17" s="53"/>
      <c r="I17" s="53"/>
      <c r="J17" s="53"/>
      <c r="K17" s="53"/>
      <c r="L17" s="52"/>
      <c r="M17" s="52"/>
      <c r="N17" s="52"/>
      <c r="O17" s="53"/>
      <c r="P17" s="52"/>
      <c r="Q17" s="53"/>
      <c r="R17" s="53"/>
      <c r="S17" s="530"/>
      <c r="T17" s="530">
        <v>45374.0</v>
      </c>
      <c r="U17" s="53"/>
      <c r="V17" s="53"/>
      <c r="W17" s="53" t="s">
        <v>2807</v>
      </c>
      <c r="X17" s="529" t="s">
        <v>2808</v>
      </c>
      <c r="Y17" s="35" t="s">
        <v>2811</v>
      </c>
      <c r="Z17" s="35" t="s">
        <v>211</v>
      </c>
      <c r="AA17" s="352"/>
      <c r="AB17" s="352"/>
      <c r="AC17" s="352"/>
    </row>
    <row r="18" ht="12.0" customHeight="1">
      <c r="A18" s="53" t="s">
        <v>151</v>
      </c>
      <c r="B18" s="53" t="s">
        <v>2812</v>
      </c>
      <c r="C18" s="53" t="s">
        <v>2813</v>
      </c>
      <c r="D18" s="328" t="s">
        <v>2814</v>
      </c>
      <c r="E18" s="525" t="s">
        <v>2815</v>
      </c>
      <c r="F18" s="53"/>
      <c r="G18" s="53"/>
      <c r="H18" s="53"/>
      <c r="I18" s="536"/>
      <c r="J18" s="53"/>
      <c r="K18" s="535"/>
      <c r="L18" s="52"/>
      <c r="M18" s="52"/>
      <c r="N18" s="52"/>
      <c r="O18" s="52"/>
      <c r="P18" s="52"/>
      <c r="Q18" s="53"/>
      <c r="R18" s="53"/>
      <c r="S18" s="530"/>
      <c r="T18" s="530">
        <v>45374.0</v>
      </c>
      <c r="U18" s="526"/>
      <c r="V18" s="53"/>
      <c r="W18" s="53" t="s">
        <v>2814</v>
      </c>
      <c r="X18" s="529" t="s">
        <v>2815</v>
      </c>
      <c r="Y18" s="328" t="s">
        <v>2816</v>
      </c>
      <c r="Z18" s="35" t="s">
        <v>211</v>
      </c>
      <c r="AA18" s="352"/>
      <c r="AB18" s="352"/>
      <c r="AC18" s="352"/>
    </row>
    <row r="19" ht="12.0" customHeight="1">
      <c r="A19" s="526" t="s">
        <v>151</v>
      </c>
      <c r="B19" s="53" t="s">
        <v>2817</v>
      </c>
      <c r="C19" s="526" t="s">
        <v>560</v>
      </c>
      <c r="D19" s="329" t="s">
        <v>2818</v>
      </c>
      <c r="E19" s="525" t="s">
        <v>2819</v>
      </c>
      <c r="F19" s="535"/>
      <c r="G19" s="527"/>
      <c r="H19" s="526"/>
      <c r="I19" s="533"/>
      <c r="J19" s="526"/>
      <c r="K19" s="526"/>
      <c r="L19" s="52"/>
      <c r="M19" s="53"/>
      <c r="N19" s="53"/>
      <c r="O19" s="53"/>
      <c r="P19" s="52"/>
      <c r="Q19" s="53"/>
      <c r="R19" s="526" t="s">
        <v>2820</v>
      </c>
      <c r="S19" s="530">
        <v>45150.0</v>
      </c>
      <c r="T19" s="528">
        <v>45374.0</v>
      </c>
      <c r="U19" s="526"/>
      <c r="V19" s="526"/>
      <c r="W19" s="536" t="s">
        <v>2818</v>
      </c>
      <c r="X19" s="538" t="s">
        <v>2819</v>
      </c>
      <c r="Y19" s="35" t="s">
        <v>2821</v>
      </c>
      <c r="Z19" s="35" t="s">
        <v>211</v>
      </c>
      <c r="AA19" s="352"/>
      <c r="AB19" s="352"/>
      <c r="AC19" s="352"/>
    </row>
    <row r="20" ht="12.0" customHeight="1">
      <c r="A20" s="53" t="s">
        <v>2822</v>
      </c>
      <c r="B20" s="53" t="s">
        <v>2823</v>
      </c>
      <c r="C20" s="53" t="s">
        <v>2824</v>
      </c>
      <c r="D20" s="328" t="s">
        <v>2825</v>
      </c>
      <c r="E20" s="525" t="s">
        <v>2826</v>
      </c>
      <c r="F20" s="526"/>
      <c r="G20" s="526"/>
      <c r="H20" s="526"/>
      <c r="I20" s="526"/>
      <c r="J20" s="526"/>
      <c r="K20" s="526"/>
      <c r="L20" s="52"/>
      <c r="M20" s="53"/>
      <c r="N20" s="52"/>
      <c r="O20" s="53"/>
      <c r="P20" s="52"/>
      <c r="Q20" s="53"/>
      <c r="R20" s="53"/>
      <c r="S20" s="528"/>
      <c r="T20" s="528">
        <v>45374.0</v>
      </c>
      <c r="U20" s="526"/>
      <c r="V20" s="526"/>
      <c r="W20" s="53" t="s">
        <v>2825</v>
      </c>
      <c r="X20" s="529" t="s">
        <v>2826</v>
      </c>
      <c r="Y20" s="328" t="s">
        <v>2827</v>
      </c>
      <c r="Z20" s="35" t="s">
        <v>211</v>
      </c>
      <c r="AA20" s="352"/>
      <c r="AB20" s="352"/>
      <c r="AC20" s="352"/>
    </row>
    <row r="21" ht="12.0" customHeight="1">
      <c r="A21" s="53" t="s">
        <v>2809</v>
      </c>
      <c r="B21" s="53" t="s">
        <v>2828</v>
      </c>
      <c r="C21" s="53" t="s">
        <v>2829</v>
      </c>
      <c r="D21" s="328" t="s">
        <v>2830</v>
      </c>
      <c r="E21" s="525" t="s">
        <v>2831</v>
      </c>
      <c r="F21" s="526"/>
      <c r="G21" s="526"/>
      <c r="H21" s="526"/>
      <c r="I21" s="526"/>
      <c r="J21" s="526"/>
      <c r="K21" s="526"/>
      <c r="L21" s="52"/>
      <c r="M21" s="52"/>
      <c r="N21" s="52"/>
      <c r="O21" s="52"/>
      <c r="P21" s="52"/>
      <c r="Q21" s="52"/>
      <c r="R21" s="53"/>
      <c r="S21" s="528"/>
      <c r="T21" s="528">
        <v>45374.0</v>
      </c>
      <c r="U21" s="526"/>
      <c r="V21" s="526"/>
      <c r="W21" s="53" t="s">
        <v>2830</v>
      </c>
      <c r="X21" s="529" t="s">
        <v>2831</v>
      </c>
      <c r="Y21" s="328" t="s">
        <v>2832</v>
      </c>
      <c r="Z21" s="35" t="s">
        <v>211</v>
      </c>
      <c r="AA21" s="352"/>
      <c r="AB21" s="352"/>
      <c r="AC21" s="352"/>
    </row>
    <row r="22" ht="12.0" customHeight="1">
      <c r="A22" s="53" t="s">
        <v>2809</v>
      </c>
      <c r="B22" s="53" t="s">
        <v>2833</v>
      </c>
      <c r="C22" s="53" t="s">
        <v>2834</v>
      </c>
      <c r="D22" s="328" t="s">
        <v>2835</v>
      </c>
      <c r="E22" s="525" t="s">
        <v>2836</v>
      </c>
      <c r="F22" s="526"/>
      <c r="G22" s="526"/>
      <c r="H22" s="526"/>
      <c r="I22" s="526"/>
      <c r="J22" s="526"/>
      <c r="K22" s="526"/>
      <c r="L22" s="52"/>
      <c r="M22" s="53"/>
      <c r="N22" s="52"/>
      <c r="O22" s="53"/>
      <c r="P22" s="52"/>
      <c r="Q22" s="53"/>
      <c r="R22" s="53"/>
      <c r="S22" s="528"/>
      <c r="T22" s="528">
        <v>45374.0</v>
      </c>
      <c r="U22" s="526"/>
      <c r="V22" s="526"/>
      <c r="W22" s="53" t="s">
        <v>2835</v>
      </c>
      <c r="X22" s="529" t="s">
        <v>2836</v>
      </c>
      <c r="Y22" s="328" t="s">
        <v>2837</v>
      </c>
      <c r="Z22" s="35" t="s">
        <v>211</v>
      </c>
      <c r="AA22" s="352"/>
      <c r="AB22" s="352"/>
      <c r="AC22" s="352"/>
    </row>
    <row r="23" ht="12.0" customHeight="1">
      <c r="A23" s="53" t="s">
        <v>2809</v>
      </c>
      <c r="B23" s="53" t="s">
        <v>2838</v>
      </c>
      <c r="C23" s="53" t="s">
        <v>2839</v>
      </c>
      <c r="D23" s="328" t="s">
        <v>2840</v>
      </c>
      <c r="E23" s="525" t="s">
        <v>2841</v>
      </c>
      <c r="F23" s="526"/>
      <c r="G23" s="526"/>
      <c r="H23" s="526"/>
      <c r="I23" s="526"/>
      <c r="J23" s="526"/>
      <c r="K23" s="526"/>
      <c r="L23" s="52"/>
      <c r="M23" s="53"/>
      <c r="N23" s="52"/>
      <c r="O23" s="53"/>
      <c r="P23" s="52"/>
      <c r="Q23" s="53"/>
      <c r="R23" s="53"/>
      <c r="S23" s="528">
        <v>45164.0</v>
      </c>
      <c r="T23" s="528">
        <v>45374.0</v>
      </c>
      <c r="U23" s="526"/>
      <c r="V23" s="526"/>
      <c r="W23" s="53" t="s">
        <v>2840</v>
      </c>
      <c r="X23" s="529" t="s">
        <v>2841</v>
      </c>
      <c r="Y23" s="328" t="s">
        <v>2842</v>
      </c>
      <c r="Z23" s="35" t="s">
        <v>211</v>
      </c>
      <c r="AA23" s="352"/>
      <c r="AB23" s="352"/>
      <c r="AC23" s="352"/>
    </row>
    <row r="24" ht="12.0" customHeight="1">
      <c r="A24" s="526" t="s">
        <v>181</v>
      </c>
      <c r="B24" s="53" t="s">
        <v>2843</v>
      </c>
      <c r="C24" s="526" t="s">
        <v>2839</v>
      </c>
      <c r="D24" s="539" t="s">
        <v>2844</v>
      </c>
      <c r="E24" s="525" t="s">
        <v>2845</v>
      </c>
      <c r="F24" s="53"/>
      <c r="G24" s="526"/>
      <c r="H24" s="526"/>
      <c r="I24" s="526"/>
      <c r="J24" s="526"/>
      <c r="K24" s="526"/>
      <c r="L24" s="53"/>
      <c r="M24" s="53"/>
      <c r="N24" s="52"/>
      <c r="O24" s="53"/>
      <c r="P24" s="53"/>
      <c r="Q24" s="53"/>
      <c r="R24" s="526"/>
      <c r="S24" s="528">
        <v>44877.0</v>
      </c>
      <c r="T24" s="528">
        <v>45374.0</v>
      </c>
      <c r="U24" s="526"/>
      <c r="V24" s="526"/>
      <c r="W24" s="526" t="s">
        <v>2844</v>
      </c>
      <c r="X24" s="538" t="s">
        <v>2845</v>
      </c>
      <c r="Y24" s="328" t="s">
        <v>2846</v>
      </c>
      <c r="Z24" s="35" t="s">
        <v>211</v>
      </c>
      <c r="AA24" s="352"/>
      <c r="AB24" s="352"/>
      <c r="AC24" s="352"/>
    </row>
    <row r="25" ht="12.0" customHeight="1">
      <c r="A25" s="53" t="s">
        <v>187</v>
      </c>
      <c r="B25" s="53" t="s">
        <v>2847</v>
      </c>
      <c r="C25" s="53" t="s">
        <v>2848</v>
      </c>
      <c r="D25" s="328" t="s">
        <v>2849</v>
      </c>
      <c r="E25" s="531" t="s">
        <v>2850</v>
      </c>
      <c r="F25" s="53"/>
      <c r="G25" s="53"/>
      <c r="H25" s="53"/>
      <c r="I25" s="53"/>
      <c r="J25" s="53"/>
      <c r="K25" s="53"/>
      <c r="L25" s="52"/>
      <c r="M25" s="52"/>
      <c r="N25" s="52"/>
      <c r="O25" s="53"/>
      <c r="P25" s="52"/>
      <c r="Q25" s="53"/>
      <c r="R25" s="527"/>
      <c r="S25" s="530"/>
      <c r="T25" s="530">
        <v>45374.0</v>
      </c>
      <c r="U25" s="53" t="s">
        <v>211</v>
      </c>
      <c r="V25" s="53"/>
      <c r="W25" s="53" t="s">
        <v>2849</v>
      </c>
      <c r="X25" s="529" t="s">
        <v>2850</v>
      </c>
      <c r="Y25" s="328" t="s">
        <v>2851</v>
      </c>
      <c r="Z25" s="35" t="s">
        <v>211</v>
      </c>
      <c r="AA25" s="352"/>
      <c r="AB25" s="352"/>
      <c r="AC25" s="352"/>
    </row>
    <row r="26" ht="12.0" customHeight="1">
      <c r="A26" s="53" t="s">
        <v>187</v>
      </c>
      <c r="B26" s="53" t="s">
        <v>2852</v>
      </c>
      <c r="C26" s="53" t="s">
        <v>2853</v>
      </c>
      <c r="D26" s="328" t="s">
        <v>2854</v>
      </c>
      <c r="E26" s="525" t="s">
        <v>2855</v>
      </c>
      <c r="F26" s="526"/>
      <c r="G26" s="526"/>
      <c r="H26" s="526"/>
      <c r="I26" s="526"/>
      <c r="J26" s="526"/>
      <c r="K26" s="526"/>
      <c r="L26" s="52"/>
      <c r="M26" s="53"/>
      <c r="N26" s="52"/>
      <c r="O26" s="53"/>
      <c r="P26" s="52"/>
      <c r="Q26" s="53"/>
      <c r="R26" s="533" t="s">
        <v>2856</v>
      </c>
      <c r="S26" s="528"/>
      <c r="T26" s="528">
        <v>45374.0</v>
      </c>
      <c r="U26" s="526" t="s">
        <v>211</v>
      </c>
      <c r="V26" s="526"/>
      <c r="W26" s="53" t="s">
        <v>2854</v>
      </c>
      <c r="X26" s="529" t="s">
        <v>2855</v>
      </c>
      <c r="Y26" s="328" t="s">
        <v>2857</v>
      </c>
      <c r="Z26" s="35" t="s">
        <v>211</v>
      </c>
      <c r="AA26" s="352"/>
      <c r="AB26" s="352"/>
      <c r="AC26" s="352"/>
    </row>
    <row r="27" ht="12.0" customHeight="1">
      <c r="A27" s="53" t="s">
        <v>187</v>
      </c>
      <c r="B27" s="53" t="s">
        <v>2858</v>
      </c>
      <c r="C27" s="53" t="s">
        <v>2859</v>
      </c>
      <c r="D27" s="328" t="s">
        <v>2860</v>
      </c>
      <c r="E27" s="525" t="s">
        <v>2861</v>
      </c>
      <c r="F27" s="526"/>
      <c r="G27" s="526"/>
      <c r="H27" s="526"/>
      <c r="I27" s="526"/>
      <c r="J27" s="526"/>
      <c r="K27" s="526"/>
      <c r="L27" s="52"/>
      <c r="M27" s="53"/>
      <c r="N27" s="52"/>
      <c r="O27" s="53"/>
      <c r="P27" s="52"/>
      <c r="Q27" s="53"/>
      <c r="R27" s="526"/>
      <c r="S27" s="528"/>
      <c r="T27" s="528">
        <v>45374.0</v>
      </c>
      <c r="U27" s="526" t="s">
        <v>211</v>
      </c>
      <c r="V27" s="526"/>
      <c r="W27" s="53" t="s">
        <v>2860</v>
      </c>
      <c r="X27" s="529" t="s">
        <v>2861</v>
      </c>
      <c r="Y27" s="328" t="s">
        <v>2862</v>
      </c>
      <c r="Z27" s="35" t="s">
        <v>211</v>
      </c>
      <c r="AA27" s="352"/>
      <c r="AB27" s="352"/>
      <c r="AC27" s="352"/>
    </row>
    <row r="28" ht="12.0" customHeight="1">
      <c r="A28" s="53" t="s">
        <v>187</v>
      </c>
      <c r="B28" s="53" t="s">
        <v>2863</v>
      </c>
      <c r="C28" s="53" t="s">
        <v>2864</v>
      </c>
      <c r="D28" s="328" t="s">
        <v>2865</v>
      </c>
      <c r="E28" s="525" t="s">
        <v>2866</v>
      </c>
      <c r="F28" s="526"/>
      <c r="G28" s="526"/>
      <c r="H28" s="526"/>
      <c r="I28" s="526"/>
      <c r="J28" s="526"/>
      <c r="K28" s="526"/>
      <c r="L28" s="52"/>
      <c r="M28" s="53"/>
      <c r="N28" s="52"/>
      <c r="O28" s="53"/>
      <c r="P28" s="52"/>
      <c r="Q28" s="53"/>
      <c r="R28" s="526"/>
      <c r="S28" s="528">
        <v>44674.0</v>
      </c>
      <c r="T28" s="528">
        <v>45374.0</v>
      </c>
      <c r="U28" s="526"/>
      <c r="V28" s="526"/>
      <c r="W28" s="53" t="s">
        <v>2865</v>
      </c>
      <c r="X28" s="529" t="s">
        <v>2867</v>
      </c>
      <c r="Y28" s="328" t="s">
        <v>2868</v>
      </c>
      <c r="Z28" s="35" t="s">
        <v>211</v>
      </c>
      <c r="AA28" s="352"/>
      <c r="AB28" s="352"/>
      <c r="AC28" s="352"/>
    </row>
    <row r="29" ht="12.0" customHeight="1">
      <c r="A29" s="143" t="s">
        <v>118</v>
      </c>
      <c r="B29" s="143" t="s">
        <v>1190</v>
      </c>
      <c r="C29" s="144" t="s">
        <v>1191</v>
      </c>
      <c r="D29" s="540" t="s">
        <v>1195</v>
      </c>
      <c r="E29" s="541" t="s">
        <v>1194</v>
      </c>
      <c r="F29" s="229" t="s">
        <v>181</v>
      </c>
      <c r="G29" s="143" t="s">
        <v>2869</v>
      </c>
      <c r="H29" s="144"/>
      <c r="I29" s="144"/>
      <c r="J29" s="144"/>
      <c r="K29" s="144"/>
      <c r="L29" s="54">
        <v>45430.0</v>
      </c>
      <c r="M29" s="81" t="s">
        <v>42</v>
      </c>
      <c r="N29" s="54"/>
      <c r="O29" s="81"/>
      <c r="P29" s="52"/>
      <c r="Q29" s="53"/>
      <c r="R29" s="144"/>
      <c r="S29" s="152"/>
      <c r="T29" s="152" t="s">
        <v>2870</v>
      </c>
      <c r="U29" s="144" t="s">
        <v>136</v>
      </c>
      <c r="V29" s="144"/>
      <c r="W29" s="144" t="s">
        <v>1195</v>
      </c>
      <c r="X29" s="229" t="s">
        <v>1194</v>
      </c>
      <c r="Y29" s="35" t="s">
        <v>2871</v>
      </c>
      <c r="Z29" s="35" t="s">
        <v>136</v>
      </c>
      <c r="AA29" s="352" t="s">
        <v>2872</v>
      </c>
      <c r="AB29" s="352"/>
      <c r="AC29" s="352"/>
    </row>
    <row r="30" ht="12.0" customHeight="1">
      <c r="A30" s="542" t="s">
        <v>139</v>
      </c>
      <c r="B30" s="542" t="s">
        <v>1225</v>
      </c>
      <c r="C30" s="542" t="s">
        <v>1226</v>
      </c>
      <c r="D30" s="543" t="s">
        <v>1227</v>
      </c>
      <c r="E30" s="544" t="s">
        <v>1228</v>
      </c>
      <c r="F30" s="542" t="s">
        <v>2809</v>
      </c>
      <c r="G30" s="542" t="s">
        <v>2873</v>
      </c>
      <c r="H30" s="542"/>
      <c r="I30" s="542"/>
      <c r="J30" s="542"/>
      <c r="K30" s="542"/>
      <c r="L30" s="52"/>
      <c r="M30" s="52"/>
      <c r="N30" s="52"/>
      <c r="O30" s="52"/>
      <c r="P30" s="54"/>
      <c r="Q30" s="54"/>
      <c r="R30" s="542"/>
      <c r="S30" s="545"/>
      <c r="T30" s="545" t="s">
        <v>2874</v>
      </c>
      <c r="U30" s="546" t="s">
        <v>52</v>
      </c>
      <c r="V30" s="542"/>
      <c r="W30" s="542" t="s">
        <v>1227</v>
      </c>
      <c r="X30" s="547" t="s">
        <v>1228</v>
      </c>
      <c r="Y30" s="35" t="s">
        <v>2875</v>
      </c>
      <c r="Z30" s="35" t="s">
        <v>52</v>
      </c>
      <c r="AA30" s="352" t="s">
        <v>2872</v>
      </c>
      <c r="AB30" s="352"/>
      <c r="AC30" s="352"/>
    </row>
    <row r="31" ht="12.0" customHeight="1">
      <c r="A31" s="53" t="s">
        <v>151</v>
      </c>
      <c r="B31" s="53" t="s">
        <v>1355</v>
      </c>
      <c r="C31" s="53" t="s">
        <v>457</v>
      </c>
      <c r="D31" s="328" t="s">
        <v>1356</v>
      </c>
      <c r="E31" s="525" t="s">
        <v>1357</v>
      </c>
      <c r="F31" s="53" t="s">
        <v>187</v>
      </c>
      <c r="G31" s="53" t="s">
        <v>2876</v>
      </c>
      <c r="H31" s="53"/>
      <c r="I31" s="53"/>
      <c r="J31" s="53"/>
      <c r="K31" s="53"/>
      <c r="L31" s="53"/>
      <c r="M31" s="53"/>
      <c r="N31" s="52"/>
      <c r="O31" s="52"/>
      <c r="P31" s="52"/>
      <c r="Q31" s="52"/>
      <c r="R31" s="53"/>
      <c r="S31" s="530"/>
      <c r="T31" s="530" t="s">
        <v>2877</v>
      </c>
      <c r="U31" s="53"/>
      <c r="V31" s="53"/>
      <c r="W31" s="53" t="s">
        <v>1356</v>
      </c>
      <c r="X31" s="529" t="s">
        <v>1357</v>
      </c>
      <c r="Y31" s="328" t="s">
        <v>2878</v>
      </c>
      <c r="Z31" s="35" t="s">
        <v>211</v>
      </c>
      <c r="AA31" s="352" t="s">
        <v>2872</v>
      </c>
      <c r="AB31" s="352"/>
      <c r="AC31" s="352"/>
    </row>
    <row r="32" ht="12.0" customHeight="1">
      <c r="A32" s="53" t="s">
        <v>2731</v>
      </c>
      <c r="B32" s="53" t="s">
        <v>1423</v>
      </c>
      <c r="C32" s="53" t="s">
        <v>1424</v>
      </c>
      <c r="D32" s="328" t="s">
        <v>1425</v>
      </c>
      <c r="E32" s="525" t="s">
        <v>1426</v>
      </c>
      <c r="F32" s="53" t="s">
        <v>187</v>
      </c>
      <c r="G32" s="53" t="s">
        <v>2879</v>
      </c>
      <c r="H32" s="53"/>
      <c r="I32" s="53"/>
      <c r="J32" s="53"/>
      <c r="K32" s="53"/>
      <c r="L32" s="52"/>
      <c r="M32" s="53"/>
      <c r="N32" s="52"/>
      <c r="O32" s="53"/>
      <c r="P32" s="52"/>
      <c r="Q32" s="53"/>
      <c r="R32" s="53"/>
      <c r="S32" s="530"/>
      <c r="T32" s="530" t="s">
        <v>2880</v>
      </c>
      <c r="U32" s="53"/>
      <c r="V32" s="53"/>
      <c r="W32" s="53" t="s">
        <v>1425</v>
      </c>
      <c r="X32" s="529" t="s">
        <v>1426</v>
      </c>
      <c r="Y32" s="328" t="s">
        <v>2881</v>
      </c>
      <c r="Z32" s="35" t="s">
        <v>211</v>
      </c>
      <c r="AA32" s="352" t="s">
        <v>2872</v>
      </c>
      <c r="AB32" s="352"/>
      <c r="AC32" s="352"/>
    </row>
    <row r="33" ht="12.0" customHeight="1">
      <c r="A33" s="66" t="s">
        <v>56</v>
      </c>
      <c r="B33" s="34" t="s">
        <v>1643</v>
      </c>
      <c r="C33" s="66" t="s">
        <v>1644</v>
      </c>
      <c r="D33" s="67" t="s">
        <v>2882</v>
      </c>
      <c r="E33" s="548" t="s">
        <v>2883</v>
      </c>
      <c r="F33" s="66" t="s">
        <v>118</v>
      </c>
      <c r="G33" s="66" t="s">
        <v>2884</v>
      </c>
      <c r="H33" s="66"/>
      <c r="I33" s="66"/>
      <c r="J33" s="66"/>
      <c r="K33" s="66"/>
      <c r="L33" s="54"/>
      <c r="M33" s="54"/>
      <c r="N33" s="54"/>
      <c r="O33" s="54"/>
      <c r="P33" s="54"/>
      <c r="Q33" s="54"/>
      <c r="R33" s="70"/>
      <c r="S33" s="71"/>
      <c r="T33" s="71"/>
      <c r="U33" s="66" t="s">
        <v>68</v>
      </c>
      <c r="V33" s="66"/>
      <c r="W33" s="66" t="s">
        <v>2882</v>
      </c>
      <c r="X33" s="73" t="s">
        <v>2883</v>
      </c>
      <c r="Y33" s="328" t="s">
        <v>2885</v>
      </c>
      <c r="Z33" s="35" t="s">
        <v>68</v>
      </c>
      <c r="AA33" s="352" t="s">
        <v>2872</v>
      </c>
      <c r="AB33" s="352"/>
      <c r="AC33" s="352"/>
    </row>
    <row r="34" ht="12.0" customHeight="1">
      <c r="A34" s="53" t="s">
        <v>118</v>
      </c>
      <c r="B34" s="34" t="s">
        <v>2886</v>
      </c>
      <c r="C34" s="526" t="s">
        <v>1045</v>
      </c>
      <c r="D34" s="539" t="s">
        <v>2887</v>
      </c>
      <c r="E34" s="525" t="s">
        <v>2888</v>
      </c>
      <c r="F34" s="53" t="s">
        <v>144</v>
      </c>
      <c r="G34" s="53" t="s">
        <v>2889</v>
      </c>
      <c r="H34" s="526"/>
      <c r="I34" s="526"/>
      <c r="J34" s="526"/>
      <c r="K34" s="526"/>
      <c r="L34" s="52"/>
      <c r="M34" s="53"/>
      <c r="N34" s="52"/>
      <c r="O34" s="53"/>
      <c r="P34" s="52"/>
      <c r="Q34" s="53"/>
      <c r="R34" s="526"/>
      <c r="S34" s="528">
        <v>45171.0</v>
      </c>
      <c r="T34" s="528"/>
      <c r="U34" s="526"/>
      <c r="V34" s="526"/>
      <c r="W34" s="526" t="s">
        <v>2887</v>
      </c>
      <c r="X34" s="538" t="s">
        <v>2888</v>
      </c>
      <c r="Y34" s="35" t="s">
        <v>2890</v>
      </c>
      <c r="Z34" s="35" t="s">
        <v>211</v>
      </c>
      <c r="AA34" s="352" t="s">
        <v>2872</v>
      </c>
      <c r="AB34" s="352"/>
      <c r="AC34" s="352"/>
    </row>
    <row r="35" ht="12.0" customHeight="1">
      <c r="A35" s="53" t="s">
        <v>151</v>
      </c>
      <c r="B35" s="66" t="s">
        <v>1649</v>
      </c>
      <c r="C35" s="89" t="s">
        <v>1650</v>
      </c>
      <c r="D35" s="67" t="s">
        <v>2891</v>
      </c>
      <c r="E35" s="68" t="s">
        <v>2892</v>
      </c>
      <c r="F35" s="89"/>
      <c r="G35" s="66"/>
      <c r="H35" s="89"/>
      <c r="I35" s="89"/>
      <c r="J35" s="89"/>
      <c r="K35" s="89"/>
      <c r="L35" s="54"/>
      <c r="M35" s="81"/>
      <c r="N35" s="81"/>
      <c r="O35" s="81"/>
      <c r="P35" s="81"/>
      <c r="Q35" s="81"/>
      <c r="R35" s="89"/>
      <c r="S35" s="92"/>
      <c r="T35" s="92"/>
      <c r="U35" s="89" t="s">
        <v>68</v>
      </c>
      <c r="V35" s="89"/>
      <c r="W35" s="66" t="s">
        <v>2891</v>
      </c>
      <c r="X35" s="95" t="e">
        <v>#N/A</v>
      </c>
      <c r="Y35" s="328" t="s">
        <v>2893</v>
      </c>
      <c r="Z35" s="35" t="s">
        <v>68</v>
      </c>
      <c r="AA35" s="352" t="s">
        <v>2872</v>
      </c>
      <c r="AB35" s="95" t="s">
        <v>2892</v>
      </c>
      <c r="AC35" s="352" t="e">
        <v>#N/A</v>
      </c>
    </row>
    <row r="36" ht="12.0" customHeight="1">
      <c r="A36" s="34" t="s">
        <v>123</v>
      </c>
      <c r="B36" s="34" t="s">
        <v>2894</v>
      </c>
      <c r="C36" s="34" t="s">
        <v>978</v>
      </c>
      <c r="D36" s="34" t="s">
        <v>151</v>
      </c>
      <c r="E36" s="36" t="s">
        <v>2895</v>
      </c>
      <c r="F36" s="36"/>
      <c r="G36" s="36"/>
      <c r="H36" s="36"/>
      <c r="I36" s="36"/>
      <c r="J36" s="303"/>
      <c r="K36" s="304"/>
      <c r="L36" s="303"/>
      <c r="M36" s="304"/>
      <c r="N36" s="303"/>
      <c r="O36" s="304"/>
      <c r="P36" s="34"/>
      <c r="Q36" s="39">
        <v>44695.0</v>
      </c>
      <c r="R36" s="39">
        <v>45430.0</v>
      </c>
      <c r="S36" s="36"/>
      <c r="T36" s="36"/>
      <c r="U36" s="171" t="s">
        <v>2315</v>
      </c>
      <c r="V36" s="297" t="s">
        <v>2316</v>
      </c>
      <c r="W36" s="35" t="s">
        <v>2896</v>
      </c>
      <c r="X36" s="43" t="s">
        <v>211</v>
      </c>
      <c r="Y36" s="34" t="s">
        <v>2897</v>
      </c>
      <c r="Z36" s="44"/>
      <c r="AA36" s="352" t="s">
        <v>2872</v>
      </c>
      <c r="AB36" s="352"/>
      <c r="AC36" s="352"/>
    </row>
    <row r="37" ht="12.0" customHeight="1">
      <c r="A37" s="34" t="s">
        <v>40</v>
      </c>
      <c r="B37" s="34" t="s">
        <v>2898</v>
      </c>
      <c r="C37" s="34" t="s">
        <v>2899</v>
      </c>
      <c r="D37" s="34" t="s">
        <v>181</v>
      </c>
      <c r="E37" s="34" t="s">
        <v>2900</v>
      </c>
      <c r="F37" s="34"/>
      <c r="G37" s="34"/>
      <c r="H37" s="34"/>
      <c r="I37" s="34"/>
      <c r="J37" s="303"/>
      <c r="K37" s="304"/>
      <c r="L37" s="303"/>
      <c r="M37" s="303"/>
      <c r="N37" s="303"/>
      <c r="O37" s="303"/>
      <c r="P37" s="38"/>
      <c r="Q37" s="225"/>
      <c r="R37" s="225">
        <v>45437.0</v>
      </c>
      <c r="S37" s="34"/>
      <c r="T37" s="34"/>
      <c r="U37" s="171" t="s">
        <v>2901</v>
      </c>
      <c r="V37" s="41" t="s">
        <v>2067</v>
      </c>
      <c r="W37" s="35" t="s">
        <v>2902</v>
      </c>
      <c r="X37" s="43" t="s">
        <v>211</v>
      </c>
      <c r="Y37" s="44"/>
      <c r="Z37" s="41" t="s">
        <v>2903</v>
      </c>
      <c r="AA37" s="352" t="s">
        <v>2872</v>
      </c>
      <c r="AB37" s="352"/>
      <c r="AC37" s="352"/>
    </row>
    <row r="38" ht="12.0" customHeight="1">
      <c r="A38" s="34" t="s">
        <v>70</v>
      </c>
      <c r="B38" s="34" t="s">
        <v>2904</v>
      </c>
      <c r="C38" s="34" t="s">
        <v>2905</v>
      </c>
      <c r="D38" s="34" t="s">
        <v>129</v>
      </c>
      <c r="E38" s="36" t="s">
        <v>2906</v>
      </c>
      <c r="F38" s="36"/>
      <c r="G38" s="36"/>
      <c r="H38" s="36"/>
      <c r="I38" s="36"/>
      <c r="J38" s="173"/>
      <c r="K38" s="174"/>
      <c r="L38" s="173"/>
      <c r="M38" s="174"/>
      <c r="N38" s="173"/>
      <c r="O38" s="174"/>
      <c r="P38" s="38"/>
      <c r="Q38" s="39"/>
      <c r="R38" s="39">
        <v>45437.0</v>
      </c>
      <c r="S38" s="36"/>
      <c r="T38" s="36"/>
      <c r="U38" s="171" t="s">
        <v>1763</v>
      </c>
      <c r="V38" s="163" t="s">
        <v>1764</v>
      </c>
      <c r="W38" s="35" t="s">
        <v>2907</v>
      </c>
      <c r="X38" s="43" t="s">
        <v>211</v>
      </c>
      <c r="Y38" s="34" t="s">
        <v>2908</v>
      </c>
      <c r="Z38" s="523"/>
      <c r="AA38" s="352" t="s">
        <v>2872</v>
      </c>
      <c r="AB38" s="352"/>
      <c r="AC38" s="352"/>
    </row>
    <row r="39" ht="12.0" customHeight="1">
      <c r="A39" s="34" t="s">
        <v>139</v>
      </c>
      <c r="B39" s="156" t="s">
        <v>2909</v>
      </c>
      <c r="C39" s="34" t="s">
        <v>1101</v>
      </c>
      <c r="D39" s="34" t="s">
        <v>172</v>
      </c>
      <c r="E39" s="36" t="s">
        <v>2910</v>
      </c>
      <c r="F39" s="36"/>
      <c r="G39" s="36"/>
      <c r="H39" s="36"/>
      <c r="I39" s="36"/>
      <c r="J39" s="303"/>
      <c r="K39" s="304"/>
      <c r="L39" s="303"/>
      <c r="M39" s="304"/>
      <c r="N39" s="303"/>
      <c r="O39" s="304"/>
      <c r="P39" s="36"/>
      <c r="Q39" s="225">
        <v>44779.0</v>
      </c>
      <c r="R39" s="39">
        <v>45437.0</v>
      </c>
      <c r="S39" s="36"/>
      <c r="T39" s="36"/>
      <c r="U39" s="171" t="s">
        <v>2911</v>
      </c>
      <c r="V39" s="157" t="s">
        <v>2447</v>
      </c>
      <c r="W39" s="35" t="s">
        <v>2912</v>
      </c>
      <c r="X39" s="43" t="s">
        <v>211</v>
      </c>
      <c r="Y39" s="523"/>
      <c r="Z39" s="523"/>
      <c r="AA39" s="352" t="s">
        <v>2872</v>
      </c>
      <c r="AB39" s="352"/>
      <c r="AC39" s="352"/>
    </row>
    <row r="40" ht="12.0" customHeight="1">
      <c r="A40" s="66" t="s">
        <v>100</v>
      </c>
      <c r="B40" s="66" t="s">
        <v>1639</v>
      </c>
      <c r="C40" s="66" t="s">
        <v>1640</v>
      </c>
      <c r="D40" s="66" t="s">
        <v>118</v>
      </c>
      <c r="E40" s="66" t="s">
        <v>2913</v>
      </c>
      <c r="F40" s="89"/>
      <c r="G40" s="89"/>
      <c r="H40" s="89"/>
      <c r="I40" s="89"/>
      <c r="J40" s="303"/>
      <c r="K40" s="303"/>
      <c r="L40" s="303"/>
      <c r="M40" s="303"/>
      <c r="N40" s="303"/>
      <c r="O40" s="304"/>
      <c r="P40" s="70"/>
      <c r="Q40" s="92"/>
      <c r="R40" s="92">
        <v>45437.0</v>
      </c>
      <c r="S40" s="66" t="s">
        <v>68</v>
      </c>
      <c r="T40" s="89"/>
      <c r="U40" s="72" t="s">
        <v>2023</v>
      </c>
      <c r="V40" s="73" t="s">
        <v>2024</v>
      </c>
      <c r="W40" s="67" t="s">
        <v>2914</v>
      </c>
      <c r="X40" s="94" t="s">
        <v>68</v>
      </c>
      <c r="Y40" s="66" t="s">
        <v>2915</v>
      </c>
      <c r="Z40" s="523"/>
      <c r="AA40" s="352" t="s">
        <v>2872</v>
      </c>
      <c r="AB40" s="352"/>
      <c r="AC40" s="352"/>
    </row>
    <row r="41" ht="12.0" customHeight="1">
      <c r="A41" s="34" t="s">
        <v>172</v>
      </c>
      <c r="B41" s="34" t="s">
        <v>2916</v>
      </c>
      <c r="C41" s="34" t="s">
        <v>1067</v>
      </c>
      <c r="D41" s="34"/>
      <c r="E41" s="34"/>
      <c r="F41" s="36"/>
      <c r="G41" s="36"/>
      <c r="H41" s="36"/>
      <c r="I41" s="36"/>
      <c r="J41" s="303"/>
      <c r="K41" s="304"/>
      <c r="L41" s="303"/>
      <c r="M41" s="303"/>
      <c r="N41" s="304"/>
      <c r="O41" s="304"/>
      <c r="P41" s="34"/>
      <c r="Q41" s="39">
        <v>44681.0</v>
      </c>
      <c r="R41" s="39">
        <v>45437.0</v>
      </c>
      <c r="S41" s="36"/>
      <c r="T41" s="36"/>
      <c r="U41" s="171" t="s">
        <v>2643</v>
      </c>
      <c r="V41" s="41" t="s">
        <v>2644</v>
      </c>
      <c r="W41" s="35" t="s">
        <v>2917</v>
      </c>
      <c r="X41" s="43" t="s">
        <v>211</v>
      </c>
      <c r="Y41" s="34" t="s">
        <v>2918</v>
      </c>
      <c r="Z41" s="523"/>
      <c r="AA41" s="352" t="s">
        <v>2872</v>
      </c>
      <c r="AB41" s="352"/>
      <c r="AC41" s="352"/>
    </row>
    <row r="42" ht="12.0" customHeight="1">
      <c r="A42" s="523"/>
      <c r="B42" s="523"/>
      <c r="C42" s="523"/>
      <c r="D42" s="523"/>
      <c r="E42" s="523"/>
      <c r="F42" s="523"/>
      <c r="G42" s="523"/>
      <c r="H42" s="523"/>
      <c r="I42" s="523"/>
      <c r="J42" s="523"/>
      <c r="K42" s="523"/>
      <c r="L42" s="524"/>
      <c r="M42" s="523"/>
      <c r="N42" s="523"/>
      <c r="O42" s="523"/>
      <c r="P42" s="524"/>
      <c r="Q42" s="523"/>
      <c r="R42" s="523"/>
      <c r="S42" s="524"/>
      <c r="T42" s="524"/>
      <c r="U42" s="523"/>
      <c r="V42" s="523"/>
      <c r="W42" s="523"/>
      <c r="X42" s="523"/>
      <c r="Y42" s="523"/>
      <c r="Z42" s="523"/>
      <c r="AA42" s="352"/>
      <c r="AB42" s="352"/>
      <c r="AC42" s="352"/>
    </row>
    <row r="43" ht="12.0" customHeight="1">
      <c r="A43" s="523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4"/>
      <c r="M43" s="523"/>
      <c r="N43" s="523"/>
      <c r="O43" s="523"/>
      <c r="P43" s="524"/>
      <c r="Q43" s="523"/>
      <c r="R43" s="523"/>
      <c r="S43" s="524"/>
      <c r="T43" s="524"/>
      <c r="U43" s="523"/>
      <c r="V43" s="523"/>
      <c r="W43" s="523"/>
      <c r="X43" s="523"/>
      <c r="Y43" s="523"/>
      <c r="Z43" s="523"/>
      <c r="AA43" s="352"/>
      <c r="AB43" s="352"/>
      <c r="AC43" s="352"/>
    </row>
    <row r="44" ht="12.0" customHeight="1">
      <c r="A44" s="523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4"/>
      <c r="M44" s="523"/>
      <c r="N44" s="523"/>
      <c r="O44" s="523"/>
      <c r="P44" s="524"/>
      <c r="Q44" s="523"/>
      <c r="R44" s="523"/>
      <c r="S44" s="524"/>
      <c r="T44" s="524"/>
      <c r="U44" s="523"/>
      <c r="V44" s="523"/>
      <c r="W44" s="523"/>
      <c r="X44" s="523"/>
      <c r="Y44" s="523"/>
      <c r="Z44" s="523"/>
      <c r="AA44" s="352"/>
      <c r="AB44" s="352"/>
      <c r="AC44" s="352"/>
    </row>
    <row r="45" ht="12.0" customHeight="1">
      <c r="A45" s="523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4"/>
      <c r="M45" s="523"/>
      <c r="N45" s="523"/>
      <c r="O45" s="523"/>
      <c r="P45" s="524"/>
      <c r="Q45" s="523"/>
      <c r="R45" s="523"/>
      <c r="S45" s="524"/>
      <c r="T45" s="524"/>
      <c r="U45" s="523"/>
      <c r="V45" s="523"/>
      <c r="W45" s="523"/>
      <c r="X45" s="523"/>
      <c r="Y45" s="523"/>
      <c r="Z45" s="523"/>
      <c r="AA45" s="352"/>
      <c r="AB45" s="352"/>
      <c r="AC45" s="352"/>
    </row>
    <row r="46" ht="12.0" customHeight="1">
      <c r="A46" s="523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4"/>
      <c r="M46" s="523"/>
      <c r="N46" s="523"/>
      <c r="O46" s="523"/>
      <c r="P46" s="524"/>
      <c r="Q46" s="523"/>
      <c r="R46" s="523"/>
      <c r="S46" s="524"/>
      <c r="T46" s="524"/>
      <c r="U46" s="523"/>
      <c r="V46" s="523"/>
      <c r="W46" s="523"/>
      <c r="X46" s="523"/>
      <c r="Y46" s="523"/>
      <c r="Z46" s="523"/>
      <c r="AA46" s="352"/>
      <c r="AB46" s="352"/>
      <c r="AC46" s="352"/>
    </row>
    <row r="47" ht="12.0" customHeight="1">
      <c r="A47" s="523"/>
      <c r="B47" s="523"/>
      <c r="C47" s="523"/>
      <c r="D47" s="523"/>
      <c r="E47" s="523"/>
      <c r="F47" s="523"/>
      <c r="G47" s="523"/>
      <c r="H47" s="523"/>
      <c r="I47" s="523"/>
      <c r="J47" s="523"/>
      <c r="K47" s="523"/>
      <c r="L47" s="524"/>
      <c r="M47" s="523"/>
      <c r="N47" s="523"/>
      <c r="O47" s="523"/>
      <c r="P47" s="524"/>
      <c r="Q47" s="523"/>
      <c r="R47" s="523"/>
      <c r="S47" s="524"/>
      <c r="T47" s="524"/>
      <c r="U47" s="523"/>
      <c r="V47" s="523"/>
      <c r="W47" s="523"/>
      <c r="X47" s="523"/>
      <c r="Y47" s="523"/>
      <c r="Z47" s="523"/>
      <c r="AA47" s="352"/>
      <c r="AB47" s="352"/>
      <c r="AC47" s="352"/>
    </row>
    <row r="48" ht="12.0" customHeight="1">
      <c r="A48" s="523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4"/>
      <c r="M48" s="523"/>
      <c r="N48" s="523"/>
      <c r="O48" s="523"/>
      <c r="P48" s="524"/>
      <c r="Q48" s="523"/>
      <c r="R48" s="523"/>
      <c r="S48" s="524"/>
      <c r="T48" s="524"/>
      <c r="U48" s="523"/>
      <c r="V48" s="523"/>
      <c r="W48" s="523"/>
      <c r="X48" s="523"/>
      <c r="Y48" s="523"/>
      <c r="Z48" s="523"/>
      <c r="AA48" s="352"/>
      <c r="AB48" s="352"/>
      <c r="AC48" s="352"/>
    </row>
    <row r="49" ht="12.0" customHeight="1">
      <c r="A49" s="523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4"/>
      <c r="M49" s="523"/>
      <c r="N49" s="523"/>
      <c r="O49" s="523"/>
      <c r="P49" s="524"/>
      <c r="Q49" s="523"/>
      <c r="R49" s="523"/>
      <c r="S49" s="524"/>
      <c r="T49" s="524"/>
      <c r="U49" s="523"/>
      <c r="V49" s="523"/>
      <c r="W49" s="523"/>
      <c r="X49" s="523"/>
      <c r="Y49" s="523"/>
      <c r="Z49" s="523"/>
      <c r="AA49" s="352"/>
      <c r="AB49" s="352"/>
      <c r="AC49" s="352"/>
    </row>
    <row r="50" ht="12.0" customHeight="1">
      <c r="A50" s="523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4"/>
      <c r="M50" s="523"/>
      <c r="N50" s="523"/>
      <c r="O50" s="523"/>
      <c r="P50" s="524"/>
      <c r="Q50" s="523"/>
      <c r="R50" s="523"/>
      <c r="S50" s="524"/>
      <c r="T50" s="524"/>
      <c r="U50" s="523"/>
      <c r="V50" s="523"/>
      <c r="W50" s="523"/>
      <c r="X50" s="523"/>
      <c r="Y50" s="523"/>
      <c r="Z50" s="523"/>
      <c r="AA50" s="352"/>
      <c r="AB50" s="352"/>
      <c r="AC50" s="352"/>
    </row>
    <row r="51" ht="12.0" customHeight="1">
      <c r="A51" s="523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4"/>
      <c r="M51" s="523"/>
      <c r="N51" s="523"/>
      <c r="O51" s="523"/>
      <c r="P51" s="524"/>
      <c r="Q51" s="523"/>
      <c r="R51" s="523"/>
      <c r="S51" s="524"/>
      <c r="T51" s="524"/>
      <c r="U51" s="523"/>
      <c r="V51" s="523"/>
      <c r="W51" s="523"/>
      <c r="X51" s="523"/>
      <c r="Y51" s="523"/>
      <c r="Z51" s="523"/>
      <c r="AA51" s="352"/>
      <c r="AB51" s="352"/>
      <c r="AC51" s="352"/>
    </row>
    <row r="52" ht="12.0" customHeight="1">
      <c r="A52" s="523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4"/>
      <c r="M52" s="523"/>
      <c r="N52" s="523"/>
      <c r="O52" s="523"/>
      <c r="P52" s="524"/>
      <c r="Q52" s="523"/>
      <c r="R52" s="523"/>
      <c r="S52" s="524"/>
      <c r="T52" s="524"/>
      <c r="U52" s="523"/>
      <c r="V52" s="523"/>
      <c r="W52" s="523"/>
      <c r="X52" s="523"/>
      <c r="Y52" s="523"/>
      <c r="Z52" s="523"/>
      <c r="AA52" s="352"/>
      <c r="AB52" s="352"/>
      <c r="AC52" s="352"/>
    </row>
    <row r="53" ht="12.0" customHeight="1">
      <c r="A53" s="523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4"/>
      <c r="M53" s="523"/>
      <c r="N53" s="523"/>
      <c r="O53" s="523"/>
      <c r="P53" s="524"/>
      <c r="Q53" s="523"/>
      <c r="R53" s="523"/>
      <c r="S53" s="524"/>
      <c r="T53" s="524"/>
      <c r="U53" s="523"/>
      <c r="V53" s="523"/>
      <c r="W53" s="523"/>
      <c r="X53" s="523"/>
      <c r="Y53" s="523"/>
      <c r="Z53" s="523"/>
      <c r="AA53" s="352"/>
      <c r="AB53" s="352"/>
      <c r="AC53" s="352"/>
    </row>
    <row r="54" ht="12.0" customHeight="1">
      <c r="A54" s="523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4"/>
      <c r="M54" s="523"/>
      <c r="N54" s="523"/>
      <c r="O54" s="523"/>
      <c r="P54" s="524"/>
      <c r="Q54" s="523"/>
      <c r="R54" s="523"/>
      <c r="S54" s="524"/>
      <c r="T54" s="524"/>
      <c r="U54" s="523"/>
      <c r="V54" s="523"/>
      <c r="W54" s="523"/>
      <c r="X54" s="523"/>
      <c r="Y54" s="523"/>
      <c r="Z54" s="523"/>
      <c r="AA54" s="352"/>
      <c r="AB54" s="352"/>
      <c r="AC54" s="352"/>
    </row>
    <row r="55" ht="12.0" customHeight="1">
      <c r="A55" s="523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4"/>
      <c r="M55" s="523"/>
      <c r="N55" s="523"/>
      <c r="O55" s="523"/>
      <c r="P55" s="524"/>
      <c r="Q55" s="523"/>
      <c r="R55" s="523"/>
      <c r="S55" s="524"/>
      <c r="T55" s="524"/>
      <c r="U55" s="523"/>
      <c r="V55" s="523"/>
      <c r="W55" s="523"/>
      <c r="X55" s="523"/>
      <c r="Y55" s="523"/>
      <c r="Z55" s="523"/>
      <c r="AA55" s="352"/>
      <c r="AB55" s="352"/>
      <c r="AC55" s="352"/>
    </row>
    <row r="56" ht="12.0" customHeight="1">
      <c r="A56" s="523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4"/>
      <c r="M56" s="523"/>
      <c r="N56" s="523"/>
      <c r="O56" s="523"/>
      <c r="P56" s="524"/>
      <c r="Q56" s="523"/>
      <c r="R56" s="523"/>
      <c r="S56" s="524"/>
      <c r="T56" s="524"/>
      <c r="U56" s="523"/>
      <c r="V56" s="523"/>
      <c r="W56" s="523"/>
      <c r="X56" s="523"/>
      <c r="Y56" s="523"/>
      <c r="Z56" s="523"/>
      <c r="AA56" s="352"/>
      <c r="AB56" s="352"/>
      <c r="AC56" s="352"/>
    </row>
    <row r="57" ht="12.0" customHeight="1">
      <c r="A57" s="523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4"/>
      <c r="M57" s="523"/>
      <c r="N57" s="523"/>
      <c r="O57" s="523"/>
      <c r="P57" s="524"/>
      <c r="Q57" s="523"/>
      <c r="R57" s="523"/>
      <c r="S57" s="524"/>
      <c r="T57" s="524"/>
      <c r="U57" s="523"/>
      <c r="V57" s="523"/>
      <c r="W57" s="523"/>
      <c r="X57" s="523"/>
      <c r="Y57" s="523"/>
      <c r="Z57" s="523"/>
      <c r="AA57" s="352"/>
      <c r="AB57" s="352"/>
      <c r="AC57" s="352"/>
    </row>
    <row r="58" ht="12.0" customHeight="1">
      <c r="A58" s="523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4"/>
      <c r="M58" s="523"/>
      <c r="N58" s="523"/>
      <c r="O58" s="523"/>
      <c r="P58" s="524"/>
      <c r="Q58" s="523"/>
      <c r="R58" s="523"/>
      <c r="S58" s="524"/>
      <c r="T58" s="524"/>
      <c r="U58" s="523"/>
      <c r="V58" s="523"/>
      <c r="W58" s="523"/>
      <c r="X58" s="523"/>
      <c r="Y58" s="523"/>
      <c r="Z58" s="523"/>
      <c r="AA58" s="352"/>
      <c r="AB58" s="352"/>
      <c r="AC58" s="352"/>
    </row>
    <row r="59" ht="12.0" customHeight="1">
      <c r="A59" s="523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4"/>
      <c r="M59" s="523"/>
      <c r="N59" s="523"/>
      <c r="O59" s="523"/>
      <c r="P59" s="524"/>
      <c r="Q59" s="523"/>
      <c r="R59" s="523"/>
      <c r="S59" s="524"/>
      <c r="T59" s="524"/>
      <c r="U59" s="523"/>
      <c r="V59" s="523"/>
      <c r="W59" s="523"/>
      <c r="X59" s="523"/>
      <c r="Y59" s="523"/>
      <c r="Z59" s="523"/>
      <c r="AA59" s="352"/>
      <c r="AB59" s="352"/>
      <c r="AC59" s="352"/>
    </row>
    <row r="60" ht="12.0" customHeight="1">
      <c r="A60" s="523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4"/>
      <c r="M60" s="523"/>
      <c r="N60" s="523"/>
      <c r="O60" s="523"/>
      <c r="P60" s="524"/>
      <c r="Q60" s="523"/>
      <c r="R60" s="523"/>
      <c r="S60" s="524"/>
      <c r="T60" s="524"/>
      <c r="U60" s="523"/>
      <c r="V60" s="523"/>
      <c r="W60" s="523"/>
      <c r="X60" s="523"/>
      <c r="Y60" s="523"/>
      <c r="Z60" s="523"/>
      <c r="AA60" s="352"/>
      <c r="AB60" s="352"/>
      <c r="AC60" s="352"/>
    </row>
    <row r="61" ht="12.0" customHeight="1">
      <c r="A61" s="523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4"/>
      <c r="M61" s="523"/>
      <c r="N61" s="523"/>
      <c r="O61" s="523"/>
      <c r="P61" s="524"/>
      <c r="Q61" s="523"/>
      <c r="R61" s="523"/>
      <c r="S61" s="524"/>
      <c r="T61" s="524"/>
      <c r="U61" s="523"/>
      <c r="V61" s="523"/>
      <c r="W61" s="523"/>
      <c r="X61" s="523"/>
      <c r="Y61" s="523"/>
      <c r="Z61" s="523"/>
      <c r="AA61" s="352"/>
      <c r="AB61" s="352"/>
      <c r="AC61" s="352"/>
    </row>
    <row r="62" ht="12.0" customHeight="1">
      <c r="A62" s="523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4"/>
      <c r="M62" s="523"/>
      <c r="N62" s="523"/>
      <c r="O62" s="523"/>
      <c r="P62" s="524"/>
      <c r="Q62" s="523"/>
      <c r="R62" s="523"/>
      <c r="S62" s="524"/>
      <c r="T62" s="524"/>
      <c r="U62" s="523"/>
      <c r="V62" s="523"/>
      <c r="W62" s="523"/>
      <c r="X62" s="523"/>
      <c r="Y62" s="523"/>
      <c r="Z62" s="523"/>
      <c r="AA62" s="352"/>
      <c r="AB62" s="352"/>
      <c r="AC62" s="352"/>
    </row>
    <row r="63" ht="12.0" customHeight="1">
      <c r="A63" s="523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4"/>
      <c r="M63" s="523"/>
      <c r="N63" s="523"/>
      <c r="O63" s="523"/>
      <c r="P63" s="524"/>
      <c r="Q63" s="523"/>
      <c r="R63" s="523"/>
      <c r="S63" s="524"/>
      <c r="T63" s="524"/>
      <c r="U63" s="523"/>
      <c r="V63" s="523"/>
      <c r="W63" s="523"/>
      <c r="X63" s="523"/>
      <c r="Y63" s="523"/>
      <c r="Z63" s="523"/>
      <c r="AA63" s="352"/>
      <c r="AB63" s="352"/>
      <c r="AC63" s="352"/>
    </row>
    <row r="64" ht="12.0" customHeight="1">
      <c r="A64" s="523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4"/>
      <c r="M64" s="523"/>
      <c r="N64" s="523"/>
      <c r="O64" s="523"/>
      <c r="P64" s="524"/>
      <c r="Q64" s="523"/>
      <c r="R64" s="523"/>
      <c r="S64" s="524"/>
      <c r="T64" s="524"/>
      <c r="U64" s="523"/>
      <c r="V64" s="523"/>
      <c r="W64" s="523"/>
      <c r="X64" s="523"/>
      <c r="Y64" s="523"/>
      <c r="Z64" s="523"/>
      <c r="AA64" s="352"/>
      <c r="AB64" s="352"/>
      <c r="AC64" s="352"/>
    </row>
    <row r="65" ht="12.0" customHeight="1">
      <c r="A65" s="523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4"/>
      <c r="M65" s="523"/>
      <c r="N65" s="523"/>
      <c r="O65" s="523"/>
      <c r="P65" s="524"/>
      <c r="Q65" s="523"/>
      <c r="R65" s="523"/>
      <c r="S65" s="524"/>
      <c r="T65" s="524"/>
      <c r="U65" s="523"/>
      <c r="V65" s="523"/>
      <c r="W65" s="523"/>
      <c r="X65" s="523"/>
      <c r="Y65" s="523"/>
      <c r="Z65" s="523"/>
      <c r="AA65" s="352"/>
      <c r="AB65" s="352"/>
      <c r="AC65" s="352"/>
    </row>
    <row r="66" ht="12.0" customHeight="1">
      <c r="A66" s="523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4"/>
      <c r="M66" s="523"/>
      <c r="N66" s="523"/>
      <c r="O66" s="523"/>
      <c r="P66" s="524"/>
      <c r="Q66" s="523"/>
      <c r="R66" s="523"/>
      <c r="S66" s="524"/>
      <c r="T66" s="524"/>
      <c r="U66" s="523"/>
      <c r="V66" s="523"/>
      <c r="W66" s="523"/>
      <c r="X66" s="523"/>
      <c r="Y66" s="523"/>
      <c r="Z66" s="523"/>
      <c r="AA66" s="352"/>
      <c r="AB66" s="352"/>
      <c r="AC66" s="352"/>
    </row>
    <row r="67" ht="12.0" customHeight="1">
      <c r="A67" s="523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4"/>
      <c r="M67" s="523"/>
      <c r="N67" s="523"/>
      <c r="O67" s="523"/>
      <c r="P67" s="524"/>
      <c r="Q67" s="523"/>
      <c r="R67" s="523"/>
      <c r="S67" s="524"/>
      <c r="T67" s="524"/>
      <c r="U67" s="523"/>
      <c r="V67" s="523"/>
      <c r="W67" s="523"/>
      <c r="X67" s="523"/>
      <c r="Y67" s="523"/>
      <c r="Z67" s="523"/>
      <c r="AA67" s="352"/>
      <c r="AB67" s="352"/>
      <c r="AC67" s="352"/>
    </row>
    <row r="68" ht="12.0" customHeight="1">
      <c r="A68" s="523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4"/>
      <c r="M68" s="523"/>
      <c r="N68" s="523"/>
      <c r="O68" s="523"/>
      <c r="P68" s="524"/>
      <c r="Q68" s="523"/>
      <c r="R68" s="523"/>
      <c r="S68" s="524"/>
      <c r="T68" s="524"/>
      <c r="U68" s="523"/>
      <c r="V68" s="523"/>
      <c r="W68" s="523"/>
      <c r="X68" s="523"/>
      <c r="Y68" s="523"/>
      <c r="Z68" s="523"/>
      <c r="AA68" s="352"/>
      <c r="AB68" s="352"/>
      <c r="AC68" s="352"/>
    </row>
    <row r="69" ht="12.0" customHeight="1">
      <c r="A69" s="523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4"/>
      <c r="M69" s="523"/>
      <c r="N69" s="523"/>
      <c r="O69" s="523"/>
      <c r="P69" s="524"/>
      <c r="Q69" s="523"/>
      <c r="R69" s="523"/>
      <c r="S69" s="524"/>
      <c r="T69" s="524"/>
      <c r="U69" s="523"/>
      <c r="V69" s="523"/>
      <c r="W69" s="523"/>
      <c r="X69" s="523"/>
      <c r="Y69" s="523"/>
      <c r="Z69" s="523"/>
      <c r="AA69" s="352"/>
      <c r="AB69" s="352"/>
      <c r="AC69" s="352"/>
    </row>
    <row r="70" ht="12.0" customHeight="1">
      <c r="A70" s="523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4"/>
      <c r="M70" s="523"/>
      <c r="N70" s="523"/>
      <c r="O70" s="523"/>
      <c r="P70" s="524"/>
      <c r="Q70" s="523"/>
      <c r="R70" s="523"/>
      <c r="S70" s="524"/>
      <c r="T70" s="524"/>
      <c r="U70" s="523"/>
      <c r="V70" s="523"/>
      <c r="W70" s="523"/>
      <c r="X70" s="523"/>
      <c r="Y70" s="523"/>
      <c r="Z70" s="523"/>
      <c r="AA70" s="352"/>
      <c r="AB70" s="352"/>
      <c r="AC70" s="352"/>
    </row>
    <row r="71" ht="12.0" customHeight="1">
      <c r="A71" s="523"/>
      <c r="B71" s="523"/>
      <c r="C71" s="523"/>
      <c r="D71" s="523"/>
      <c r="E71" s="523"/>
      <c r="F71" s="523"/>
      <c r="G71" s="523"/>
      <c r="H71" s="523"/>
      <c r="I71" s="523"/>
      <c r="J71" s="523"/>
      <c r="K71" s="523"/>
      <c r="L71" s="524"/>
      <c r="M71" s="523"/>
      <c r="N71" s="523"/>
      <c r="O71" s="523"/>
      <c r="P71" s="524"/>
      <c r="Q71" s="523"/>
      <c r="R71" s="523"/>
      <c r="S71" s="524"/>
      <c r="T71" s="524"/>
      <c r="U71" s="523"/>
      <c r="V71" s="523"/>
      <c r="W71" s="523"/>
      <c r="X71" s="523"/>
      <c r="Y71" s="523"/>
      <c r="Z71" s="523"/>
      <c r="AA71" s="352"/>
      <c r="AB71" s="352"/>
      <c r="AC71" s="352"/>
    </row>
    <row r="72" ht="12.0" customHeight="1">
      <c r="A72" s="523"/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4"/>
      <c r="M72" s="523"/>
      <c r="N72" s="523"/>
      <c r="O72" s="523"/>
      <c r="P72" s="524"/>
      <c r="Q72" s="523"/>
      <c r="R72" s="523"/>
      <c r="S72" s="524"/>
      <c r="T72" s="524"/>
      <c r="U72" s="523"/>
      <c r="V72" s="523"/>
      <c r="W72" s="523"/>
      <c r="X72" s="523"/>
      <c r="Y72" s="523"/>
      <c r="Z72" s="523"/>
      <c r="AA72" s="352"/>
      <c r="AB72" s="352"/>
      <c r="AC72" s="352"/>
    </row>
    <row r="73" ht="12.0" customHeight="1">
      <c r="A73" s="523"/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4"/>
      <c r="M73" s="523"/>
      <c r="N73" s="523"/>
      <c r="O73" s="523"/>
      <c r="P73" s="524"/>
      <c r="Q73" s="523"/>
      <c r="R73" s="523"/>
      <c r="S73" s="524"/>
      <c r="T73" s="524"/>
      <c r="U73" s="523"/>
      <c r="V73" s="523"/>
      <c r="W73" s="523"/>
      <c r="X73" s="523"/>
      <c r="Y73" s="523"/>
      <c r="Z73" s="523"/>
      <c r="AA73" s="352"/>
      <c r="AB73" s="352"/>
      <c r="AC73" s="352"/>
    </row>
    <row r="74" ht="12.0" customHeight="1">
      <c r="A74" s="523"/>
      <c r="B74" s="523"/>
      <c r="C74" s="523"/>
      <c r="D74" s="523"/>
      <c r="E74" s="523"/>
      <c r="F74" s="523"/>
      <c r="G74" s="523"/>
      <c r="H74" s="523"/>
      <c r="I74" s="523"/>
      <c r="J74" s="523"/>
      <c r="K74" s="523"/>
      <c r="L74" s="524"/>
      <c r="M74" s="523"/>
      <c r="N74" s="523"/>
      <c r="O74" s="523"/>
      <c r="P74" s="524"/>
      <c r="Q74" s="523"/>
      <c r="R74" s="523"/>
      <c r="S74" s="524"/>
      <c r="T74" s="524"/>
      <c r="U74" s="523"/>
      <c r="V74" s="523"/>
      <c r="W74" s="523"/>
      <c r="X74" s="523"/>
      <c r="Y74" s="523"/>
      <c r="Z74" s="523"/>
      <c r="AA74" s="352"/>
      <c r="AB74" s="352"/>
      <c r="AC74" s="352"/>
    </row>
    <row r="75" ht="12.0" customHeight="1">
      <c r="A75" s="523"/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4"/>
      <c r="M75" s="523"/>
      <c r="N75" s="523"/>
      <c r="O75" s="523"/>
      <c r="P75" s="524"/>
      <c r="Q75" s="523"/>
      <c r="R75" s="523"/>
      <c r="S75" s="524"/>
      <c r="T75" s="524"/>
      <c r="U75" s="523"/>
      <c r="V75" s="523"/>
      <c r="W75" s="523"/>
      <c r="X75" s="523"/>
      <c r="Y75" s="523"/>
      <c r="Z75" s="523"/>
      <c r="AA75" s="352"/>
      <c r="AB75" s="352"/>
      <c r="AC75" s="352"/>
    </row>
    <row r="76" ht="12.0" customHeight="1">
      <c r="A76" s="523"/>
      <c r="B76" s="523"/>
      <c r="C76" s="523"/>
      <c r="D76" s="523"/>
      <c r="E76" s="523"/>
      <c r="F76" s="523"/>
      <c r="G76" s="523"/>
      <c r="H76" s="523"/>
      <c r="I76" s="523"/>
      <c r="J76" s="523"/>
      <c r="K76" s="523"/>
      <c r="L76" s="524"/>
      <c r="M76" s="523"/>
      <c r="N76" s="523"/>
      <c r="O76" s="523"/>
      <c r="P76" s="524"/>
      <c r="Q76" s="523"/>
      <c r="R76" s="523"/>
      <c r="S76" s="524"/>
      <c r="T76" s="524"/>
      <c r="U76" s="523"/>
      <c r="V76" s="523"/>
      <c r="W76" s="523"/>
      <c r="X76" s="523"/>
      <c r="Y76" s="523"/>
      <c r="Z76" s="523"/>
      <c r="AA76" s="352"/>
      <c r="AB76" s="352"/>
      <c r="AC76" s="352"/>
    </row>
    <row r="77" ht="12.0" customHeight="1">
      <c r="A77" s="523"/>
      <c r="B77" s="523"/>
      <c r="C77" s="523"/>
      <c r="D77" s="523"/>
      <c r="E77" s="523"/>
      <c r="F77" s="523"/>
      <c r="G77" s="523"/>
      <c r="H77" s="523"/>
      <c r="I77" s="523"/>
      <c r="J77" s="523"/>
      <c r="K77" s="523"/>
      <c r="L77" s="524"/>
      <c r="M77" s="523"/>
      <c r="N77" s="523"/>
      <c r="O77" s="523"/>
      <c r="P77" s="524"/>
      <c r="Q77" s="523"/>
      <c r="R77" s="523"/>
      <c r="S77" s="524"/>
      <c r="T77" s="524"/>
      <c r="U77" s="523"/>
      <c r="V77" s="523"/>
      <c r="W77" s="523"/>
      <c r="X77" s="523"/>
      <c r="Y77" s="523"/>
      <c r="Z77" s="523"/>
      <c r="AA77" s="352"/>
      <c r="AB77" s="352"/>
      <c r="AC77" s="352"/>
    </row>
    <row r="78" ht="12.0" customHeight="1">
      <c r="A78" s="523"/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4"/>
      <c r="M78" s="523"/>
      <c r="N78" s="523"/>
      <c r="O78" s="523"/>
      <c r="P78" s="524"/>
      <c r="Q78" s="523"/>
      <c r="R78" s="523"/>
      <c r="S78" s="524"/>
      <c r="T78" s="524"/>
      <c r="U78" s="523"/>
      <c r="V78" s="523"/>
      <c r="W78" s="523"/>
      <c r="X78" s="523"/>
      <c r="Y78" s="523"/>
      <c r="Z78" s="523"/>
      <c r="AA78" s="352"/>
      <c r="AB78" s="352"/>
      <c r="AC78" s="352"/>
    </row>
    <row r="79" ht="12.0" customHeight="1">
      <c r="A79" s="523"/>
      <c r="B79" s="523"/>
      <c r="C79" s="523"/>
      <c r="D79" s="523"/>
      <c r="E79" s="523"/>
      <c r="F79" s="523"/>
      <c r="G79" s="523"/>
      <c r="H79" s="523"/>
      <c r="I79" s="523"/>
      <c r="J79" s="523"/>
      <c r="K79" s="523"/>
      <c r="L79" s="524"/>
      <c r="M79" s="523"/>
      <c r="N79" s="523"/>
      <c r="O79" s="523"/>
      <c r="P79" s="524"/>
      <c r="Q79" s="523"/>
      <c r="R79" s="523"/>
      <c r="S79" s="524"/>
      <c r="T79" s="524"/>
      <c r="U79" s="523"/>
      <c r="V79" s="523"/>
      <c r="W79" s="523"/>
      <c r="X79" s="523"/>
      <c r="Y79" s="523"/>
      <c r="Z79" s="523"/>
      <c r="AA79" s="352"/>
      <c r="AB79" s="352"/>
      <c r="AC79" s="352"/>
    </row>
    <row r="80" ht="12.0" customHeight="1">
      <c r="A80" s="523"/>
      <c r="B80" s="523"/>
      <c r="C80" s="523"/>
      <c r="D80" s="523"/>
      <c r="E80" s="523"/>
      <c r="F80" s="523"/>
      <c r="G80" s="523"/>
      <c r="H80" s="523"/>
      <c r="I80" s="523"/>
      <c r="J80" s="523"/>
      <c r="K80" s="523"/>
      <c r="L80" s="524"/>
      <c r="M80" s="523"/>
      <c r="N80" s="523"/>
      <c r="O80" s="523"/>
      <c r="P80" s="524"/>
      <c r="Q80" s="523"/>
      <c r="R80" s="523"/>
      <c r="S80" s="524"/>
      <c r="T80" s="524"/>
      <c r="U80" s="523"/>
      <c r="V80" s="523"/>
      <c r="W80" s="523"/>
      <c r="X80" s="523"/>
      <c r="Y80" s="523"/>
      <c r="Z80" s="523"/>
      <c r="AA80" s="352"/>
      <c r="AB80" s="352"/>
      <c r="AC80" s="352"/>
    </row>
    <row r="81" ht="12.0" customHeight="1">
      <c r="A81" s="523"/>
      <c r="B81" s="523"/>
      <c r="C81" s="523"/>
      <c r="D81" s="523"/>
      <c r="E81" s="523"/>
      <c r="F81" s="523"/>
      <c r="G81" s="523"/>
      <c r="H81" s="523"/>
      <c r="I81" s="523"/>
      <c r="J81" s="523"/>
      <c r="K81" s="523"/>
      <c r="L81" s="524"/>
      <c r="M81" s="523"/>
      <c r="N81" s="523"/>
      <c r="O81" s="523"/>
      <c r="P81" s="524"/>
      <c r="Q81" s="523"/>
      <c r="R81" s="523"/>
      <c r="S81" s="524"/>
      <c r="T81" s="524"/>
      <c r="U81" s="523"/>
      <c r="V81" s="523"/>
      <c r="W81" s="523"/>
      <c r="X81" s="523"/>
      <c r="Y81" s="523"/>
      <c r="Z81" s="523"/>
      <c r="AA81" s="352"/>
      <c r="AB81" s="352"/>
      <c r="AC81" s="352"/>
    </row>
    <row r="82" ht="12.0" customHeight="1">
      <c r="A82" s="523"/>
      <c r="B82" s="523"/>
      <c r="C82" s="523"/>
      <c r="D82" s="523"/>
      <c r="E82" s="523"/>
      <c r="F82" s="523"/>
      <c r="G82" s="523"/>
      <c r="H82" s="523"/>
      <c r="I82" s="523"/>
      <c r="J82" s="523"/>
      <c r="K82" s="523"/>
      <c r="L82" s="524"/>
      <c r="M82" s="523"/>
      <c r="N82" s="523"/>
      <c r="O82" s="523"/>
      <c r="P82" s="524"/>
      <c r="Q82" s="523"/>
      <c r="R82" s="523"/>
      <c r="S82" s="524"/>
      <c r="T82" s="524"/>
      <c r="U82" s="523"/>
      <c r="V82" s="523"/>
      <c r="W82" s="523"/>
      <c r="X82" s="523"/>
      <c r="Y82" s="523"/>
      <c r="Z82" s="523"/>
      <c r="AA82" s="352"/>
      <c r="AB82" s="352"/>
      <c r="AC82" s="352"/>
    </row>
    <row r="83" ht="12.0" customHeight="1">
      <c r="A83" s="523"/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4"/>
      <c r="M83" s="523"/>
      <c r="N83" s="523"/>
      <c r="O83" s="523"/>
      <c r="P83" s="524"/>
      <c r="Q83" s="523"/>
      <c r="R83" s="523"/>
      <c r="S83" s="524"/>
      <c r="T83" s="524"/>
      <c r="U83" s="523"/>
      <c r="V83" s="523"/>
      <c r="W83" s="523"/>
      <c r="X83" s="523"/>
      <c r="Y83" s="523"/>
      <c r="Z83" s="523"/>
      <c r="AA83" s="352"/>
      <c r="AB83" s="352"/>
      <c r="AC83" s="352"/>
    </row>
    <row r="84" ht="12.0" customHeight="1">
      <c r="A84" s="523"/>
      <c r="B84" s="523"/>
      <c r="C84" s="523"/>
      <c r="D84" s="523"/>
      <c r="E84" s="523"/>
      <c r="F84" s="523"/>
      <c r="G84" s="523"/>
      <c r="H84" s="523"/>
      <c r="I84" s="523"/>
      <c r="J84" s="523"/>
      <c r="K84" s="523"/>
      <c r="L84" s="524"/>
      <c r="M84" s="523"/>
      <c r="N84" s="523"/>
      <c r="O84" s="523"/>
      <c r="P84" s="524"/>
      <c r="Q84" s="523"/>
      <c r="R84" s="523"/>
      <c r="S84" s="524"/>
      <c r="T84" s="524"/>
      <c r="U84" s="523"/>
      <c r="V84" s="523"/>
      <c r="W84" s="523"/>
      <c r="X84" s="523"/>
      <c r="Y84" s="523"/>
      <c r="Z84" s="523"/>
      <c r="AA84" s="352"/>
      <c r="AB84" s="352"/>
      <c r="AC84" s="352"/>
    </row>
    <row r="85" ht="12.0" customHeight="1">
      <c r="A85" s="523"/>
      <c r="B85" s="523"/>
      <c r="C85" s="523"/>
      <c r="D85" s="523"/>
      <c r="E85" s="523"/>
      <c r="F85" s="523"/>
      <c r="G85" s="523"/>
      <c r="H85" s="523"/>
      <c r="I85" s="523"/>
      <c r="J85" s="523"/>
      <c r="K85" s="523"/>
      <c r="L85" s="524"/>
      <c r="M85" s="523"/>
      <c r="N85" s="523"/>
      <c r="O85" s="523"/>
      <c r="P85" s="524"/>
      <c r="Q85" s="523"/>
      <c r="R85" s="523"/>
      <c r="S85" s="524"/>
      <c r="T85" s="524"/>
      <c r="U85" s="523"/>
      <c r="V85" s="523"/>
      <c r="W85" s="523"/>
      <c r="X85" s="523"/>
      <c r="Y85" s="523"/>
      <c r="Z85" s="523"/>
      <c r="AA85" s="352"/>
      <c r="AB85" s="352"/>
      <c r="AC85" s="352"/>
    </row>
    <row r="86" ht="12.0" customHeight="1">
      <c r="A86" s="523"/>
      <c r="B86" s="523"/>
      <c r="C86" s="523"/>
      <c r="D86" s="523"/>
      <c r="E86" s="523"/>
      <c r="F86" s="523"/>
      <c r="G86" s="523"/>
      <c r="H86" s="523"/>
      <c r="I86" s="523"/>
      <c r="J86" s="523"/>
      <c r="K86" s="523"/>
      <c r="L86" s="524"/>
      <c r="M86" s="523"/>
      <c r="N86" s="523"/>
      <c r="O86" s="523"/>
      <c r="P86" s="524"/>
      <c r="Q86" s="523"/>
      <c r="R86" s="523"/>
      <c r="S86" s="524"/>
      <c r="T86" s="524"/>
      <c r="U86" s="523"/>
      <c r="V86" s="523"/>
      <c r="W86" s="523"/>
      <c r="X86" s="523"/>
      <c r="Y86" s="523"/>
      <c r="Z86" s="523"/>
      <c r="AA86" s="352"/>
      <c r="AB86" s="352"/>
      <c r="AC86" s="352"/>
    </row>
    <row r="87" ht="12.0" customHeight="1">
      <c r="A87" s="523"/>
      <c r="B87" s="523"/>
      <c r="C87" s="523"/>
      <c r="D87" s="523"/>
      <c r="E87" s="523"/>
      <c r="F87" s="523"/>
      <c r="G87" s="523"/>
      <c r="H87" s="523"/>
      <c r="I87" s="523"/>
      <c r="J87" s="523"/>
      <c r="K87" s="523"/>
      <c r="L87" s="524"/>
      <c r="M87" s="523"/>
      <c r="N87" s="523"/>
      <c r="O87" s="523"/>
      <c r="P87" s="524"/>
      <c r="Q87" s="523"/>
      <c r="R87" s="523"/>
      <c r="S87" s="524"/>
      <c r="T87" s="524"/>
      <c r="U87" s="523"/>
      <c r="V87" s="523"/>
      <c r="W87" s="523"/>
      <c r="X87" s="523"/>
      <c r="Y87" s="523"/>
      <c r="Z87" s="523"/>
      <c r="AA87" s="352"/>
      <c r="AB87" s="352"/>
      <c r="AC87" s="352"/>
    </row>
    <row r="88" ht="12.0" customHeight="1">
      <c r="A88" s="523"/>
      <c r="B88" s="523"/>
      <c r="C88" s="523"/>
      <c r="D88" s="523"/>
      <c r="E88" s="523"/>
      <c r="F88" s="523"/>
      <c r="G88" s="523"/>
      <c r="H88" s="523"/>
      <c r="I88" s="523"/>
      <c r="J88" s="523"/>
      <c r="K88" s="523"/>
      <c r="L88" s="524"/>
      <c r="M88" s="523"/>
      <c r="N88" s="523"/>
      <c r="O88" s="523"/>
      <c r="P88" s="524"/>
      <c r="Q88" s="523"/>
      <c r="R88" s="523"/>
      <c r="S88" s="524"/>
      <c r="T88" s="524"/>
      <c r="U88" s="523"/>
      <c r="V88" s="523"/>
      <c r="W88" s="523"/>
      <c r="X88" s="523"/>
      <c r="Y88" s="523"/>
      <c r="Z88" s="523"/>
      <c r="AA88" s="352"/>
      <c r="AB88" s="352"/>
      <c r="AC88" s="352"/>
    </row>
    <row r="89" ht="12.0" customHeight="1">
      <c r="A89" s="523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4"/>
      <c r="M89" s="523"/>
      <c r="N89" s="523"/>
      <c r="O89" s="523"/>
      <c r="P89" s="524"/>
      <c r="Q89" s="523"/>
      <c r="R89" s="523"/>
      <c r="S89" s="524"/>
      <c r="T89" s="524"/>
      <c r="U89" s="523"/>
      <c r="V89" s="523"/>
      <c r="W89" s="523"/>
      <c r="X89" s="523"/>
      <c r="Y89" s="523"/>
      <c r="Z89" s="523"/>
      <c r="AA89" s="352"/>
      <c r="AB89" s="352"/>
      <c r="AC89" s="352"/>
    </row>
    <row r="90" ht="12.0" customHeight="1">
      <c r="A90" s="523"/>
      <c r="B90" s="523"/>
      <c r="C90" s="523"/>
      <c r="D90" s="523"/>
      <c r="E90" s="523"/>
      <c r="F90" s="523"/>
      <c r="G90" s="523"/>
      <c r="H90" s="523"/>
      <c r="I90" s="523"/>
      <c r="J90" s="523"/>
      <c r="K90" s="523"/>
      <c r="L90" s="524"/>
      <c r="M90" s="523"/>
      <c r="N90" s="523"/>
      <c r="O90" s="523"/>
      <c r="P90" s="524"/>
      <c r="Q90" s="523"/>
      <c r="R90" s="523"/>
      <c r="S90" s="524"/>
      <c r="T90" s="524"/>
      <c r="U90" s="523"/>
      <c r="V90" s="523"/>
      <c r="W90" s="523"/>
      <c r="X90" s="523"/>
      <c r="Y90" s="523"/>
      <c r="Z90" s="523"/>
      <c r="AA90" s="352"/>
      <c r="AB90" s="352"/>
      <c r="AC90" s="352"/>
    </row>
    <row r="91" ht="12.0" customHeight="1">
      <c r="A91" s="523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4"/>
      <c r="M91" s="523"/>
      <c r="N91" s="523"/>
      <c r="O91" s="523"/>
      <c r="P91" s="524"/>
      <c r="Q91" s="523"/>
      <c r="R91" s="523"/>
      <c r="S91" s="524"/>
      <c r="T91" s="524"/>
      <c r="U91" s="523"/>
      <c r="V91" s="523"/>
      <c r="W91" s="523"/>
      <c r="X91" s="523"/>
      <c r="Y91" s="523"/>
      <c r="Z91" s="523"/>
      <c r="AA91" s="352"/>
      <c r="AB91" s="352"/>
      <c r="AC91" s="352"/>
    </row>
    <row r="92" ht="12.0" customHeight="1">
      <c r="A92" s="523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4"/>
      <c r="M92" s="523"/>
      <c r="N92" s="523"/>
      <c r="O92" s="523"/>
      <c r="P92" s="524"/>
      <c r="Q92" s="523"/>
      <c r="R92" s="523"/>
      <c r="S92" s="524"/>
      <c r="T92" s="524"/>
      <c r="U92" s="523"/>
      <c r="V92" s="523"/>
      <c r="W92" s="523"/>
      <c r="X92" s="523"/>
      <c r="Y92" s="523"/>
      <c r="Z92" s="523"/>
      <c r="AA92" s="352"/>
      <c r="AB92" s="352"/>
      <c r="AC92" s="352"/>
    </row>
    <row r="93" ht="12.0" customHeight="1">
      <c r="A93" s="523"/>
      <c r="B93" s="523"/>
      <c r="C93" s="523"/>
      <c r="D93" s="523"/>
      <c r="E93" s="523"/>
      <c r="F93" s="523"/>
      <c r="G93" s="523"/>
      <c r="H93" s="523"/>
      <c r="I93" s="523"/>
      <c r="J93" s="523"/>
      <c r="K93" s="523"/>
      <c r="L93" s="524"/>
      <c r="M93" s="523"/>
      <c r="N93" s="523"/>
      <c r="O93" s="523"/>
      <c r="P93" s="524"/>
      <c r="Q93" s="523"/>
      <c r="R93" s="523"/>
      <c r="S93" s="524"/>
      <c r="T93" s="524"/>
      <c r="U93" s="523"/>
      <c r="V93" s="523"/>
      <c r="W93" s="523"/>
      <c r="X93" s="523"/>
      <c r="Y93" s="523"/>
      <c r="Z93" s="523"/>
      <c r="AA93" s="352"/>
      <c r="AB93" s="352"/>
      <c r="AC93" s="352"/>
    </row>
    <row r="94" ht="12.0" customHeight="1">
      <c r="A94" s="523"/>
      <c r="B94" s="523"/>
      <c r="C94" s="523"/>
      <c r="D94" s="523"/>
      <c r="E94" s="523"/>
      <c r="F94" s="523"/>
      <c r="G94" s="523"/>
      <c r="H94" s="523"/>
      <c r="I94" s="523"/>
      <c r="J94" s="523"/>
      <c r="K94" s="523"/>
      <c r="L94" s="524"/>
      <c r="M94" s="523"/>
      <c r="N94" s="523"/>
      <c r="O94" s="523"/>
      <c r="P94" s="524"/>
      <c r="Q94" s="523"/>
      <c r="R94" s="523"/>
      <c r="S94" s="524"/>
      <c r="T94" s="524"/>
      <c r="U94" s="523"/>
      <c r="V94" s="523"/>
      <c r="W94" s="523"/>
      <c r="X94" s="523"/>
      <c r="Y94" s="523"/>
      <c r="Z94" s="523"/>
      <c r="AA94" s="352"/>
      <c r="AB94" s="352"/>
      <c r="AC94" s="352"/>
    </row>
    <row r="95" ht="12.0" customHeight="1">
      <c r="A95" s="523"/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4"/>
      <c r="M95" s="523"/>
      <c r="N95" s="523"/>
      <c r="O95" s="523"/>
      <c r="P95" s="524"/>
      <c r="Q95" s="523"/>
      <c r="R95" s="523"/>
      <c r="S95" s="524"/>
      <c r="T95" s="524"/>
      <c r="U95" s="523"/>
      <c r="V95" s="523"/>
      <c r="W95" s="523"/>
      <c r="X95" s="523"/>
      <c r="Y95" s="523"/>
      <c r="Z95" s="523"/>
      <c r="AA95" s="352"/>
      <c r="AB95" s="352"/>
      <c r="AC95" s="352"/>
    </row>
    <row r="96" ht="12.0" customHeight="1">
      <c r="A96" s="523"/>
      <c r="B96" s="523"/>
      <c r="C96" s="523"/>
      <c r="D96" s="523"/>
      <c r="E96" s="523"/>
      <c r="F96" s="523"/>
      <c r="G96" s="523"/>
      <c r="H96" s="523"/>
      <c r="I96" s="523"/>
      <c r="J96" s="523"/>
      <c r="K96" s="523"/>
      <c r="L96" s="524"/>
      <c r="M96" s="523"/>
      <c r="N96" s="523"/>
      <c r="O96" s="523"/>
      <c r="P96" s="524"/>
      <c r="Q96" s="523"/>
      <c r="R96" s="523"/>
      <c r="S96" s="524"/>
      <c r="T96" s="524"/>
      <c r="U96" s="523"/>
      <c r="V96" s="523"/>
      <c r="W96" s="523"/>
      <c r="X96" s="523"/>
      <c r="Y96" s="523"/>
      <c r="Z96" s="523"/>
      <c r="AA96" s="352"/>
      <c r="AB96" s="352"/>
      <c r="AC96" s="352"/>
    </row>
    <row r="97" ht="12.0" customHeight="1">
      <c r="A97" s="523"/>
      <c r="B97" s="523"/>
      <c r="C97" s="523"/>
      <c r="D97" s="523"/>
      <c r="E97" s="523"/>
      <c r="F97" s="523"/>
      <c r="G97" s="523"/>
      <c r="H97" s="523"/>
      <c r="I97" s="523"/>
      <c r="J97" s="523"/>
      <c r="K97" s="523"/>
      <c r="L97" s="524"/>
      <c r="M97" s="523"/>
      <c r="N97" s="523"/>
      <c r="O97" s="523"/>
      <c r="P97" s="524"/>
      <c r="Q97" s="523"/>
      <c r="R97" s="523"/>
      <c r="S97" s="524"/>
      <c r="T97" s="524"/>
      <c r="U97" s="523"/>
      <c r="V97" s="523"/>
      <c r="W97" s="523"/>
      <c r="X97" s="523"/>
      <c r="Y97" s="523"/>
      <c r="Z97" s="523"/>
      <c r="AA97" s="352"/>
      <c r="AB97" s="352"/>
      <c r="AC97" s="352"/>
    </row>
    <row r="98" ht="12.0" customHeight="1">
      <c r="A98" s="523"/>
      <c r="B98" s="523"/>
      <c r="C98" s="523"/>
      <c r="D98" s="523"/>
      <c r="E98" s="523"/>
      <c r="F98" s="523"/>
      <c r="G98" s="523"/>
      <c r="H98" s="523"/>
      <c r="I98" s="523"/>
      <c r="J98" s="523"/>
      <c r="K98" s="523"/>
      <c r="L98" s="524"/>
      <c r="M98" s="523"/>
      <c r="N98" s="523"/>
      <c r="O98" s="523"/>
      <c r="P98" s="524"/>
      <c r="Q98" s="523"/>
      <c r="R98" s="523"/>
      <c r="S98" s="524"/>
      <c r="T98" s="524"/>
      <c r="U98" s="523"/>
      <c r="V98" s="523"/>
      <c r="W98" s="523"/>
      <c r="X98" s="523"/>
      <c r="Y98" s="523"/>
      <c r="Z98" s="523"/>
      <c r="AA98" s="352"/>
      <c r="AB98" s="352"/>
      <c r="AC98" s="352"/>
    </row>
    <row r="99" ht="12.0" customHeight="1">
      <c r="A99" s="523"/>
      <c r="B99" s="523"/>
      <c r="C99" s="523"/>
      <c r="D99" s="523"/>
      <c r="E99" s="523"/>
      <c r="F99" s="523"/>
      <c r="G99" s="523"/>
      <c r="H99" s="523"/>
      <c r="I99" s="523"/>
      <c r="J99" s="523"/>
      <c r="K99" s="523"/>
      <c r="L99" s="524"/>
      <c r="M99" s="523"/>
      <c r="N99" s="523"/>
      <c r="O99" s="523"/>
      <c r="P99" s="524"/>
      <c r="Q99" s="523"/>
      <c r="R99" s="523"/>
      <c r="S99" s="524"/>
      <c r="T99" s="524"/>
      <c r="U99" s="523"/>
      <c r="V99" s="523"/>
      <c r="W99" s="523"/>
      <c r="X99" s="523"/>
      <c r="Y99" s="523"/>
      <c r="Z99" s="523"/>
      <c r="AA99" s="352"/>
      <c r="AB99" s="352"/>
      <c r="AC99" s="352"/>
    </row>
    <row r="100" ht="12.0" customHeight="1">
      <c r="A100" s="523"/>
      <c r="B100" s="523"/>
      <c r="C100" s="523"/>
      <c r="D100" s="523"/>
      <c r="E100" s="523"/>
      <c r="F100" s="523"/>
      <c r="G100" s="523"/>
      <c r="H100" s="523"/>
      <c r="I100" s="523"/>
      <c r="J100" s="523"/>
      <c r="K100" s="523"/>
      <c r="L100" s="524"/>
      <c r="M100" s="523"/>
      <c r="N100" s="523"/>
      <c r="O100" s="523"/>
      <c r="P100" s="524"/>
      <c r="Q100" s="523"/>
      <c r="R100" s="523"/>
      <c r="S100" s="524"/>
      <c r="T100" s="524"/>
      <c r="U100" s="523"/>
      <c r="V100" s="523"/>
      <c r="W100" s="523"/>
      <c r="X100" s="523"/>
      <c r="Y100" s="523"/>
      <c r="Z100" s="523"/>
      <c r="AA100" s="352"/>
      <c r="AB100" s="352"/>
      <c r="AC100" s="352"/>
    </row>
    <row r="101" ht="12.0" customHeight="1">
      <c r="A101" s="523"/>
      <c r="B101" s="523"/>
      <c r="C101" s="523"/>
      <c r="D101" s="523"/>
      <c r="E101" s="523"/>
      <c r="F101" s="523"/>
      <c r="G101" s="523"/>
      <c r="H101" s="523"/>
      <c r="I101" s="523"/>
      <c r="J101" s="523"/>
      <c r="K101" s="523"/>
      <c r="L101" s="524"/>
      <c r="M101" s="523"/>
      <c r="N101" s="523"/>
      <c r="O101" s="523"/>
      <c r="P101" s="524"/>
      <c r="Q101" s="523"/>
      <c r="R101" s="523"/>
      <c r="S101" s="524"/>
      <c r="T101" s="524"/>
      <c r="U101" s="523"/>
      <c r="V101" s="523"/>
      <c r="W101" s="523"/>
      <c r="X101" s="523"/>
      <c r="Y101" s="523"/>
      <c r="Z101" s="523"/>
      <c r="AA101" s="352"/>
      <c r="AB101" s="352"/>
      <c r="AC101" s="352"/>
    </row>
    <row r="102" ht="12.0" customHeight="1">
      <c r="A102" s="523"/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4"/>
      <c r="M102" s="523"/>
      <c r="N102" s="523"/>
      <c r="O102" s="523"/>
      <c r="P102" s="524"/>
      <c r="Q102" s="523"/>
      <c r="R102" s="523"/>
      <c r="S102" s="524"/>
      <c r="T102" s="524"/>
      <c r="U102" s="523"/>
      <c r="V102" s="523"/>
      <c r="W102" s="523"/>
      <c r="X102" s="523"/>
      <c r="Y102" s="523"/>
      <c r="Z102" s="523"/>
      <c r="AA102" s="352"/>
      <c r="AB102" s="352"/>
      <c r="AC102" s="352"/>
    </row>
    <row r="103" ht="12.0" customHeight="1">
      <c r="A103" s="523"/>
      <c r="B103" s="523"/>
      <c r="C103" s="523"/>
      <c r="D103" s="523"/>
      <c r="E103" s="523"/>
      <c r="F103" s="523"/>
      <c r="G103" s="523"/>
      <c r="H103" s="523"/>
      <c r="I103" s="523"/>
      <c r="J103" s="523"/>
      <c r="K103" s="523"/>
      <c r="L103" s="524"/>
      <c r="M103" s="523"/>
      <c r="N103" s="523"/>
      <c r="O103" s="523"/>
      <c r="P103" s="524"/>
      <c r="Q103" s="523"/>
      <c r="R103" s="523"/>
      <c r="S103" s="524"/>
      <c r="T103" s="524"/>
      <c r="U103" s="523"/>
      <c r="V103" s="523"/>
      <c r="W103" s="523"/>
      <c r="X103" s="523"/>
      <c r="Y103" s="523"/>
      <c r="Z103" s="523"/>
      <c r="AA103" s="352"/>
      <c r="AB103" s="352"/>
      <c r="AC103" s="352"/>
    </row>
    <row r="104" ht="12.0" customHeight="1">
      <c r="A104" s="523"/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4"/>
      <c r="M104" s="523"/>
      <c r="N104" s="523"/>
      <c r="O104" s="523"/>
      <c r="P104" s="524"/>
      <c r="Q104" s="523"/>
      <c r="R104" s="523"/>
      <c r="S104" s="524"/>
      <c r="T104" s="524"/>
      <c r="U104" s="523"/>
      <c r="V104" s="523"/>
      <c r="W104" s="523"/>
      <c r="X104" s="523"/>
      <c r="Y104" s="523"/>
      <c r="Z104" s="523"/>
      <c r="AA104" s="352"/>
      <c r="AB104" s="352"/>
      <c r="AC104" s="352"/>
    </row>
    <row r="105" ht="12.0" customHeight="1">
      <c r="A105" s="523"/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4"/>
      <c r="M105" s="523"/>
      <c r="N105" s="523"/>
      <c r="O105" s="523"/>
      <c r="P105" s="524"/>
      <c r="Q105" s="523"/>
      <c r="R105" s="523"/>
      <c r="S105" s="524"/>
      <c r="T105" s="524"/>
      <c r="U105" s="523"/>
      <c r="V105" s="523"/>
      <c r="W105" s="523"/>
      <c r="X105" s="523"/>
      <c r="Y105" s="523"/>
      <c r="Z105" s="523"/>
      <c r="AA105" s="352"/>
      <c r="AB105" s="352"/>
      <c r="AC105" s="352"/>
    </row>
    <row r="106" ht="12.0" customHeight="1">
      <c r="A106" s="523"/>
      <c r="B106" s="523"/>
      <c r="C106" s="523"/>
      <c r="D106" s="523"/>
      <c r="E106" s="523"/>
      <c r="F106" s="523"/>
      <c r="G106" s="523"/>
      <c r="H106" s="523"/>
      <c r="I106" s="523"/>
      <c r="J106" s="523"/>
      <c r="K106" s="523"/>
      <c r="L106" s="524"/>
      <c r="M106" s="523"/>
      <c r="N106" s="523"/>
      <c r="O106" s="523"/>
      <c r="P106" s="524"/>
      <c r="Q106" s="523"/>
      <c r="R106" s="523"/>
      <c r="S106" s="524"/>
      <c r="T106" s="524"/>
      <c r="U106" s="523"/>
      <c r="V106" s="523"/>
      <c r="W106" s="523"/>
      <c r="X106" s="523"/>
      <c r="Y106" s="523"/>
      <c r="Z106" s="523"/>
      <c r="AA106" s="352"/>
      <c r="AB106" s="352"/>
      <c r="AC106" s="352"/>
    </row>
    <row r="107" ht="12.0" customHeight="1">
      <c r="A107" s="523"/>
      <c r="B107" s="523"/>
      <c r="C107" s="523"/>
      <c r="D107" s="523"/>
      <c r="E107" s="523"/>
      <c r="F107" s="523"/>
      <c r="G107" s="523"/>
      <c r="H107" s="523"/>
      <c r="I107" s="523"/>
      <c r="J107" s="523"/>
      <c r="K107" s="523"/>
      <c r="L107" s="524"/>
      <c r="M107" s="523"/>
      <c r="N107" s="523"/>
      <c r="O107" s="523"/>
      <c r="P107" s="524"/>
      <c r="Q107" s="523"/>
      <c r="R107" s="523"/>
      <c r="S107" s="524"/>
      <c r="T107" s="524"/>
      <c r="U107" s="523"/>
      <c r="V107" s="523"/>
      <c r="W107" s="523"/>
      <c r="X107" s="523"/>
      <c r="Y107" s="523"/>
      <c r="Z107" s="523"/>
      <c r="AA107" s="352"/>
      <c r="AB107" s="352"/>
      <c r="AC107" s="352"/>
    </row>
    <row r="108" ht="12.0" customHeight="1">
      <c r="A108" s="523"/>
      <c r="B108" s="523"/>
      <c r="C108" s="523"/>
      <c r="D108" s="523"/>
      <c r="E108" s="523"/>
      <c r="F108" s="523"/>
      <c r="G108" s="523"/>
      <c r="H108" s="523"/>
      <c r="I108" s="523"/>
      <c r="J108" s="523"/>
      <c r="K108" s="523"/>
      <c r="L108" s="524"/>
      <c r="M108" s="523"/>
      <c r="N108" s="523"/>
      <c r="O108" s="523"/>
      <c r="P108" s="524"/>
      <c r="Q108" s="523"/>
      <c r="R108" s="523"/>
      <c r="S108" s="524"/>
      <c r="T108" s="524"/>
      <c r="U108" s="523"/>
      <c r="V108" s="523"/>
      <c r="W108" s="523"/>
      <c r="X108" s="523"/>
      <c r="Y108" s="523"/>
      <c r="Z108" s="523"/>
      <c r="AA108" s="352"/>
      <c r="AB108" s="352"/>
      <c r="AC108" s="352"/>
    </row>
    <row r="109" ht="12.0" customHeight="1">
      <c r="A109" s="523"/>
      <c r="B109" s="523"/>
      <c r="C109" s="523"/>
      <c r="D109" s="523"/>
      <c r="E109" s="523"/>
      <c r="F109" s="523"/>
      <c r="G109" s="523"/>
      <c r="H109" s="523"/>
      <c r="I109" s="523"/>
      <c r="J109" s="523"/>
      <c r="K109" s="523"/>
      <c r="L109" s="524"/>
      <c r="M109" s="523"/>
      <c r="N109" s="523"/>
      <c r="O109" s="523"/>
      <c r="P109" s="524"/>
      <c r="Q109" s="523"/>
      <c r="R109" s="523"/>
      <c r="S109" s="524"/>
      <c r="T109" s="524"/>
      <c r="U109" s="523"/>
      <c r="V109" s="523"/>
      <c r="W109" s="523"/>
      <c r="X109" s="523"/>
      <c r="Y109" s="523"/>
      <c r="Z109" s="523"/>
      <c r="AA109" s="352"/>
      <c r="AB109" s="352"/>
      <c r="AC109" s="352"/>
    </row>
    <row r="110" ht="12.0" customHeight="1">
      <c r="A110" s="523"/>
      <c r="B110" s="523"/>
      <c r="C110" s="523"/>
      <c r="D110" s="523"/>
      <c r="E110" s="523"/>
      <c r="F110" s="523"/>
      <c r="G110" s="523"/>
      <c r="H110" s="523"/>
      <c r="I110" s="523"/>
      <c r="J110" s="523"/>
      <c r="K110" s="523"/>
      <c r="L110" s="524"/>
      <c r="M110" s="523"/>
      <c r="N110" s="523"/>
      <c r="O110" s="523"/>
      <c r="P110" s="524"/>
      <c r="Q110" s="523"/>
      <c r="R110" s="523"/>
      <c r="S110" s="524"/>
      <c r="T110" s="524"/>
      <c r="U110" s="523"/>
      <c r="V110" s="523"/>
      <c r="W110" s="523"/>
      <c r="X110" s="523"/>
      <c r="Y110" s="523"/>
      <c r="Z110" s="523"/>
      <c r="AA110" s="352"/>
      <c r="AB110" s="352"/>
      <c r="AC110" s="352"/>
    </row>
    <row r="111" ht="12.0" customHeight="1">
      <c r="A111" s="523"/>
      <c r="B111" s="523"/>
      <c r="C111" s="523"/>
      <c r="D111" s="523"/>
      <c r="E111" s="523"/>
      <c r="F111" s="523"/>
      <c r="G111" s="523"/>
      <c r="H111" s="523"/>
      <c r="I111" s="523"/>
      <c r="J111" s="523"/>
      <c r="K111" s="523"/>
      <c r="L111" s="524"/>
      <c r="M111" s="523"/>
      <c r="N111" s="523"/>
      <c r="O111" s="523"/>
      <c r="P111" s="524"/>
      <c r="Q111" s="523"/>
      <c r="R111" s="523"/>
      <c r="S111" s="524"/>
      <c r="T111" s="524"/>
      <c r="U111" s="523"/>
      <c r="V111" s="523"/>
      <c r="W111" s="523"/>
      <c r="X111" s="523"/>
      <c r="Y111" s="523"/>
      <c r="Z111" s="523"/>
      <c r="AA111" s="352"/>
      <c r="AB111" s="352"/>
      <c r="AC111" s="352"/>
    </row>
    <row r="112" ht="12.0" customHeight="1">
      <c r="A112" s="523"/>
      <c r="B112" s="523"/>
      <c r="C112" s="523"/>
      <c r="D112" s="523"/>
      <c r="E112" s="523"/>
      <c r="F112" s="523"/>
      <c r="G112" s="523"/>
      <c r="H112" s="523"/>
      <c r="I112" s="523"/>
      <c r="J112" s="523"/>
      <c r="K112" s="523"/>
      <c r="L112" s="524"/>
      <c r="M112" s="523"/>
      <c r="N112" s="523"/>
      <c r="O112" s="523"/>
      <c r="P112" s="524"/>
      <c r="Q112" s="523"/>
      <c r="R112" s="523"/>
      <c r="S112" s="524"/>
      <c r="T112" s="524"/>
      <c r="U112" s="523"/>
      <c r="V112" s="523"/>
      <c r="W112" s="523"/>
      <c r="X112" s="523"/>
      <c r="Y112" s="523"/>
      <c r="Z112" s="523"/>
      <c r="AA112" s="352"/>
      <c r="AB112" s="352"/>
      <c r="AC112" s="352"/>
    </row>
    <row r="113" ht="12.0" customHeight="1">
      <c r="A113" s="523"/>
      <c r="B113" s="523"/>
      <c r="C113" s="523"/>
      <c r="D113" s="523"/>
      <c r="E113" s="523"/>
      <c r="F113" s="523"/>
      <c r="G113" s="523"/>
      <c r="H113" s="523"/>
      <c r="I113" s="523"/>
      <c r="J113" s="523"/>
      <c r="K113" s="523"/>
      <c r="L113" s="524"/>
      <c r="M113" s="523"/>
      <c r="N113" s="523"/>
      <c r="O113" s="523"/>
      <c r="P113" s="524"/>
      <c r="Q113" s="523"/>
      <c r="R113" s="523"/>
      <c r="S113" s="524"/>
      <c r="T113" s="524"/>
      <c r="U113" s="523"/>
      <c r="V113" s="523"/>
      <c r="W113" s="523"/>
      <c r="X113" s="523"/>
      <c r="Y113" s="523"/>
      <c r="Z113" s="523"/>
      <c r="AA113" s="352"/>
      <c r="AB113" s="352"/>
      <c r="AC113" s="352"/>
    </row>
    <row r="114" ht="12.0" customHeight="1">
      <c r="A114" s="523"/>
      <c r="B114" s="523"/>
      <c r="C114" s="523"/>
      <c r="D114" s="523"/>
      <c r="E114" s="523"/>
      <c r="F114" s="523"/>
      <c r="G114" s="523"/>
      <c r="H114" s="523"/>
      <c r="I114" s="523"/>
      <c r="J114" s="523"/>
      <c r="K114" s="523"/>
      <c r="L114" s="524"/>
      <c r="M114" s="523"/>
      <c r="N114" s="523"/>
      <c r="O114" s="523"/>
      <c r="P114" s="524"/>
      <c r="Q114" s="523"/>
      <c r="R114" s="523"/>
      <c r="S114" s="524"/>
      <c r="T114" s="524"/>
      <c r="U114" s="523"/>
      <c r="V114" s="523"/>
      <c r="W114" s="523"/>
      <c r="X114" s="523"/>
      <c r="Y114" s="523"/>
      <c r="Z114" s="523"/>
      <c r="AA114" s="352"/>
      <c r="AB114" s="352"/>
      <c r="AC114" s="352"/>
    </row>
    <row r="115" ht="12.0" customHeight="1">
      <c r="A115" s="523"/>
      <c r="B115" s="523"/>
      <c r="C115" s="523"/>
      <c r="D115" s="523"/>
      <c r="E115" s="523"/>
      <c r="F115" s="523"/>
      <c r="G115" s="523"/>
      <c r="H115" s="523"/>
      <c r="I115" s="523"/>
      <c r="J115" s="523"/>
      <c r="K115" s="523"/>
      <c r="L115" s="524"/>
      <c r="M115" s="523"/>
      <c r="N115" s="523"/>
      <c r="O115" s="523"/>
      <c r="P115" s="524"/>
      <c r="Q115" s="523"/>
      <c r="R115" s="523"/>
      <c r="S115" s="524"/>
      <c r="T115" s="524"/>
      <c r="U115" s="523"/>
      <c r="V115" s="523"/>
      <c r="W115" s="523"/>
      <c r="X115" s="523"/>
      <c r="Y115" s="523"/>
      <c r="Z115" s="523"/>
      <c r="AA115" s="352"/>
      <c r="AB115" s="352"/>
      <c r="AC115" s="352"/>
    </row>
    <row r="116" ht="12.0" customHeight="1">
      <c r="A116" s="523"/>
      <c r="B116" s="523"/>
      <c r="C116" s="523"/>
      <c r="D116" s="523"/>
      <c r="E116" s="523"/>
      <c r="F116" s="523"/>
      <c r="G116" s="523"/>
      <c r="H116" s="523"/>
      <c r="I116" s="523"/>
      <c r="J116" s="523"/>
      <c r="K116" s="523"/>
      <c r="L116" s="524"/>
      <c r="M116" s="523"/>
      <c r="N116" s="523"/>
      <c r="O116" s="523"/>
      <c r="P116" s="524"/>
      <c r="Q116" s="523"/>
      <c r="R116" s="523"/>
      <c r="S116" s="524"/>
      <c r="T116" s="524"/>
      <c r="U116" s="523"/>
      <c r="V116" s="523"/>
      <c r="W116" s="523"/>
      <c r="X116" s="523"/>
      <c r="Y116" s="523"/>
      <c r="Z116" s="523"/>
      <c r="AA116" s="352"/>
      <c r="AB116" s="352"/>
      <c r="AC116" s="352"/>
    </row>
    <row r="117" ht="12.0" customHeight="1">
      <c r="A117" s="523"/>
      <c r="B117" s="523"/>
      <c r="C117" s="523"/>
      <c r="D117" s="523"/>
      <c r="E117" s="523"/>
      <c r="F117" s="523"/>
      <c r="G117" s="523"/>
      <c r="H117" s="523"/>
      <c r="I117" s="523"/>
      <c r="J117" s="523"/>
      <c r="K117" s="523"/>
      <c r="L117" s="524"/>
      <c r="M117" s="523"/>
      <c r="N117" s="523"/>
      <c r="O117" s="523"/>
      <c r="P117" s="524"/>
      <c r="Q117" s="523"/>
      <c r="R117" s="523"/>
      <c r="S117" s="524"/>
      <c r="T117" s="524"/>
      <c r="U117" s="523"/>
      <c r="V117" s="523"/>
      <c r="W117" s="523"/>
      <c r="X117" s="523"/>
      <c r="Y117" s="523"/>
      <c r="Z117" s="523"/>
      <c r="AA117" s="352"/>
      <c r="AB117" s="352"/>
      <c r="AC117" s="352"/>
    </row>
    <row r="118" ht="12.0" customHeight="1">
      <c r="A118" s="523"/>
      <c r="B118" s="523"/>
      <c r="C118" s="523"/>
      <c r="D118" s="523"/>
      <c r="E118" s="523"/>
      <c r="F118" s="523"/>
      <c r="G118" s="523"/>
      <c r="H118" s="523"/>
      <c r="I118" s="523"/>
      <c r="J118" s="523"/>
      <c r="K118" s="523"/>
      <c r="L118" s="524"/>
      <c r="M118" s="523"/>
      <c r="N118" s="523"/>
      <c r="O118" s="523"/>
      <c r="P118" s="524"/>
      <c r="Q118" s="523"/>
      <c r="R118" s="523"/>
      <c r="S118" s="524"/>
      <c r="T118" s="524"/>
      <c r="U118" s="523"/>
      <c r="V118" s="523"/>
      <c r="W118" s="523"/>
      <c r="X118" s="523"/>
      <c r="Y118" s="523"/>
      <c r="Z118" s="523"/>
      <c r="AA118" s="352"/>
      <c r="AB118" s="352"/>
      <c r="AC118" s="352"/>
    </row>
    <row r="119" ht="12.0" customHeight="1">
      <c r="A119" s="523"/>
      <c r="B119" s="523"/>
      <c r="C119" s="523"/>
      <c r="D119" s="523"/>
      <c r="E119" s="523"/>
      <c r="F119" s="523"/>
      <c r="G119" s="523"/>
      <c r="H119" s="523"/>
      <c r="I119" s="523"/>
      <c r="J119" s="523"/>
      <c r="K119" s="523"/>
      <c r="L119" s="524"/>
      <c r="M119" s="523"/>
      <c r="N119" s="523"/>
      <c r="O119" s="523"/>
      <c r="P119" s="524"/>
      <c r="Q119" s="523"/>
      <c r="R119" s="523"/>
      <c r="S119" s="524"/>
      <c r="T119" s="524"/>
      <c r="U119" s="523"/>
      <c r="V119" s="523"/>
      <c r="W119" s="523"/>
      <c r="X119" s="523"/>
      <c r="Y119" s="523"/>
      <c r="Z119" s="523"/>
      <c r="AA119" s="352"/>
      <c r="AB119" s="352"/>
      <c r="AC119" s="352"/>
    </row>
    <row r="120" ht="12.0" customHeight="1">
      <c r="A120" s="523"/>
      <c r="B120" s="523"/>
      <c r="C120" s="523"/>
      <c r="D120" s="523"/>
      <c r="E120" s="523"/>
      <c r="F120" s="523"/>
      <c r="G120" s="523"/>
      <c r="H120" s="523"/>
      <c r="I120" s="523"/>
      <c r="J120" s="523"/>
      <c r="K120" s="523"/>
      <c r="L120" s="524"/>
      <c r="M120" s="523"/>
      <c r="N120" s="523"/>
      <c r="O120" s="523"/>
      <c r="P120" s="524"/>
      <c r="Q120" s="523"/>
      <c r="R120" s="523"/>
      <c r="S120" s="524"/>
      <c r="T120" s="524"/>
      <c r="U120" s="523"/>
      <c r="V120" s="523"/>
      <c r="W120" s="523"/>
      <c r="X120" s="523"/>
      <c r="Y120" s="523"/>
      <c r="Z120" s="523"/>
      <c r="AA120" s="352"/>
      <c r="AB120" s="352"/>
      <c r="AC120" s="352"/>
    </row>
    <row r="121" ht="12.0" customHeight="1">
      <c r="A121" s="523"/>
      <c r="B121" s="523"/>
      <c r="C121" s="523"/>
      <c r="D121" s="523"/>
      <c r="E121" s="523"/>
      <c r="F121" s="523"/>
      <c r="G121" s="523"/>
      <c r="H121" s="523"/>
      <c r="I121" s="523"/>
      <c r="J121" s="523"/>
      <c r="K121" s="523"/>
      <c r="L121" s="524"/>
      <c r="M121" s="523"/>
      <c r="N121" s="523"/>
      <c r="O121" s="523"/>
      <c r="P121" s="524"/>
      <c r="Q121" s="523"/>
      <c r="R121" s="523"/>
      <c r="S121" s="524"/>
      <c r="T121" s="524"/>
      <c r="U121" s="523"/>
      <c r="V121" s="523"/>
      <c r="W121" s="523"/>
      <c r="X121" s="523"/>
      <c r="Y121" s="523"/>
      <c r="Z121" s="523"/>
      <c r="AA121" s="352"/>
      <c r="AB121" s="352"/>
      <c r="AC121" s="352"/>
    </row>
    <row r="122" ht="12.0" customHeight="1">
      <c r="A122" s="523"/>
      <c r="B122" s="523"/>
      <c r="C122" s="523"/>
      <c r="D122" s="523"/>
      <c r="E122" s="523"/>
      <c r="F122" s="523"/>
      <c r="G122" s="523"/>
      <c r="H122" s="523"/>
      <c r="I122" s="523"/>
      <c r="J122" s="523"/>
      <c r="K122" s="523"/>
      <c r="L122" s="524"/>
      <c r="M122" s="523"/>
      <c r="N122" s="523"/>
      <c r="O122" s="523"/>
      <c r="P122" s="524"/>
      <c r="Q122" s="523"/>
      <c r="R122" s="523"/>
      <c r="S122" s="524"/>
      <c r="T122" s="524"/>
      <c r="U122" s="523"/>
      <c r="V122" s="523"/>
      <c r="W122" s="523"/>
      <c r="X122" s="523"/>
      <c r="Y122" s="523"/>
      <c r="Z122" s="523"/>
      <c r="AA122" s="352"/>
      <c r="AB122" s="352"/>
      <c r="AC122" s="352"/>
    </row>
    <row r="123" ht="12.0" customHeight="1">
      <c r="A123" s="523"/>
      <c r="B123" s="523"/>
      <c r="C123" s="523"/>
      <c r="D123" s="523"/>
      <c r="E123" s="523"/>
      <c r="F123" s="523"/>
      <c r="G123" s="523"/>
      <c r="H123" s="523"/>
      <c r="I123" s="523"/>
      <c r="J123" s="523"/>
      <c r="K123" s="523"/>
      <c r="L123" s="524"/>
      <c r="M123" s="523"/>
      <c r="N123" s="523"/>
      <c r="O123" s="523"/>
      <c r="P123" s="524"/>
      <c r="Q123" s="523"/>
      <c r="R123" s="523"/>
      <c r="S123" s="524"/>
      <c r="T123" s="524"/>
      <c r="U123" s="523"/>
      <c r="V123" s="523"/>
      <c r="W123" s="523"/>
      <c r="X123" s="523"/>
      <c r="Y123" s="523"/>
      <c r="Z123" s="523"/>
      <c r="AA123" s="352"/>
      <c r="AB123" s="352"/>
      <c r="AC123" s="352"/>
    </row>
    <row r="124" ht="12.0" customHeight="1">
      <c r="A124" s="523"/>
      <c r="B124" s="523"/>
      <c r="C124" s="523"/>
      <c r="D124" s="523"/>
      <c r="E124" s="523"/>
      <c r="F124" s="523"/>
      <c r="G124" s="523"/>
      <c r="H124" s="523"/>
      <c r="I124" s="523"/>
      <c r="J124" s="523"/>
      <c r="K124" s="523"/>
      <c r="L124" s="524"/>
      <c r="M124" s="523"/>
      <c r="N124" s="523"/>
      <c r="O124" s="523"/>
      <c r="P124" s="524"/>
      <c r="Q124" s="523"/>
      <c r="R124" s="523"/>
      <c r="S124" s="524"/>
      <c r="T124" s="524"/>
      <c r="U124" s="523"/>
      <c r="V124" s="523"/>
      <c r="W124" s="523"/>
      <c r="X124" s="523"/>
      <c r="Y124" s="523"/>
      <c r="Z124" s="523"/>
      <c r="AA124" s="352"/>
      <c r="AB124" s="352"/>
      <c r="AC124" s="352"/>
    </row>
    <row r="125" ht="12.0" customHeight="1">
      <c r="A125" s="523"/>
      <c r="B125" s="523"/>
      <c r="C125" s="523"/>
      <c r="D125" s="523"/>
      <c r="E125" s="523"/>
      <c r="F125" s="523"/>
      <c r="G125" s="523"/>
      <c r="H125" s="523"/>
      <c r="I125" s="523"/>
      <c r="J125" s="523"/>
      <c r="K125" s="523"/>
      <c r="L125" s="524"/>
      <c r="M125" s="523"/>
      <c r="N125" s="523"/>
      <c r="O125" s="523"/>
      <c r="P125" s="524"/>
      <c r="Q125" s="523"/>
      <c r="R125" s="523"/>
      <c r="S125" s="524"/>
      <c r="T125" s="524"/>
      <c r="U125" s="523"/>
      <c r="V125" s="523"/>
      <c r="W125" s="523"/>
      <c r="X125" s="523"/>
      <c r="Y125" s="523"/>
      <c r="Z125" s="523"/>
      <c r="AA125" s="352"/>
      <c r="AB125" s="352"/>
      <c r="AC125" s="352"/>
    </row>
    <row r="126" ht="12.0" customHeight="1">
      <c r="A126" s="523"/>
      <c r="B126" s="523"/>
      <c r="C126" s="523"/>
      <c r="D126" s="523"/>
      <c r="E126" s="523"/>
      <c r="F126" s="523"/>
      <c r="G126" s="523"/>
      <c r="H126" s="523"/>
      <c r="I126" s="523"/>
      <c r="J126" s="523"/>
      <c r="K126" s="523"/>
      <c r="L126" s="524"/>
      <c r="M126" s="523"/>
      <c r="N126" s="523"/>
      <c r="O126" s="523"/>
      <c r="P126" s="524"/>
      <c r="Q126" s="523"/>
      <c r="R126" s="523"/>
      <c r="S126" s="524"/>
      <c r="T126" s="524"/>
      <c r="U126" s="523"/>
      <c r="V126" s="523"/>
      <c r="W126" s="523"/>
      <c r="X126" s="523"/>
      <c r="Y126" s="523"/>
      <c r="Z126" s="523"/>
      <c r="AA126" s="352"/>
      <c r="AB126" s="352"/>
      <c r="AC126" s="352"/>
    </row>
    <row r="127" ht="12.0" customHeight="1">
      <c r="A127" s="523"/>
      <c r="B127" s="523"/>
      <c r="C127" s="523"/>
      <c r="D127" s="523"/>
      <c r="E127" s="523"/>
      <c r="F127" s="523"/>
      <c r="G127" s="523"/>
      <c r="H127" s="523"/>
      <c r="I127" s="523"/>
      <c r="J127" s="523"/>
      <c r="K127" s="523"/>
      <c r="L127" s="524"/>
      <c r="M127" s="523"/>
      <c r="N127" s="523"/>
      <c r="O127" s="523"/>
      <c r="P127" s="524"/>
      <c r="Q127" s="523"/>
      <c r="R127" s="523"/>
      <c r="S127" s="524"/>
      <c r="T127" s="524"/>
      <c r="U127" s="523"/>
      <c r="V127" s="523"/>
      <c r="W127" s="523"/>
      <c r="X127" s="523"/>
      <c r="Y127" s="523"/>
      <c r="Z127" s="523"/>
      <c r="AA127" s="352"/>
      <c r="AB127" s="352"/>
      <c r="AC127" s="352"/>
    </row>
    <row r="128" ht="12.0" customHeight="1">
      <c r="A128" s="523"/>
      <c r="B128" s="523"/>
      <c r="C128" s="523"/>
      <c r="D128" s="523"/>
      <c r="E128" s="523"/>
      <c r="F128" s="523"/>
      <c r="G128" s="523"/>
      <c r="H128" s="523"/>
      <c r="I128" s="523"/>
      <c r="J128" s="523"/>
      <c r="K128" s="523"/>
      <c r="L128" s="524"/>
      <c r="M128" s="523"/>
      <c r="N128" s="523"/>
      <c r="O128" s="523"/>
      <c r="P128" s="524"/>
      <c r="Q128" s="523"/>
      <c r="R128" s="523"/>
      <c r="S128" s="524"/>
      <c r="T128" s="524"/>
      <c r="U128" s="523"/>
      <c r="V128" s="523"/>
      <c r="W128" s="523"/>
      <c r="X128" s="523"/>
      <c r="Y128" s="523"/>
      <c r="Z128" s="523"/>
      <c r="AA128" s="352"/>
      <c r="AB128" s="352"/>
      <c r="AC128" s="352"/>
    </row>
    <row r="129" ht="12.0" customHeight="1">
      <c r="A129" s="523"/>
      <c r="B129" s="523"/>
      <c r="C129" s="523"/>
      <c r="D129" s="523"/>
      <c r="E129" s="523"/>
      <c r="F129" s="523"/>
      <c r="G129" s="523"/>
      <c r="H129" s="523"/>
      <c r="I129" s="523"/>
      <c r="J129" s="523"/>
      <c r="K129" s="523"/>
      <c r="L129" s="524"/>
      <c r="M129" s="523"/>
      <c r="N129" s="523"/>
      <c r="O129" s="523"/>
      <c r="P129" s="524"/>
      <c r="Q129" s="523"/>
      <c r="R129" s="523"/>
      <c r="S129" s="524"/>
      <c r="T129" s="524"/>
      <c r="U129" s="523"/>
      <c r="V129" s="523"/>
      <c r="W129" s="523"/>
      <c r="X129" s="523"/>
      <c r="Y129" s="523"/>
      <c r="Z129" s="523"/>
      <c r="AA129" s="352"/>
      <c r="AB129" s="352"/>
      <c r="AC129" s="352"/>
    </row>
    <row r="130" ht="12.0" customHeight="1">
      <c r="A130" s="523"/>
      <c r="B130" s="523"/>
      <c r="C130" s="523"/>
      <c r="D130" s="523"/>
      <c r="E130" s="523"/>
      <c r="F130" s="523"/>
      <c r="G130" s="523"/>
      <c r="H130" s="523"/>
      <c r="I130" s="523"/>
      <c r="J130" s="523"/>
      <c r="K130" s="523"/>
      <c r="L130" s="524"/>
      <c r="M130" s="523"/>
      <c r="N130" s="523"/>
      <c r="O130" s="523"/>
      <c r="P130" s="524"/>
      <c r="Q130" s="523"/>
      <c r="R130" s="523"/>
      <c r="S130" s="524"/>
      <c r="T130" s="524"/>
      <c r="U130" s="523"/>
      <c r="V130" s="523"/>
      <c r="W130" s="523"/>
      <c r="X130" s="523"/>
      <c r="Y130" s="523"/>
      <c r="Z130" s="523"/>
      <c r="AA130" s="352"/>
      <c r="AB130" s="352"/>
      <c r="AC130" s="352"/>
    </row>
    <row r="131" ht="12.0" customHeight="1">
      <c r="A131" s="523"/>
      <c r="B131" s="523"/>
      <c r="C131" s="523"/>
      <c r="D131" s="523"/>
      <c r="E131" s="523"/>
      <c r="F131" s="523"/>
      <c r="G131" s="523"/>
      <c r="H131" s="523"/>
      <c r="I131" s="523"/>
      <c r="J131" s="523"/>
      <c r="K131" s="523"/>
      <c r="L131" s="524"/>
      <c r="M131" s="523"/>
      <c r="N131" s="523"/>
      <c r="O131" s="523"/>
      <c r="P131" s="524"/>
      <c r="Q131" s="523"/>
      <c r="R131" s="523"/>
      <c r="S131" s="524"/>
      <c r="T131" s="524"/>
      <c r="U131" s="523"/>
      <c r="V131" s="523"/>
      <c r="W131" s="523"/>
      <c r="X131" s="523"/>
      <c r="Y131" s="523"/>
      <c r="Z131" s="523"/>
      <c r="AA131" s="352"/>
      <c r="AB131" s="352"/>
      <c r="AC131" s="352"/>
    </row>
    <row r="132" ht="12.0" customHeight="1">
      <c r="A132" s="523"/>
      <c r="B132" s="523"/>
      <c r="C132" s="523"/>
      <c r="D132" s="523"/>
      <c r="E132" s="523"/>
      <c r="F132" s="523"/>
      <c r="G132" s="523"/>
      <c r="H132" s="523"/>
      <c r="I132" s="523"/>
      <c r="J132" s="523"/>
      <c r="K132" s="523"/>
      <c r="L132" s="524"/>
      <c r="M132" s="523"/>
      <c r="N132" s="523"/>
      <c r="O132" s="523"/>
      <c r="P132" s="524"/>
      <c r="Q132" s="523"/>
      <c r="R132" s="523"/>
      <c r="S132" s="524"/>
      <c r="T132" s="524"/>
      <c r="U132" s="523"/>
      <c r="V132" s="523"/>
      <c r="W132" s="523"/>
      <c r="X132" s="523"/>
      <c r="Y132" s="523"/>
      <c r="Z132" s="523"/>
      <c r="AA132" s="352"/>
      <c r="AB132" s="352"/>
      <c r="AC132" s="352"/>
    </row>
    <row r="133" ht="12.0" customHeight="1">
      <c r="A133" s="523"/>
      <c r="B133" s="523"/>
      <c r="C133" s="523"/>
      <c r="D133" s="523"/>
      <c r="E133" s="523"/>
      <c r="F133" s="523"/>
      <c r="G133" s="523"/>
      <c r="H133" s="523"/>
      <c r="I133" s="523"/>
      <c r="J133" s="523"/>
      <c r="K133" s="523"/>
      <c r="L133" s="524"/>
      <c r="M133" s="523"/>
      <c r="N133" s="523"/>
      <c r="O133" s="523"/>
      <c r="P133" s="524"/>
      <c r="Q133" s="523"/>
      <c r="R133" s="523"/>
      <c r="S133" s="524"/>
      <c r="T133" s="524"/>
      <c r="U133" s="523"/>
      <c r="V133" s="523"/>
      <c r="W133" s="523"/>
      <c r="X133" s="523"/>
      <c r="Y133" s="523"/>
      <c r="Z133" s="523"/>
      <c r="AA133" s="352"/>
      <c r="AB133" s="352"/>
      <c r="AC133" s="352"/>
    </row>
    <row r="134" ht="12.0" customHeight="1">
      <c r="A134" s="523"/>
      <c r="B134" s="523"/>
      <c r="C134" s="523"/>
      <c r="D134" s="523"/>
      <c r="E134" s="523"/>
      <c r="F134" s="523"/>
      <c r="G134" s="523"/>
      <c r="H134" s="523"/>
      <c r="I134" s="523"/>
      <c r="J134" s="523"/>
      <c r="K134" s="523"/>
      <c r="L134" s="524"/>
      <c r="M134" s="523"/>
      <c r="N134" s="523"/>
      <c r="O134" s="523"/>
      <c r="P134" s="524"/>
      <c r="Q134" s="523"/>
      <c r="R134" s="523"/>
      <c r="S134" s="524"/>
      <c r="T134" s="524"/>
      <c r="U134" s="523"/>
      <c r="V134" s="523"/>
      <c r="W134" s="523"/>
      <c r="X134" s="523"/>
      <c r="Y134" s="523"/>
      <c r="Z134" s="523"/>
      <c r="AA134" s="352"/>
      <c r="AB134" s="352"/>
      <c r="AC134" s="352"/>
    </row>
    <row r="135" ht="12.0" customHeight="1">
      <c r="A135" s="523"/>
      <c r="B135" s="523"/>
      <c r="C135" s="523"/>
      <c r="D135" s="523"/>
      <c r="E135" s="523"/>
      <c r="F135" s="523"/>
      <c r="G135" s="523"/>
      <c r="H135" s="523"/>
      <c r="I135" s="523"/>
      <c r="J135" s="523"/>
      <c r="K135" s="523"/>
      <c r="L135" s="524"/>
      <c r="M135" s="523"/>
      <c r="N135" s="523"/>
      <c r="O135" s="523"/>
      <c r="P135" s="524"/>
      <c r="Q135" s="523"/>
      <c r="R135" s="523"/>
      <c r="S135" s="524"/>
      <c r="T135" s="524"/>
      <c r="U135" s="523"/>
      <c r="V135" s="523"/>
      <c r="W135" s="523"/>
      <c r="X135" s="523"/>
      <c r="Y135" s="523"/>
      <c r="Z135" s="523"/>
      <c r="AA135" s="352"/>
      <c r="AB135" s="352"/>
      <c r="AC135" s="352"/>
    </row>
    <row r="136" ht="12.0" customHeight="1">
      <c r="A136" s="523"/>
      <c r="B136" s="523"/>
      <c r="C136" s="523"/>
      <c r="D136" s="523"/>
      <c r="E136" s="523"/>
      <c r="F136" s="523"/>
      <c r="G136" s="523"/>
      <c r="H136" s="523"/>
      <c r="I136" s="523"/>
      <c r="J136" s="523"/>
      <c r="K136" s="523"/>
      <c r="L136" s="524"/>
      <c r="M136" s="523"/>
      <c r="N136" s="523"/>
      <c r="O136" s="523"/>
      <c r="P136" s="524"/>
      <c r="Q136" s="523"/>
      <c r="R136" s="523"/>
      <c r="S136" s="524"/>
      <c r="T136" s="524"/>
      <c r="U136" s="523"/>
      <c r="V136" s="523"/>
      <c r="W136" s="523"/>
      <c r="X136" s="523"/>
      <c r="Y136" s="523"/>
      <c r="Z136" s="523"/>
      <c r="AA136" s="352"/>
      <c r="AB136" s="352"/>
      <c r="AC136" s="352"/>
    </row>
    <row r="137" ht="12.0" customHeight="1">
      <c r="A137" s="523"/>
      <c r="B137" s="523"/>
      <c r="C137" s="523"/>
      <c r="D137" s="523"/>
      <c r="E137" s="523"/>
      <c r="F137" s="523"/>
      <c r="G137" s="523"/>
      <c r="H137" s="523"/>
      <c r="I137" s="523"/>
      <c r="J137" s="523"/>
      <c r="K137" s="523"/>
      <c r="L137" s="524"/>
      <c r="M137" s="523"/>
      <c r="N137" s="523"/>
      <c r="O137" s="523"/>
      <c r="P137" s="524"/>
      <c r="Q137" s="523"/>
      <c r="R137" s="523"/>
      <c r="S137" s="524"/>
      <c r="T137" s="524"/>
      <c r="U137" s="523"/>
      <c r="V137" s="523"/>
      <c r="W137" s="523"/>
      <c r="X137" s="523"/>
      <c r="Y137" s="523"/>
      <c r="Z137" s="523"/>
      <c r="AA137" s="352"/>
      <c r="AB137" s="352"/>
      <c r="AC137" s="352"/>
    </row>
    <row r="138" ht="12.0" customHeight="1">
      <c r="A138" s="523"/>
      <c r="B138" s="523"/>
      <c r="C138" s="523"/>
      <c r="D138" s="523"/>
      <c r="E138" s="523"/>
      <c r="F138" s="523"/>
      <c r="G138" s="523"/>
      <c r="H138" s="523"/>
      <c r="I138" s="523"/>
      <c r="J138" s="523"/>
      <c r="K138" s="523"/>
      <c r="L138" s="524"/>
      <c r="M138" s="523"/>
      <c r="N138" s="523"/>
      <c r="O138" s="523"/>
      <c r="P138" s="524"/>
      <c r="Q138" s="523"/>
      <c r="R138" s="523"/>
      <c r="S138" s="524"/>
      <c r="T138" s="524"/>
      <c r="U138" s="523"/>
      <c r="V138" s="523"/>
      <c r="W138" s="523"/>
      <c r="X138" s="523"/>
      <c r="Y138" s="523"/>
      <c r="Z138" s="523"/>
      <c r="AA138" s="352"/>
      <c r="AB138" s="352"/>
      <c r="AC138" s="352"/>
    </row>
    <row r="139" ht="12.0" customHeight="1">
      <c r="A139" s="523"/>
      <c r="B139" s="523"/>
      <c r="C139" s="523"/>
      <c r="D139" s="523"/>
      <c r="E139" s="523"/>
      <c r="F139" s="523"/>
      <c r="G139" s="523"/>
      <c r="H139" s="523"/>
      <c r="I139" s="523"/>
      <c r="J139" s="523"/>
      <c r="K139" s="523"/>
      <c r="L139" s="524"/>
      <c r="M139" s="523"/>
      <c r="N139" s="523"/>
      <c r="O139" s="523"/>
      <c r="P139" s="524"/>
      <c r="Q139" s="523"/>
      <c r="R139" s="523"/>
      <c r="S139" s="524"/>
      <c r="T139" s="524"/>
      <c r="U139" s="523"/>
      <c r="V139" s="523"/>
      <c r="W139" s="523"/>
      <c r="X139" s="523"/>
      <c r="Y139" s="523"/>
      <c r="Z139" s="523"/>
      <c r="AA139" s="352"/>
      <c r="AB139" s="352"/>
      <c r="AC139" s="352"/>
    </row>
    <row r="140" ht="12.0" customHeight="1">
      <c r="A140" s="523"/>
      <c r="B140" s="523"/>
      <c r="C140" s="523"/>
      <c r="D140" s="523"/>
      <c r="E140" s="523"/>
      <c r="F140" s="523"/>
      <c r="G140" s="523"/>
      <c r="H140" s="523"/>
      <c r="I140" s="523"/>
      <c r="J140" s="523"/>
      <c r="K140" s="523"/>
      <c r="L140" s="524"/>
      <c r="M140" s="523"/>
      <c r="N140" s="523"/>
      <c r="O140" s="523"/>
      <c r="P140" s="524"/>
      <c r="Q140" s="523"/>
      <c r="R140" s="523"/>
      <c r="S140" s="524"/>
      <c r="T140" s="524"/>
      <c r="U140" s="523"/>
      <c r="V140" s="523"/>
      <c r="W140" s="523"/>
      <c r="X140" s="523"/>
      <c r="Y140" s="523"/>
      <c r="Z140" s="523"/>
      <c r="AA140" s="352"/>
      <c r="AB140" s="352"/>
      <c r="AC140" s="352"/>
    </row>
    <row r="141" ht="12.0" customHeight="1">
      <c r="A141" s="523"/>
      <c r="B141" s="523"/>
      <c r="C141" s="523"/>
      <c r="D141" s="523"/>
      <c r="E141" s="523"/>
      <c r="F141" s="523"/>
      <c r="G141" s="523"/>
      <c r="H141" s="523"/>
      <c r="I141" s="523"/>
      <c r="J141" s="523"/>
      <c r="K141" s="523"/>
      <c r="L141" s="524"/>
      <c r="M141" s="523"/>
      <c r="N141" s="523"/>
      <c r="O141" s="523"/>
      <c r="P141" s="524"/>
      <c r="Q141" s="523"/>
      <c r="R141" s="523"/>
      <c r="S141" s="524"/>
      <c r="T141" s="524"/>
      <c r="U141" s="523"/>
      <c r="V141" s="523"/>
      <c r="W141" s="523"/>
      <c r="X141" s="523"/>
      <c r="Y141" s="523"/>
      <c r="Z141" s="523"/>
      <c r="AA141" s="352"/>
      <c r="AB141" s="352"/>
      <c r="AC141" s="352"/>
    </row>
    <row r="142" ht="12.0" customHeight="1">
      <c r="A142" s="523"/>
      <c r="B142" s="523"/>
      <c r="C142" s="523"/>
      <c r="D142" s="523"/>
      <c r="E142" s="523"/>
      <c r="F142" s="523"/>
      <c r="G142" s="523"/>
      <c r="H142" s="523"/>
      <c r="I142" s="523"/>
      <c r="J142" s="523"/>
      <c r="K142" s="523"/>
      <c r="L142" s="524"/>
      <c r="M142" s="523"/>
      <c r="N142" s="523"/>
      <c r="O142" s="523"/>
      <c r="P142" s="524"/>
      <c r="Q142" s="523"/>
      <c r="R142" s="523"/>
      <c r="S142" s="524"/>
      <c r="T142" s="524"/>
      <c r="U142" s="523"/>
      <c r="V142" s="523"/>
      <c r="W142" s="523"/>
      <c r="X142" s="523"/>
      <c r="Y142" s="523"/>
      <c r="Z142" s="523"/>
      <c r="AA142" s="352"/>
      <c r="AB142" s="352"/>
      <c r="AC142" s="352"/>
    </row>
    <row r="143" ht="12.0" customHeight="1">
      <c r="A143" s="523"/>
      <c r="B143" s="523"/>
      <c r="C143" s="523"/>
      <c r="D143" s="523"/>
      <c r="E143" s="523"/>
      <c r="F143" s="523"/>
      <c r="G143" s="523"/>
      <c r="H143" s="523"/>
      <c r="I143" s="523"/>
      <c r="J143" s="523"/>
      <c r="K143" s="523"/>
      <c r="L143" s="524"/>
      <c r="M143" s="523"/>
      <c r="N143" s="523"/>
      <c r="O143" s="523"/>
      <c r="P143" s="524"/>
      <c r="Q143" s="523"/>
      <c r="R143" s="523"/>
      <c r="S143" s="524"/>
      <c r="T143" s="524"/>
      <c r="U143" s="523"/>
      <c r="V143" s="523"/>
      <c r="W143" s="523"/>
      <c r="X143" s="523"/>
      <c r="Y143" s="523"/>
      <c r="Z143" s="523"/>
      <c r="AA143" s="352"/>
      <c r="AB143" s="352"/>
      <c r="AC143" s="352"/>
    </row>
    <row r="144" ht="12.0" customHeight="1">
      <c r="A144" s="523"/>
      <c r="B144" s="523"/>
      <c r="C144" s="523"/>
      <c r="D144" s="523"/>
      <c r="E144" s="523"/>
      <c r="F144" s="523"/>
      <c r="G144" s="523"/>
      <c r="H144" s="523"/>
      <c r="I144" s="523"/>
      <c r="J144" s="523"/>
      <c r="K144" s="523"/>
      <c r="L144" s="524"/>
      <c r="M144" s="523"/>
      <c r="N144" s="523"/>
      <c r="O144" s="523"/>
      <c r="P144" s="524"/>
      <c r="Q144" s="523"/>
      <c r="R144" s="523"/>
      <c r="S144" s="524"/>
      <c r="T144" s="524"/>
      <c r="U144" s="523"/>
      <c r="V144" s="523"/>
      <c r="W144" s="523"/>
      <c r="X144" s="523"/>
      <c r="Y144" s="523"/>
      <c r="Z144" s="523"/>
      <c r="AA144" s="352"/>
      <c r="AB144" s="352"/>
      <c r="AC144" s="352"/>
    </row>
    <row r="145" ht="12.0" customHeight="1">
      <c r="A145" s="523"/>
      <c r="B145" s="523"/>
      <c r="C145" s="523"/>
      <c r="D145" s="523"/>
      <c r="E145" s="523"/>
      <c r="F145" s="523"/>
      <c r="G145" s="523"/>
      <c r="H145" s="523"/>
      <c r="I145" s="523"/>
      <c r="J145" s="523"/>
      <c r="K145" s="523"/>
      <c r="L145" s="524"/>
      <c r="M145" s="523"/>
      <c r="N145" s="523"/>
      <c r="O145" s="523"/>
      <c r="P145" s="524"/>
      <c r="Q145" s="523"/>
      <c r="R145" s="523"/>
      <c r="S145" s="524"/>
      <c r="T145" s="524"/>
      <c r="U145" s="523"/>
      <c r="V145" s="523"/>
      <c r="W145" s="523"/>
      <c r="X145" s="523"/>
      <c r="Y145" s="523"/>
      <c r="Z145" s="523"/>
      <c r="AA145" s="352"/>
      <c r="AB145" s="352"/>
      <c r="AC145" s="352"/>
    </row>
    <row r="146" ht="12.0" customHeight="1">
      <c r="A146" s="523"/>
      <c r="B146" s="523"/>
      <c r="C146" s="523"/>
      <c r="D146" s="523"/>
      <c r="E146" s="523"/>
      <c r="F146" s="523"/>
      <c r="G146" s="523"/>
      <c r="H146" s="523"/>
      <c r="I146" s="523"/>
      <c r="J146" s="523"/>
      <c r="K146" s="523"/>
      <c r="L146" s="524"/>
      <c r="M146" s="523"/>
      <c r="N146" s="523"/>
      <c r="O146" s="523"/>
      <c r="P146" s="524"/>
      <c r="Q146" s="523"/>
      <c r="R146" s="523"/>
      <c r="S146" s="524"/>
      <c r="T146" s="524"/>
      <c r="U146" s="523"/>
      <c r="V146" s="523"/>
      <c r="W146" s="523"/>
      <c r="X146" s="523"/>
      <c r="Y146" s="523"/>
      <c r="Z146" s="523"/>
      <c r="AA146" s="352"/>
      <c r="AB146" s="352"/>
      <c r="AC146" s="352"/>
    </row>
    <row r="147" ht="12.0" customHeight="1">
      <c r="A147" s="523"/>
      <c r="B147" s="523"/>
      <c r="C147" s="523"/>
      <c r="D147" s="523"/>
      <c r="E147" s="523"/>
      <c r="F147" s="523"/>
      <c r="G147" s="523"/>
      <c r="H147" s="523"/>
      <c r="I147" s="523"/>
      <c r="J147" s="523"/>
      <c r="K147" s="523"/>
      <c r="L147" s="524"/>
      <c r="M147" s="523"/>
      <c r="N147" s="523"/>
      <c r="O147" s="523"/>
      <c r="P147" s="524"/>
      <c r="Q147" s="523"/>
      <c r="R147" s="523"/>
      <c r="S147" s="524"/>
      <c r="T147" s="524"/>
      <c r="U147" s="523"/>
      <c r="V147" s="523"/>
      <c r="W147" s="523"/>
      <c r="X147" s="523"/>
      <c r="Y147" s="523"/>
      <c r="Z147" s="523"/>
      <c r="AA147" s="352"/>
      <c r="AB147" s="352"/>
      <c r="AC147" s="352"/>
    </row>
    <row r="148" ht="12.0" customHeight="1">
      <c r="A148" s="523"/>
      <c r="B148" s="523"/>
      <c r="C148" s="523"/>
      <c r="D148" s="523"/>
      <c r="E148" s="523"/>
      <c r="F148" s="523"/>
      <c r="G148" s="523"/>
      <c r="H148" s="523"/>
      <c r="I148" s="523"/>
      <c r="J148" s="523"/>
      <c r="K148" s="523"/>
      <c r="L148" s="524"/>
      <c r="M148" s="523"/>
      <c r="N148" s="523"/>
      <c r="O148" s="523"/>
      <c r="P148" s="524"/>
      <c r="Q148" s="523"/>
      <c r="R148" s="523"/>
      <c r="S148" s="524"/>
      <c r="T148" s="524"/>
      <c r="U148" s="523"/>
      <c r="V148" s="523"/>
      <c r="W148" s="523"/>
      <c r="X148" s="523"/>
      <c r="Y148" s="523"/>
      <c r="Z148" s="523"/>
      <c r="AA148" s="352"/>
      <c r="AB148" s="352"/>
      <c r="AC148" s="352"/>
    </row>
    <row r="149" ht="12.0" customHeight="1">
      <c r="A149" s="523"/>
      <c r="B149" s="523"/>
      <c r="C149" s="523"/>
      <c r="D149" s="523"/>
      <c r="E149" s="523"/>
      <c r="F149" s="523"/>
      <c r="G149" s="523"/>
      <c r="H149" s="523"/>
      <c r="I149" s="523"/>
      <c r="J149" s="523"/>
      <c r="K149" s="523"/>
      <c r="L149" s="524"/>
      <c r="M149" s="523"/>
      <c r="N149" s="523"/>
      <c r="O149" s="523"/>
      <c r="P149" s="524"/>
      <c r="Q149" s="523"/>
      <c r="R149" s="523"/>
      <c r="S149" s="524"/>
      <c r="T149" s="524"/>
      <c r="U149" s="523"/>
      <c r="V149" s="523"/>
      <c r="W149" s="523"/>
      <c r="X149" s="523"/>
      <c r="Y149" s="523"/>
      <c r="Z149" s="523"/>
      <c r="AA149" s="352"/>
      <c r="AB149" s="352"/>
      <c r="AC149" s="352"/>
    </row>
    <row r="150" ht="12.0" customHeight="1">
      <c r="A150" s="523"/>
      <c r="B150" s="523"/>
      <c r="C150" s="523"/>
      <c r="D150" s="523"/>
      <c r="E150" s="523"/>
      <c r="F150" s="523"/>
      <c r="G150" s="523"/>
      <c r="H150" s="523"/>
      <c r="I150" s="523"/>
      <c r="J150" s="523"/>
      <c r="K150" s="523"/>
      <c r="L150" s="524"/>
      <c r="M150" s="523"/>
      <c r="N150" s="523"/>
      <c r="O150" s="523"/>
      <c r="P150" s="524"/>
      <c r="Q150" s="523"/>
      <c r="R150" s="523"/>
      <c r="S150" s="524"/>
      <c r="T150" s="524"/>
      <c r="U150" s="523"/>
      <c r="V150" s="523"/>
      <c r="W150" s="523"/>
      <c r="X150" s="523"/>
      <c r="Y150" s="523"/>
      <c r="Z150" s="523"/>
      <c r="AA150" s="352"/>
      <c r="AB150" s="352"/>
      <c r="AC150" s="352"/>
    </row>
    <row r="151" ht="12.0" customHeight="1">
      <c r="A151" s="523"/>
      <c r="B151" s="523"/>
      <c r="C151" s="523"/>
      <c r="D151" s="523"/>
      <c r="E151" s="523"/>
      <c r="F151" s="523"/>
      <c r="G151" s="523"/>
      <c r="H151" s="523"/>
      <c r="I151" s="523"/>
      <c r="J151" s="523"/>
      <c r="K151" s="523"/>
      <c r="L151" s="524"/>
      <c r="M151" s="523"/>
      <c r="N151" s="523"/>
      <c r="O151" s="523"/>
      <c r="P151" s="524"/>
      <c r="Q151" s="523"/>
      <c r="R151" s="523"/>
      <c r="S151" s="524"/>
      <c r="T151" s="524"/>
      <c r="U151" s="523"/>
      <c r="V151" s="523"/>
      <c r="W151" s="523"/>
      <c r="X151" s="523"/>
      <c r="Y151" s="523"/>
      <c r="Z151" s="523"/>
      <c r="AA151" s="352"/>
      <c r="AB151" s="352"/>
      <c r="AC151" s="352"/>
    </row>
    <row r="152" ht="12.0" customHeight="1">
      <c r="A152" s="523"/>
      <c r="B152" s="523"/>
      <c r="C152" s="523"/>
      <c r="D152" s="523"/>
      <c r="E152" s="523"/>
      <c r="F152" s="523"/>
      <c r="G152" s="523"/>
      <c r="H152" s="523"/>
      <c r="I152" s="523"/>
      <c r="J152" s="523"/>
      <c r="K152" s="523"/>
      <c r="L152" s="524"/>
      <c r="M152" s="523"/>
      <c r="N152" s="523"/>
      <c r="O152" s="523"/>
      <c r="P152" s="524"/>
      <c r="Q152" s="523"/>
      <c r="R152" s="523"/>
      <c r="S152" s="524"/>
      <c r="T152" s="524"/>
      <c r="U152" s="523"/>
      <c r="V152" s="523"/>
      <c r="W152" s="523"/>
      <c r="X152" s="523"/>
      <c r="Y152" s="523"/>
      <c r="Z152" s="523"/>
      <c r="AA152" s="352"/>
      <c r="AB152" s="352"/>
      <c r="AC152" s="352"/>
    </row>
    <row r="153" ht="12.0" customHeight="1">
      <c r="A153" s="523"/>
      <c r="B153" s="523"/>
      <c r="C153" s="523"/>
      <c r="D153" s="523"/>
      <c r="E153" s="523"/>
      <c r="F153" s="523"/>
      <c r="G153" s="523"/>
      <c r="H153" s="523"/>
      <c r="I153" s="523"/>
      <c r="J153" s="523"/>
      <c r="K153" s="523"/>
      <c r="L153" s="524"/>
      <c r="M153" s="523"/>
      <c r="N153" s="523"/>
      <c r="O153" s="523"/>
      <c r="P153" s="524"/>
      <c r="Q153" s="523"/>
      <c r="R153" s="523"/>
      <c r="S153" s="524"/>
      <c r="T153" s="524"/>
      <c r="U153" s="523"/>
      <c r="V153" s="523"/>
      <c r="W153" s="523"/>
      <c r="X153" s="523"/>
      <c r="Y153" s="523"/>
      <c r="Z153" s="523"/>
      <c r="AA153" s="352"/>
      <c r="AB153" s="352"/>
      <c r="AC153" s="352"/>
    </row>
    <row r="154" ht="12.0" customHeight="1">
      <c r="A154" s="523"/>
      <c r="B154" s="523"/>
      <c r="C154" s="523"/>
      <c r="D154" s="523"/>
      <c r="E154" s="523"/>
      <c r="F154" s="523"/>
      <c r="G154" s="523"/>
      <c r="H154" s="523"/>
      <c r="I154" s="523"/>
      <c r="J154" s="523"/>
      <c r="K154" s="523"/>
      <c r="L154" s="524"/>
      <c r="M154" s="523"/>
      <c r="N154" s="523"/>
      <c r="O154" s="523"/>
      <c r="P154" s="524"/>
      <c r="Q154" s="523"/>
      <c r="R154" s="523"/>
      <c r="S154" s="524"/>
      <c r="T154" s="524"/>
      <c r="U154" s="523"/>
      <c r="V154" s="523"/>
      <c r="W154" s="523"/>
      <c r="X154" s="523"/>
      <c r="Y154" s="523"/>
      <c r="Z154" s="523"/>
      <c r="AA154" s="352"/>
      <c r="AB154" s="352"/>
      <c r="AC154" s="352"/>
    </row>
    <row r="155" ht="12.0" customHeight="1">
      <c r="A155" s="523"/>
      <c r="B155" s="523"/>
      <c r="C155" s="523"/>
      <c r="D155" s="523"/>
      <c r="E155" s="523"/>
      <c r="F155" s="523"/>
      <c r="G155" s="523"/>
      <c r="H155" s="523"/>
      <c r="I155" s="523"/>
      <c r="J155" s="523"/>
      <c r="K155" s="523"/>
      <c r="L155" s="524"/>
      <c r="M155" s="523"/>
      <c r="N155" s="523"/>
      <c r="O155" s="523"/>
      <c r="P155" s="524"/>
      <c r="Q155" s="523"/>
      <c r="R155" s="523"/>
      <c r="S155" s="524"/>
      <c r="T155" s="524"/>
      <c r="U155" s="523"/>
      <c r="V155" s="523"/>
      <c r="W155" s="523"/>
      <c r="X155" s="523"/>
      <c r="Y155" s="523"/>
      <c r="Z155" s="523"/>
      <c r="AA155" s="352"/>
      <c r="AB155" s="352"/>
      <c r="AC155" s="352"/>
    </row>
    <row r="156" ht="12.0" customHeight="1">
      <c r="A156" s="523"/>
      <c r="B156" s="523"/>
      <c r="C156" s="523"/>
      <c r="D156" s="523"/>
      <c r="E156" s="523"/>
      <c r="F156" s="523"/>
      <c r="G156" s="523"/>
      <c r="H156" s="523"/>
      <c r="I156" s="523"/>
      <c r="J156" s="523"/>
      <c r="K156" s="523"/>
      <c r="L156" s="524"/>
      <c r="M156" s="523"/>
      <c r="N156" s="523"/>
      <c r="O156" s="523"/>
      <c r="P156" s="524"/>
      <c r="Q156" s="523"/>
      <c r="R156" s="523"/>
      <c r="S156" s="524"/>
      <c r="T156" s="524"/>
      <c r="U156" s="523"/>
      <c r="V156" s="523"/>
      <c r="W156" s="523"/>
      <c r="X156" s="523"/>
      <c r="Y156" s="523"/>
      <c r="Z156" s="523"/>
      <c r="AA156" s="352"/>
      <c r="AB156" s="352"/>
      <c r="AC156" s="352"/>
    </row>
    <row r="157" ht="12.0" customHeight="1">
      <c r="A157" s="523"/>
      <c r="B157" s="523"/>
      <c r="C157" s="523"/>
      <c r="D157" s="523"/>
      <c r="E157" s="523"/>
      <c r="F157" s="523"/>
      <c r="G157" s="523"/>
      <c r="H157" s="523"/>
      <c r="I157" s="523"/>
      <c r="J157" s="523"/>
      <c r="K157" s="523"/>
      <c r="L157" s="524"/>
      <c r="M157" s="523"/>
      <c r="N157" s="523"/>
      <c r="O157" s="523"/>
      <c r="P157" s="524"/>
      <c r="Q157" s="523"/>
      <c r="R157" s="523"/>
      <c r="S157" s="524"/>
      <c r="T157" s="524"/>
      <c r="U157" s="523"/>
      <c r="V157" s="523"/>
      <c r="W157" s="523"/>
      <c r="X157" s="523"/>
      <c r="Y157" s="523"/>
      <c r="Z157" s="523"/>
      <c r="AA157" s="352"/>
      <c r="AB157" s="352"/>
      <c r="AC157" s="352"/>
    </row>
    <row r="158" ht="12.0" customHeight="1">
      <c r="A158" s="523"/>
      <c r="B158" s="523"/>
      <c r="C158" s="523"/>
      <c r="D158" s="523"/>
      <c r="E158" s="523"/>
      <c r="F158" s="523"/>
      <c r="G158" s="523"/>
      <c r="H158" s="523"/>
      <c r="I158" s="523"/>
      <c r="J158" s="523"/>
      <c r="K158" s="523"/>
      <c r="L158" s="524"/>
      <c r="M158" s="523"/>
      <c r="N158" s="523"/>
      <c r="O158" s="523"/>
      <c r="P158" s="524"/>
      <c r="Q158" s="523"/>
      <c r="R158" s="523"/>
      <c r="S158" s="524"/>
      <c r="T158" s="524"/>
      <c r="U158" s="523"/>
      <c r="V158" s="523"/>
      <c r="W158" s="523"/>
      <c r="X158" s="523"/>
      <c r="Y158" s="523"/>
      <c r="Z158" s="523"/>
      <c r="AA158" s="352"/>
      <c r="AB158" s="352"/>
      <c r="AC158" s="352"/>
    </row>
    <row r="159" ht="12.0" customHeight="1">
      <c r="A159" s="523"/>
      <c r="B159" s="523"/>
      <c r="C159" s="523"/>
      <c r="D159" s="523"/>
      <c r="E159" s="523"/>
      <c r="F159" s="523"/>
      <c r="G159" s="523"/>
      <c r="H159" s="523"/>
      <c r="I159" s="523"/>
      <c r="J159" s="523"/>
      <c r="K159" s="523"/>
      <c r="L159" s="524"/>
      <c r="M159" s="523"/>
      <c r="N159" s="523"/>
      <c r="O159" s="523"/>
      <c r="P159" s="524"/>
      <c r="Q159" s="523"/>
      <c r="R159" s="523"/>
      <c r="S159" s="524"/>
      <c r="T159" s="524"/>
      <c r="U159" s="523"/>
      <c r="V159" s="523"/>
      <c r="W159" s="523"/>
      <c r="X159" s="523"/>
      <c r="Y159" s="523"/>
      <c r="Z159" s="523"/>
      <c r="AA159" s="352"/>
      <c r="AB159" s="352"/>
      <c r="AC159" s="352"/>
    </row>
    <row r="160" ht="12.0" customHeight="1">
      <c r="A160" s="523"/>
      <c r="B160" s="523"/>
      <c r="C160" s="523"/>
      <c r="D160" s="523"/>
      <c r="E160" s="523"/>
      <c r="F160" s="523"/>
      <c r="G160" s="523"/>
      <c r="H160" s="523"/>
      <c r="I160" s="523"/>
      <c r="J160" s="523"/>
      <c r="K160" s="523"/>
      <c r="L160" s="524"/>
      <c r="M160" s="523"/>
      <c r="N160" s="523"/>
      <c r="O160" s="523"/>
      <c r="P160" s="524"/>
      <c r="Q160" s="523"/>
      <c r="R160" s="523"/>
      <c r="S160" s="524"/>
      <c r="T160" s="524"/>
      <c r="U160" s="523"/>
      <c r="V160" s="523"/>
      <c r="W160" s="523"/>
      <c r="X160" s="523"/>
      <c r="Y160" s="523"/>
      <c r="Z160" s="523"/>
      <c r="AA160" s="352"/>
      <c r="AB160" s="352"/>
      <c r="AC160" s="352"/>
    </row>
    <row r="161" ht="12.0" customHeight="1">
      <c r="A161" s="523"/>
      <c r="B161" s="523"/>
      <c r="C161" s="523"/>
      <c r="D161" s="523"/>
      <c r="E161" s="523"/>
      <c r="F161" s="523"/>
      <c r="G161" s="523"/>
      <c r="H161" s="523"/>
      <c r="I161" s="523"/>
      <c r="J161" s="523"/>
      <c r="K161" s="523"/>
      <c r="L161" s="524"/>
      <c r="M161" s="523"/>
      <c r="N161" s="523"/>
      <c r="O161" s="523"/>
      <c r="P161" s="524"/>
      <c r="Q161" s="523"/>
      <c r="R161" s="523"/>
      <c r="S161" s="524"/>
      <c r="T161" s="524"/>
      <c r="U161" s="523"/>
      <c r="V161" s="523"/>
      <c r="W161" s="523"/>
      <c r="X161" s="523"/>
      <c r="Y161" s="523"/>
      <c r="Z161" s="523"/>
      <c r="AA161" s="352"/>
      <c r="AB161" s="352"/>
      <c r="AC161" s="352"/>
    </row>
    <row r="162" ht="12.0" customHeight="1">
      <c r="A162" s="523"/>
      <c r="B162" s="523"/>
      <c r="C162" s="523"/>
      <c r="D162" s="523"/>
      <c r="E162" s="523"/>
      <c r="F162" s="523"/>
      <c r="G162" s="523"/>
      <c r="H162" s="523"/>
      <c r="I162" s="523"/>
      <c r="J162" s="523"/>
      <c r="K162" s="523"/>
      <c r="L162" s="524"/>
      <c r="M162" s="523"/>
      <c r="N162" s="523"/>
      <c r="O162" s="523"/>
      <c r="P162" s="524"/>
      <c r="Q162" s="523"/>
      <c r="R162" s="523"/>
      <c r="S162" s="524"/>
      <c r="T162" s="524"/>
      <c r="U162" s="523"/>
      <c r="V162" s="523"/>
      <c r="W162" s="523"/>
      <c r="X162" s="523"/>
      <c r="Y162" s="523"/>
      <c r="Z162" s="523"/>
      <c r="AA162" s="352"/>
      <c r="AB162" s="352"/>
      <c r="AC162" s="352"/>
    </row>
    <row r="163" ht="12.0" customHeight="1">
      <c r="A163" s="523"/>
      <c r="B163" s="523"/>
      <c r="C163" s="523"/>
      <c r="D163" s="523"/>
      <c r="E163" s="523"/>
      <c r="F163" s="523"/>
      <c r="G163" s="523"/>
      <c r="H163" s="523"/>
      <c r="I163" s="523"/>
      <c r="J163" s="523"/>
      <c r="K163" s="523"/>
      <c r="L163" s="524"/>
      <c r="M163" s="523"/>
      <c r="N163" s="523"/>
      <c r="O163" s="523"/>
      <c r="P163" s="524"/>
      <c r="Q163" s="523"/>
      <c r="R163" s="523"/>
      <c r="S163" s="524"/>
      <c r="T163" s="524"/>
      <c r="U163" s="523"/>
      <c r="V163" s="523"/>
      <c r="W163" s="523"/>
      <c r="X163" s="523"/>
      <c r="Y163" s="523"/>
      <c r="Z163" s="523"/>
      <c r="AA163" s="352"/>
      <c r="AB163" s="352"/>
      <c r="AC163" s="352"/>
    </row>
    <row r="164" ht="12.0" customHeight="1">
      <c r="A164" s="523"/>
      <c r="B164" s="523"/>
      <c r="C164" s="523"/>
      <c r="D164" s="523"/>
      <c r="E164" s="523"/>
      <c r="F164" s="523"/>
      <c r="G164" s="523"/>
      <c r="H164" s="523"/>
      <c r="I164" s="523"/>
      <c r="J164" s="523"/>
      <c r="K164" s="523"/>
      <c r="L164" s="524"/>
      <c r="M164" s="523"/>
      <c r="N164" s="523"/>
      <c r="O164" s="523"/>
      <c r="P164" s="524"/>
      <c r="Q164" s="523"/>
      <c r="R164" s="523"/>
      <c r="S164" s="524"/>
      <c r="T164" s="524"/>
      <c r="U164" s="523"/>
      <c r="V164" s="523"/>
      <c r="W164" s="523"/>
      <c r="X164" s="523"/>
      <c r="Y164" s="523"/>
      <c r="Z164" s="523"/>
      <c r="AA164" s="352"/>
      <c r="AB164" s="352"/>
      <c r="AC164" s="352"/>
    </row>
    <row r="165" ht="12.0" customHeight="1">
      <c r="A165" s="523"/>
      <c r="B165" s="523"/>
      <c r="C165" s="523"/>
      <c r="D165" s="523"/>
      <c r="E165" s="523"/>
      <c r="F165" s="523"/>
      <c r="G165" s="523"/>
      <c r="H165" s="523"/>
      <c r="I165" s="523"/>
      <c r="J165" s="523"/>
      <c r="K165" s="523"/>
      <c r="L165" s="524"/>
      <c r="M165" s="523"/>
      <c r="N165" s="523"/>
      <c r="O165" s="523"/>
      <c r="P165" s="524"/>
      <c r="Q165" s="523"/>
      <c r="R165" s="523"/>
      <c r="S165" s="524"/>
      <c r="T165" s="524"/>
      <c r="U165" s="523"/>
      <c r="V165" s="523"/>
      <c r="W165" s="523"/>
      <c r="X165" s="523"/>
      <c r="Y165" s="523"/>
      <c r="Z165" s="523"/>
      <c r="AA165" s="352"/>
      <c r="AB165" s="352"/>
      <c r="AC165" s="352"/>
    </row>
    <row r="166" ht="12.0" customHeight="1">
      <c r="A166" s="523"/>
      <c r="B166" s="523"/>
      <c r="C166" s="523"/>
      <c r="D166" s="523"/>
      <c r="E166" s="523"/>
      <c r="F166" s="523"/>
      <c r="G166" s="523"/>
      <c r="H166" s="523"/>
      <c r="I166" s="523"/>
      <c r="J166" s="523"/>
      <c r="K166" s="523"/>
      <c r="L166" s="524"/>
      <c r="M166" s="523"/>
      <c r="N166" s="523"/>
      <c r="O166" s="523"/>
      <c r="P166" s="524"/>
      <c r="Q166" s="523"/>
      <c r="R166" s="523"/>
      <c r="S166" s="524"/>
      <c r="T166" s="524"/>
      <c r="U166" s="523"/>
      <c r="V166" s="523"/>
      <c r="W166" s="523"/>
      <c r="X166" s="523"/>
      <c r="Y166" s="523"/>
      <c r="Z166" s="523"/>
      <c r="AA166" s="352"/>
      <c r="AB166" s="352"/>
      <c r="AC166" s="352"/>
    </row>
    <row r="167" ht="12.0" customHeight="1">
      <c r="A167" s="523"/>
      <c r="B167" s="523"/>
      <c r="C167" s="523"/>
      <c r="D167" s="523"/>
      <c r="E167" s="523"/>
      <c r="F167" s="523"/>
      <c r="G167" s="523"/>
      <c r="H167" s="523"/>
      <c r="I167" s="523"/>
      <c r="J167" s="523"/>
      <c r="K167" s="523"/>
      <c r="L167" s="524"/>
      <c r="M167" s="523"/>
      <c r="N167" s="523"/>
      <c r="O167" s="523"/>
      <c r="P167" s="524"/>
      <c r="Q167" s="523"/>
      <c r="R167" s="523"/>
      <c r="S167" s="524"/>
      <c r="T167" s="524"/>
      <c r="U167" s="523"/>
      <c r="V167" s="523"/>
      <c r="W167" s="523"/>
      <c r="X167" s="523"/>
      <c r="Y167" s="523"/>
      <c r="Z167" s="523"/>
      <c r="AA167" s="352"/>
      <c r="AB167" s="352"/>
      <c r="AC167" s="352"/>
    </row>
    <row r="168" ht="12.0" customHeight="1">
      <c r="A168" s="523"/>
      <c r="B168" s="523"/>
      <c r="C168" s="523"/>
      <c r="D168" s="523"/>
      <c r="E168" s="523"/>
      <c r="F168" s="523"/>
      <c r="G168" s="523"/>
      <c r="H168" s="523"/>
      <c r="I168" s="523"/>
      <c r="J168" s="523"/>
      <c r="K168" s="523"/>
      <c r="L168" s="524"/>
      <c r="M168" s="523"/>
      <c r="N168" s="523"/>
      <c r="O168" s="523"/>
      <c r="P168" s="524"/>
      <c r="Q168" s="523"/>
      <c r="R168" s="523"/>
      <c r="S168" s="524"/>
      <c r="T168" s="524"/>
      <c r="U168" s="523"/>
      <c r="V168" s="523"/>
      <c r="W168" s="523"/>
      <c r="X168" s="523"/>
      <c r="Y168" s="523"/>
      <c r="Z168" s="523"/>
      <c r="AA168" s="352"/>
      <c r="AB168" s="352"/>
      <c r="AC168" s="352"/>
    </row>
    <row r="169" ht="12.0" customHeight="1">
      <c r="A169" s="523"/>
      <c r="B169" s="523"/>
      <c r="C169" s="523"/>
      <c r="D169" s="523"/>
      <c r="E169" s="523"/>
      <c r="F169" s="523"/>
      <c r="G169" s="523"/>
      <c r="H169" s="523"/>
      <c r="I169" s="523"/>
      <c r="J169" s="523"/>
      <c r="K169" s="523"/>
      <c r="L169" s="524"/>
      <c r="M169" s="523"/>
      <c r="N169" s="523"/>
      <c r="O169" s="523"/>
      <c r="P169" s="524"/>
      <c r="Q169" s="523"/>
      <c r="R169" s="523"/>
      <c r="S169" s="524"/>
      <c r="T169" s="524"/>
      <c r="U169" s="523"/>
      <c r="V169" s="523"/>
      <c r="W169" s="523"/>
      <c r="X169" s="523"/>
      <c r="Y169" s="523"/>
      <c r="Z169" s="523"/>
      <c r="AA169" s="352"/>
      <c r="AB169" s="352"/>
      <c r="AC169" s="352"/>
    </row>
    <row r="170" ht="12.0" customHeight="1">
      <c r="A170" s="523"/>
      <c r="B170" s="523"/>
      <c r="C170" s="523"/>
      <c r="D170" s="523"/>
      <c r="E170" s="523"/>
      <c r="F170" s="523"/>
      <c r="G170" s="523"/>
      <c r="H170" s="523"/>
      <c r="I170" s="523"/>
      <c r="J170" s="523"/>
      <c r="K170" s="523"/>
      <c r="L170" s="524"/>
      <c r="M170" s="523"/>
      <c r="N170" s="523"/>
      <c r="O170" s="523"/>
      <c r="P170" s="524"/>
      <c r="Q170" s="523"/>
      <c r="R170" s="523"/>
      <c r="S170" s="524"/>
      <c r="T170" s="524"/>
      <c r="U170" s="523"/>
      <c r="V170" s="523"/>
      <c r="W170" s="523"/>
      <c r="X170" s="523"/>
      <c r="Y170" s="523"/>
      <c r="Z170" s="523"/>
      <c r="AA170" s="352"/>
      <c r="AB170" s="352"/>
      <c r="AC170" s="352"/>
    </row>
    <row r="171" ht="12.0" customHeight="1">
      <c r="A171" s="523"/>
      <c r="B171" s="523"/>
      <c r="C171" s="523"/>
      <c r="D171" s="523"/>
      <c r="E171" s="523"/>
      <c r="F171" s="523"/>
      <c r="G171" s="523"/>
      <c r="H171" s="523"/>
      <c r="I171" s="523"/>
      <c r="J171" s="523"/>
      <c r="K171" s="523"/>
      <c r="L171" s="524"/>
      <c r="M171" s="523"/>
      <c r="N171" s="523"/>
      <c r="O171" s="523"/>
      <c r="P171" s="524"/>
      <c r="Q171" s="523"/>
      <c r="R171" s="523"/>
      <c r="S171" s="524"/>
      <c r="T171" s="524"/>
      <c r="U171" s="523"/>
      <c r="V171" s="523"/>
      <c r="W171" s="523"/>
      <c r="X171" s="523"/>
      <c r="Y171" s="523"/>
      <c r="Z171" s="523"/>
      <c r="AA171" s="352"/>
      <c r="AB171" s="352"/>
      <c r="AC171" s="352"/>
    </row>
    <row r="172" ht="12.0" customHeight="1">
      <c r="A172" s="523"/>
      <c r="B172" s="523"/>
      <c r="C172" s="523"/>
      <c r="D172" s="523"/>
      <c r="E172" s="523"/>
      <c r="F172" s="523"/>
      <c r="G172" s="523"/>
      <c r="H172" s="523"/>
      <c r="I172" s="523"/>
      <c r="J172" s="523"/>
      <c r="K172" s="523"/>
      <c r="L172" s="524"/>
      <c r="M172" s="523"/>
      <c r="N172" s="523"/>
      <c r="O172" s="523"/>
      <c r="P172" s="524"/>
      <c r="Q172" s="523"/>
      <c r="R172" s="523"/>
      <c r="S172" s="524"/>
      <c r="T172" s="524"/>
      <c r="U172" s="523"/>
      <c r="V172" s="523"/>
      <c r="W172" s="523"/>
      <c r="X172" s="523"/>
      <c r="Y172" s="523"/>
      <c r="Z172" s="523"/>
      <c r="AA172" s="352"/>
      <c r="AB172" s="352"/>
      <c r="AC172" s="352"/>
    </row>
    <row r="173" ht="12.0" customHeight="1">
      <c r="A173" s="523"/>
      <c r="B173" s="523"/>
      <c r="C173" s="523"/>
      <c r="D173" s="523"/>
      <c r="E173" s="523"/>
      <c r="F173" s="523"/>
      <c r="G173" s="523"/>
      <c r="H173" s="523"/>
      <c r="I173" s="523"/>
      <c r="J173" s="523"/>
      <c r="K173" s="523"/>
      <c r="L173" s="524"/>
      <c r="M173" s="523"/>
      <c r="N173" s="523"/>
      <c r="O173" s="523"/>
      <c r="P173" s="524"/>
      <c r="Q173" s="523"/>
      <c r="R173" s="523"/>
      <c r="S173" s="524"/>
      <c r="T173" s="524"/>
      <c r="U173" s="523"/>
      <c r="V173" s="523"/>
      <c r="W173" s="523"/>
      <c r="X173" s="523"/>
      <c r="Y173" s="523"/>
      <c r="Z173" s="523"/>
      <c r="AA173" s="352"/>
      <c r="AB173" s="352"/>
      <c r="AC173" s="352"/>
    </row>
    <row r="174" ht="12.0" customHeight="1">
      <c r="A174" s="523"/>
      <c r="B174" s="523"/>
      <c r="C174" s="523"/>
      <c r="D174" s="523"/>
      <c r="E174" s="523"/>
      <c r="F174" s="523"/>
      <c r="G174" s="523"/>
      <c r="H174" s="523"/>
      <c r="I174" s="523"/>
      <c r="J174" s="523"/>
      <c r="K174" s="523"/>
      <c r="L174" s="524"/>
      <c r="M174" s="523"/>
      <c r="N174" s="523"/>
      <c r="O174" s="523"/>
      <c r="P174" s="524"/>
      <c r="Q174" s="523"/>
      <c r="R174" s="523"/>
      <c r="S174" s="524"/>
      <c r="T174" s="524"/>
      <c r="U174" s="523"/>
      <c r="V174" s="523"/>
      <c r="W174" s="523"/>
      <c r="X174" s="523"/>
      <c r="Y174" s="523"/>
      <c r="Z174" s="523"/>
      <c r="AA174" s="352"/>
      <c r="AB174" s="352"/>
      <c r="AC174" s="352"/>
    </row>
    <row r="175" ht="12.0" customHeight="1">
      <c r="A175" s="523"/>
      <c r="B175" s="523"/>
      <c r="C175" s="523"/>
      <c r="D175" s="523"/>
      <c r="E175" s="523"/>
      <c r="F175" s="523"/>
      <c r="G175" s="523"/>
      <c r="H175" s="523"/>
      <c r="I175" s="523"/>
      <c r="J175" s="523"/>
      <c r="K175" s="523"/>
      <c r="L175" s="524"/>
      <c r="M175" s="523"/>
      <c r="N175" s="523"/>
      <c r="O175" s="523"/>
      <c r="P175" s="524"/>
      <c r="Q175" s="523"/>
      <c r="R175" s="523"/>
      <c r="S175" s="524"/>
      <c r="T175" s="524"/>
      <c r="U175" s="523"/>
      <c r="V175" s="523"/>
      <c r="W175" s="523"/>
      <c r="X175" s="523"/>
      <c r="Y175" s="523"/>
      <c r="Z175" s="523"/>
      <c r="AA175" s="352"/>
      <c r="AB175" s="352"/>
      <c r="AC175" s="352"/>
    </row>
    <row r="176" ht="12.0" customHeight="1">
      <c r="A176" s="523"/>
      <c r="B176" s="523"/>
      <c r="C176" s="523"/>
      <c r="D176" s="523"/>
      <c r="E176" s="523"/>
      <c r="F176" s="523"/>
      <c r="G176" s="523"/>
      <c r="H176" s="523"/>
      <c r="I176" s="523"/>
      <c r="J176" s="523"/>
      <c r="K176" s="523"/>
      <c r="L176" s="524"/>
      <c r="M176" s="523"/>
      <c r="N176" s="523"/>
      <c r="O176" s="523"/>
      <c r="P176" s="524"/>
      <c r="Q176" s="523"/>
      <c r="R176" s="523"/>
      <c r="S176" s="524"/>
      <c r="T176" s="524"/>
      <c r="U176" s="523"/>
      <c r="V176" s="523"/>
      <c r="W176" s="523"/>
      <c r="X176" s="523"/>
      <c r="Y176" s="523"/>
      <c r="Z176" s="523"/>
      <c r="AA176" s="352"/>
      <c r="AB176" s="352"/>
      <c r="AC176" s="352"/>
    </row>
    <row r="177" ht="12.0" customHeight="1">
      <c r="A177" s="523"/>
      <c r="B177" s="523"/>
      <c r="C177" s="523"/>
      <c r="D177" s="523"/>
      <c r="E177" s="523"/>
      <c r="F177" s="523"/>
      <c r="G177" s="523"/>
      <c r="H177" s="523"/>
      <c r="I177" s="523"/>
      <c r="J177" s="523"/>
      <c r="K177" s="523"/>
      <c r="L177" s="524"/>
      <c r="M177" s="523"/>
      <c r="N177" s="523"/>
      <c r="O177" s="523"/>
      <c r="P177" s="524"/>
      <c r="Q177" s="523"/>
      <c r="R177" s="523"/>
      <c r="S177" s="524"/>
      <c r="T177" s="524"/>
      <c r="U177" s="523"/>
      <c r="V177" s="523"/>
      <c r="W177" s="523"/>
      <c r="X177" s="523"/>
      <c r="Y177" s="523"/>
      <c r="Z177" s="523"/>
      <c r="AA177" s="352"/>
      <c r="AB177" s="352"/>
      <c r="AC177" s="352"/>
    </row>
    <row r="178" ht="12.0" customHeight="1">
      <c r="A178" s="523"/>
      <c r="B178" s="523"/>
      <c r="C178" s="523"/>
      <c r="D178" s="523"/>
      <c r="E178" s="523"/>
      <c r="F178" s="523"/>
      <c r="G178" s="523"/>
      <c r="H178" s="523"/>
      <c r="I178" s="523"/>
      <c r="J178" s="523"/>
      <c r="K178" s="523"/>
      <c r="L178" s="524"/>
      <c r="M178" s="523"/>
      <c r="N178" s="523"/>
      <c r="O178" s="523"/>
      <c r="P178" s="524"/>
      <c r="Q178" s="523"/>
      <c r="R178" s="523"/>
      <c r="S178" s="524"/>
      <c r="T178" s="524"/>
      <c r="U178" s="523"/>
      <c r="V178" s="523"/>
      <c r="W178" s="523"/>
      <c r="X178" s="523"/>
      <c r="Y178" s="523"/>
      <c r="Z178" s="523"/>
      <c r="AA178" s="352"/>
      <c r="AB178" s="352"/>
      <c r="AC178" s="352"/>
    </row>
    <row r="179" ht="12.0" customHeight="1">
      <c r="A179" s="523"/>
      <c r="B179" s="523"/>
      <c r="C179" s="523"/>
      <c r="D179" s="523"/>
      <c r="E179" s="523"/>
      <c r="F179" s="523"/>
      <c r="G179" s="523"/>
      <c r="H179" s="523"/>
      <c r="I179" s="523"/>
      <c r="J179" s="523"/>
      <c r="K179" s="523"/>
      <c r="L179" s="524"/>
      <c r="M179" s="523"/>
      <c r="N179" s="523"/>
      <c r="O179" s="523"/>
      <c r="P179" s="524"/>
      <c r="Q179" s="523"/>
      <c r="R179" s="523"/>
      <c r="S179" s="524"/>
      <c r="T179" s="524"/>
      <c r="U179" s="523"/>
      <c r="V179" s="523"/>
      <c r="W179" s="523"/>
      <c r="X179" s="523"/>
      <c r="Y179" s="523"/>
      <c r="Z179" s="523"/>
      <c r="AA179" s="352"/>
      <c r="AB179" s="352"/>
      <c r="AC179" s="352"/>
    </row>
    <row r="180" ht="12.0" customHeight="1">
      <c r="A180" s="523"/>
      <c r="B180" s="523"/>
      <c r="C180" s="523"/>
      <c r="D180" s="523"/>
      <c r="E180" s="523"/>
      <c r="F180" s="523"/>
      <c r="G180" s="523"/>
      <c r="H180" s="523"/>
      <c r="I180" s="523"/>
      <c r="J180" s="523"/>
      <c r="K180" s="523"/>
      <c r="L180" s="524"/>
      <c r="M180" s="523"/>
      <c r="N180" s="523"/>
      <c r="O180" s="523"/>
      <c r="P180" s="524"/>
      <c r="Q180" s="523"/>
      <c r="R180" s="523"/>
      <c r="S180" s="524"/>
      <c r="T180" s="524"/>
      <c r="U180" s="523"/>
      <c r="V180" s="523"/>
      <c r="W180" s="523"/>
      <c r="X180" s="523"/>
      <c r="Y180" s="523"/>
      <c r="Z180" s="523"/>
      <c r="AA180" s="352"/>
      <c r="AB180" s="352"/>
      <c r="AC180" s="352"/>
    </row>
    <row r="181" ht="12.0" customHeight="1">
      <c r="A181" s="523"/>
      <c r="B181" s="523"/>
      <c r="C181" s="523"/>
      <c r="D181" s="523"/>
      <c r="E181" s="523"/>
      <c r="F181" s="523"/>
      <c r="G181" s="523"/>
      <c r="H181" s="523"/>
      <c r="I181" s="523"/>
      <c r="J181" s="523"/>
      <c r="K181" s="523"/>
      <c r="L181" s="524"/>
      <c r="M181" s="523"/>
      <c r="N181" s="523"/>
      <c r="O181" s="523"/>
      <c r="P181" s="524"/>
      <c r="Q181" s="523"/>
      <c r="R181" s="523"/>
      <c r="S181" s="524"/>
      <c r="T181" s="524"/>
      <c r="U181" s="523"/>
      <c r="V181" s="523"/>
      <c r="W181" s="523"/>
      <c r="X181" s="523"/>
      <c r="Y181" s="523"/>
      <c r="Z181" s="523"/>
      <c r="AA181" s="352"/>
      <c r="AB181" s="352"/>
      <c r="AC181" s="352"/>
    </row>
    <row r="182" ht="12.0" customHeight="1">
      <c r="A182" s="523"/>
      <c r="B182" s="523"/>
      <c r="C182" s="523"/>
      <c r="D182" s="523"/>
      <c r="E182" s="523"/>
      <c r="F182" s="523"/>
      <c r="G182" s="523"/>
      <c r="H182" s="523"/>
      <c r="I182" s="523"/>
      <c r="J182" s="523"/>
      <c r="K182" s="523"/>
      <c r="L182" s="524"/>
      <c r="M182" s="523"/>
      <c r="N182" s="523"/>
      <c r="O182" s="523"/>
      <c r="P182" s="524"/>
      <c r="Q182" s="523"/>
      <c r="R182" s="523"/>
      <c r="S182" s="524"/>
      <c r="T182" s="524"/>
      <c r="U182" s="523"/>
      <c r="V182" s="523"/>
      <c r="W182" s="523"/>
      <c r="X182" s="523"/>
      <c r="Y182" s="523"/>
      <c r="Z182" s="523"/>
      <c r="AA182" s="352"/>
      <c r="AB182" s="352"/>
      <c r="AC182" s="352"/>
    </row>
    <row r="183" ht="12.0" customHeight="1">
      <c r="A183" s="523"/>
      <c r="B183" s="523"/>
      <c r="C183" s="523"/>
      <c r="D183" s="523"/>
      <c r="E183" s="523"/>
      <c r="F183" s="523"/>
      <c r="G183" s="523"/>
      <c r="H183" s="523"/>
      <c r="I183" s="523"/>
      <c r="J183" s="523"/>
      <c r="K183" s="523"/>
      <c r="L183" s="524"/>
      <c r="M183" s="523"/>
      <c r="N183" s="523"/>
      <c r="O183" s="523"/>
      <c r="P183" s="524"/>
      <c r="Q183" s="523"/>
      <c r="R183" s="523"/>
      <c r="S183" s="524"/>
      <c r="T183" s="524"/>
      <c r="U183" s="523"/>
      <c r="V183" s="523"/>
      <c r="W183" s="523"/>
      <c r="X183" s="523"/>
      <c r="Y183" s="523"/>
      <c r="Z183" s="523"/>
      <c r="AA183" s="352"/>
      <c r="AB183" s="352"/>
      <c r="AC183" s="352"/>
    </row>
    <row r="184" ht="12.0" customHeight="1">
      <c r="A184" s="523"/>
      <c r="B184" s="523"/>
      <c r="C184" s="523"/>
      <c r="D184" s="523"/>
      <c r="E184" s="523"/>
      <c r="F184" s="523"/>
      <c r="G184" s="523"/>
      <c r="H184" s="523"/>
      <c r="I184" s="523"/>
      <c r="J184" s="523"/>
      <c r="K184" s="523"/>
      <c r="L184" s="524"/>
      <c r="M184" s="523"/>
      <c r="N184" s="523"/>
      <c r="O184" s="523"/>
      <c r="P184" s="524"/>
      <c r="Q184" s="523"/>
      <c r="R184" s="523"/>
      <c r="S184" s="524"/>
      <c r="T184" s="524"/>
      <c r="U184" s="523"/>
      <c r="V184" s="523"/>
      <c r="W184" s="523"/>
      <c r="X184" s="523"/>
      <c r="Y184" s="523"/>
      <c r="Z184" s="523"/>
      <c r="AA184" s="352"/>
      <c r="AB184" s="352"/>
      <c r="AC184" s="352"/>
    </row>
    <row r="185" ht="12.0" customHeight="1">
      <c r="A185" s="523"/>
      <c r="B185" s="523"/>
      <c r="C185" s="523"/>
      <c r="D185" s="523"/>
      <c r="E185" s="523"/>
      <c r="F185" s="523"/>
      <c r="G185" s="523"/>
      <c r="H185" s="523"/>
      <c r="I185" s="523"/>
      <c r="J185" s="523"/>
      <c r="K185" s="523"/>
      <c r="L185" s="524"/>
      <c r="M185" s="523"/>
      <c r="N185" s="523"/>
      <c r="O185" s="523"/>
      <c r="P185" s="524"/>
      <c r="Q185" s="523"/>
      <c r="R185" s="523"/>
      <c r="S185" s="524"/>
      <c r="T185" s="524"/>
      <c r="U185" s="523"/>
      <c r="V185" s="523"/>
      <c r="W185" s="523"/>
      <c r="X185" s="523"/>
      <c r="Y185" s="523"/>
      <c r="Z185" s="523"/>
      <c r="AA185" s="352"/>
      <c r="AB185" s="352"/>
      <c r="AC185" s="352"/>
    </row>
    <row r="186" ht="12.0" customHeight="1">
      <c r="A186" s="523"/>
      <c r="B186" s="523"/>
      <c r="C186" s="523"/>
      <c r="D186" s="523"/>
      <c r="E186" s="523"/>
      <c r="F186" s="523"/>
      <c r="G186" s="523"/>
      <c r="H186" s="523"/>
      <c r="I186" s="523"/>
      <c r="J186" s="523"/>
      <c r="K186" s="523"/>
      <c r="L186" s="524"/>
      <c r="M186" s="523"/>
      <c r="N186" s="523"/>
      <c r="O186" s="523"/>
      <c r="P186" s="524"/>
      <c r="Q186" s="523"/>
      <c r="R186" s="523"/>
      <c r="S186" s="524"/>
      <c r="T186" s="524"/>
      <c r="U186" s="523"/>
      <c r="V186" s="523"/>
      <c r="W186" s="523"/>
      <c r="X186" s="523"/>
      <c r="Y186" s="523"/>
      <c r="Z186" s="523"/>
      <c r="AA186" s="352"/>
      <c r="AB186" s="352"/>
      <c r="AC186" s="352"/>
    </row>
    <row r="187" ht="12.0" customHeight="1">
      <c r="A187" s="523"/>
      <c r="B187" s="523"/>
      <c r="C187" s="523"/>
      <c r="D187" s="523"/>
      <c r="E187" s="523"/>
      <c r="F187" s="523"/>
      <c r="G187" s="523"/>
      <c r="H187" s="523"/>
      <c r="I187" s="523"/>
      <c r="J187" s="523"/>
      <c r="K187" s="523"/>
      <c r="L187" s="524"/>
      <c r="M187" s="523"/>
      <c r="N187" s="523"/>
      <c r="O187" s="523"/>
      <c r="P187" s="524"/>
      <c r="Q187" s="523"/>
      <c r="R187" s="523"/>
      <c r="S187" s="524"/>
      <c r="T187" s="524"/>
      <c r="U187" s="523"/>
      <c r="V187" s="523"/>
      <c r="W187" s="523"/>
      <c r="X187" s="523"/>
      <c r="Y187" s="523"/>
      <c r="Z187" s="523"/>
      <c r="AA187" s="352"/>
      <c r="AB187" s="352"/>
      <c r="AC187" s="352"/>
    </row>
    <row r="188" ht="12.0" customHeight="1">
      <c r="A188" s="523"/>
      <c r="B188" s="523"/>
      <c r="C188" s="523"/>
      <c r="D188" s="523"/>
      <c r="E188" s="523"/>
      <c r="F188" s="523"/>
      <c r="G188" s="523"/>
      <c r="H188" s="523"/>
      <c r="I188" s="523"/>
      <c r="J188" s="523"/>
      <c r="K188" s="523"/>
      <c r="L188" s="524"/>
      <c r="M188" s="523"/>
      <c r="N188" s="523"/>
      <c r="O188" s="523"/>
      <c r="P188" s="524"/>
      <c r="Q188" s="523"/>
      <c r="R188" s="523"/>
      <c r="S188" s="524"/>
      <c r="T188" s="524"/>
      <c r="U188" s="523"/>
      <c r="V188" s="523"/>
      <c r="W188" s="523"/>
      <c r="X188" s="523"/>
      <c r="Y188" s="523"/>
      <c r="Z188" s="523"/>
      <c r="AA188" s="352"/>
      <c r="AB188" s="352"/>
      <c r="AC188" s="352"/>
    </row>
    <row r="189" ht="12.0" customHeight="1">
      <c r="A189" s="523"/>
      <c r="B189" s="523"/>
      <c r="C189" s="523"/>
      <c r="D189" s="523"/>
      <c r="E189" s="523"/>
      <c r="F189" s="523"/>
      <c r="G189" s="523"/>
      <c r="H189" s="523"/>
      <c r="I189" s="523"/>
      <c r="J189" s="523"/>
      <c r="K189" s="523"/>
      <c r="L189" s="524"/>
      <c r="M189" s="523"/>
      <c r="N189" s="523"/>
      <c r="O189" s="523"/>
      <c r="P189" s="524"/>
      <c r="Q189" s="523"/>
      <c r="R189" s="523"/>
      <c r="S189" s="524"/>
      <c r="T189" s="524"/>
      <c r="U189" s="523"/>
      <c r="V189" s="523"/>
      <c r="W189" s="523"/>
      <c r="X189" s="523"/>
      <c r="Y189" s="523"/>
      <c r="Z189" s="523"/>
      <c r="AA189" s="352"/>
      <c r="AB189" s="352"/>
      <c r="AC189" s="352"/>
    </row>
    <row r="190" ht="12.0" customHeight="1">
      <c r="A190" s="523"/>
      <c r="B190" s="523"/>
      <c r="C190" s="523"/>
      <c r="D190" s="523"/>
      <c r="E190" s="523"/>
      <c r="F190" s="523"/>
      <c r="G190" s="523"/>
      <c r="H190" s="523"/>
      <c r="I190" s="523"/>
      <c r="J190" s="523"/>
      <c r="K190" s="523"/>
      <c r="L190" s="524"/>
      <c r="M190" s="523"/>
      <c r="N190" s="523"/>
      <c r="O190" s="523"/>
      <c r="P190" s="524"/>
      <c r="Q190" s="523"/>
      <c r="R190" s="523"/>
      <c r="S190" s="524"/>
      <c r="T190" s="524"/>
      <c r="U190" s="523"/>
      <c r="V190" s="523"/>
      <c r="W190" s="523"/>
      <c r="X190" s="523"/>
      <c r="Y190" s="523"/>
      <c r="Z190" s="523"/>
      <c r="AA190" s="352"/>
      <c r="AB190" s="352"/>
      <c r="AC190" s="352"/>
    </row>
    <row r="191" ht="12.0" customHeight="1">
      <c r="A191" s="523"/>
      <c r="B191" s="523"/>
      <c r="C191" s="523"/>
      <c r="D191" s="523"/>
      <c r="E191" s="523"/>
      <c r="F191" s="523"/>
      <c r="G191" s="523"/>
      <c r="H191" s="523"/>
      <c r="I191" s="523"/>
      <c r="J191" s="523"/>
      <c r="K191" s="523"/>
      <c r="L191" s="524"/>
      <c r="M191" s="523"/>
      <c r="N191" s="523"/>
      <c r="O191" s="523"/>
      <c r="P191" s="524"/>
      <c r="Q191" s="523"/>
      <c r="R191" s="523"/>
      <c r="S191" s="524"/>
      <c r="T191" s="524"/>
      <c r="U191" s="523"/>
      <c r="V191" s="523"/>
      <c r="W191" s="523"/>
      <c r="X191" s="523"/>
      <c r="Y191" s="523"/>
      <c r="Z191" s="523"/>
      <c r="AA191" s="352"/>
      <c r="AB191" s="352"/>
      <c r="AC191" s="352"/>
    </row>
    <row r="192" ht="12.0" customHeight="1">
      <c r="A192" s="523"/>
      <c r="B192" s="523"/>
      <c r="C192" s="523"/>
      <c r="D192" s="523"/>
      <c r="E192" s="523"/>
      <c r="F192" s="523"/>
      <c r="G192" s="523"/>
      <c r="H192" s="523"/>
      <c r="I192" s="523"/>
      <c r="J192" s="523"/>
      <c r="K192" s="523"/>
      <c r="L192" s="524"/>
      <c r="M192" s="523"/>
      <c r="N192" s="523"/>
      <c r="O192" s="523"/>
      <c r="P192" s="524"/>
      <c r="Q192" s="523"/>
      <c r="R192" s="523"/>
      <c r="S192" s="524"/>
      <c r="T192" s="524"/>
      <c r="U192" s="523"/>
      <c r="V192" s="523"/>
      <c r="W192" s="523"/>
      <c r="X192" s="523"/>
      <c r="Y192" s="523"/>
      <c r="Z192" s="523"/>
      <c r="AA192" s="352"/>
      <c r="AB192" s="352"/>
      <c r="AC192" s="352"/>
    </row>
    <row r="193" ht="12.0" customHeight="1">
      <c r="A193" s="523"/>
      <c r="B193" s="523"/>
      <c r="C193" s="523"/>
      <c r="D193" s="523"/>
      <c r="E193" s="523"/>
      <c r="F193" s="523"/>
      <c r="G193" s="523"/>
      <c r="H193" s="523"/>
      <c r="I193" s="523"/>
      <c r="J193" s="523"/>
      <c r="K193" s="523"/>
      <c r="L193" s="524"/>
      <c r="M193" s="523"/>
      <c r="N193" s="523"/>
      <c r="O193" s="523"/>
      <c r="P193" s="524"/>
      <c r="Q193" s="523"/>
      <c r="R193" s="523"/>
      <c r="S193" s="524"/>
      <c r="T193" s="524"/>
      <c r="U193" s="523"/>
      <c r="V193" s="523"/>
      <c r="W193" s="523"/>
      <c r="X193" s="523"/>
      <c r="Y193" s="523"/>
      <c r="Z193" s="523"/>
      <c r="AA193" s="352"/>
      <c r="AB193" s="352"/>
      <c r="AC193" s="352"/>
    </row>
    <row r="194" ht="12.0" customHeight="1">
      <c r="A194" s="523"/>
      <c r="B194" s="523"/>
      <c r="C194" s="523"/>
      <c r="D194" s="523"/>
      <c r="E194" s="523"/>
      <c r="F194" s="523"/>
      <c r="G194" s="523"/>
      <c r="H194" s="523"/>
      <c r="I194" s="523"/>
      <c r="J194" s="523"/>
      <c r="K194" s="523"/>
      <c r="L194" s="524"/>
      <c r="M194" s="523"/>
      <c r="N194" s="523"/>
      <c r="O194" s="523"/>
      <c r="P194" s="524"/>
      <c r="Q194" s="523"/>
      <c r="R194" s="523"/>
      <c r="S194" s="524"/>
      <c r="T194" s="524"/>
      <c r="U194" s="523"/>
      <c r="V194" s="523"/>
      <c r="W194" s="523"/>
      <c r="X194" s="523"/>
      <c r="Y194" s="523"/>
      <c r="Z194" s="523"/>
      <c r="AA194" s="352"/>
      <c r="AB194" s="352"/>
      <c r="AC194" s="352"/>
    </row>
    <row r="195" ht="12.0" customHeight="1">
      <c r="A195" s="523"/>
      <c r="B195" s="523"/>
      <c r="C195" s="523"/>
      <c r="D195" s="523"/>
      <c r="E195" s="523"/>
      <c r="F195" s="523"/>
      <c r="G195" s="523"/>
      <c r="H195" s="523"/>
      <c r="I195" s="523"/>
      <c r="J195" s="523"/>
      <c r="K195" s="523"/>
      <c r="L195" s="524"/>
      <c r="M195" s="523"/>
      <c r="N195" s="523"/>
      <c r="O195" s="523"/>
      <c r="P195" s="524"/>
      <c r="Q195" s="523"/>
      <c r="R195" s="523"/>
      <c r="S195" s="524"/>
      <c r="T195" s="524"/>
      <c r="U195" s="523"/>
      <c r="V195" s="523"/>
      <c r="W195" s="523"/>
      <c r="X195" s="523"/>
      <c r="Y195" s="523"/>
      <c r="Z195" s="523"/>
      <c r="AA195" s="352"/>
      <c r="AB195" s="352"/>
      <c r="AC195" s="352"/>
    </row>
    <row r="196" ht="12.0" customHeight="1">
      <c r="A196" s="523"/>
      <c r="B196" s="523"/>
      <c r="C196" s="523"/>
      <c r="D196" s="523"/>
      <c r="E196" s="523"/>
      <c r="F196" s="523"/>
      <c r="G196" s="523"/>
      <c r="H196" s="523"/>
      <c r="I196" s="523"/>
      <c r="J196" s="523"/>
      <c r="K196" s="523"/>
      <c r="L196" s="524"/>
      <c r="M196" s="523"/>
      <c r="N196" s="523"/>
      <c r="O196" s="523"/>
      <c r="P196" s="524"/>
      <c r="Q196" s="523"/>
      <c r="R196" s="523"/>
      <c r="S196" s="524"/>
      <c r="T196" s="524"/>
      <c r="U196" s="523"/>
      <c r="V196" s="523"/>
      <c r="W196" s="523"/>
      <c r="X196" s="523"/>
      <c r="Y196" s="523"/>
      <c r="Z196" s="523"/>
      <c r="AA196" s="352"/>
      <c r="AB196" s="352"/>
      <c r="AC196" s="352"/>
    </row>
    <row r="197" ht="12.0" customHeight="1">
      <c r="A197" s="523"/>
      <c r="B197" s="523"/>
      <c r="C197" s="523"/>
      <c r="D197" s="523"/>
      <c r="E197" s="523"/>
      <c r="F197" s="523"/>
      <c r="G197" s="523"/>
      <c r="H197" s="523"/>
      <c r="I197" s="523"/>
      <c r="J197" s="523"/>
      <c r="K197" s="523"/>
      <c r="L197" s="524"/>
      <c r="M197" s="523"/>
      <c r="N197" s="523"/>
      <c r="O197" s="523"/>
      <c r="P197" s="524"/>
      <c r="Q197" s="523"/>
      <c r="R197" s="523"/>
      <c r="S197" s="524"/>
      <c r="T197" s="524"/>
      <c r="U197" s="523"/>
      <c r="V197" s="523"/>
      <c r="W197" s="523"/>
      <c r="X197" s="523"/>
      <c r="Y197" s="523"/>
      <c r="Z197" s="523"/>
      <c r="AA197" s="352"/>
      <c r="AB197" s="352"/>
      <c r="AC197" s="352"/>
    </row>
    <row r="198" ht="12.0" customHeight="1">
      <c r="A198" s="523"/>
      <c r="B198" s="523"/>
      <c r="C198" s="523"/>
      <c r="D198" s="523"/>
      <c r="E198" s="523"/>
      <c r="F198" s="523"/>
      <c r="G198" s="523"/>
      <c r="H198" s="523"/>
      <c r="I198" s="523"/>
      <c r="J198" s="523"/>
      <c r="K198" s="523"/>
      <c r="L198" s="524"/>
      <c r="M198" s="523"/>
      <c r="N198" s="523"/>
      <c r="O198" s="523"/>
      <c r="P198" s="524"/>
      <c r="Q198" s="523"/>
      <c r="R198" s="523"/>
      <c r="S198" s="524"/>
      <c r="T198" s="524"/>
      <c r="U198" s="523"/>
      <c r="V198" s="523"/>
      <c r="W198" s="523"/>
      <c r="X198" s="523"/>
      <c r="Y198" s="523"/>
      <c r="Z198" s="523"/>
      <c r="AA198" s="352"/>
      <c r="AB198" s="352"/>
      <c r="AC198" s="352"/>
    </row>
    <row r="199" ht="12.0" customHeight="1">
      <c r="A199" s="523"/>
      <c r="B199" s="523"/>
      <c r="C199" s="523"/>
      <c r="D199" s="523"/>
      <c r="E199" s="523"/>
      <c r="F199" s="523"/>
      <c r="G199" s="523"/>
      <c r="H199" s="523"/>
      <c r="I199" s="523"/>
      <c r="J199" s="523"/>
      <c r="K199" s="523"/>
      <c r="L199" s="524"/>
      <c r="M199" s="523"/>
      <c r="N199" s="523"/>
      <c r="O199" s="523"/>
      <c r="P199" s="524"/>
      <c r="Q199" s="523"/>
      <c r="R199" s="523"/>
      <c r="S199" s="524"/>
      <c r="T199" s="524"/>
      <c r="U199" s="523"/>
      <c r="V199" s="523"/>
      <c r="W199" s="523"/>
      <c r="X199" s="523"/>
      <c r="Y199" s="523"/>
      <c r="Z199" s="523"/>
      <c r="AA199" s="352"/>
      <c r="AB199" s="352"/>
      <c r="AC199" s="352"/>
    </row>
    <row r="200" ht="12.0" customHeight="1">
      <c r="A200" s="523"/>
      <c r="B200" s="523"/>
      <c r="C200" s="523"/>
      <c r="D200" s="523"/>
      <c r="E200" s="523"/>
      <c r="F200" s="523"/>
      <c r="G200" s="523"/>
      <c r="H200" s="523"/>
      <c r="I200" s="523"/>
      <c r="J200" s="523"/>
      <c r="K200" s="523"/>
      <c r="L200" s="524"/>
      <c r="M200" s="523"/>
      <c r="N200" s="523"/>
      <c r="O200" s="523"/>
      <c r="P200" s="524"/>
      <c r="Q200" s="523"/>
      <c r="R200" s="523"/>
      <c r="S200" s="524"/>
      <c r="T200" s="524"/>
      <c r="U200" s="523"/>
      <c r="V200" s="523"/>
      <c r="W200" s="523"/>
      <c r="X200" s="523"/>
      <c r="Y200" s="523"/>
      <c r="Z200" s="523"/>
      <c r="AA200" s="352"/>
      <c r="AB200" s="352"/>
      <c r="AC200" s="352"/>
    </row>
    <row r="201" ht="12.0" customHeight="1">
      <c r="A201" s="523"/>
      <c r="B201" s="523"/>
      <c r="C201" s="523"/>
      <c r="D201" s="523"/>
      <c r="E201" s="523"/>
      <c r="F201" s="523"/>
      <c r="G201" s="523"/>
      <c r="H201" s="523"/>
      <c r="I201" s="523"/>
      <c r="J201" s="523"/>
      <c r="K201" s="523"/>
      <c r="L201" s="524"/>
      <c r="M201" s="523"/>
      <c r="N201" s="523"/>
      <c r="O201" s="523"/>
      <c r="P201" s="524"/>
      <c r="Q201" s="523"/>
      <c r="R201" s="523"/>
      <c r="S201" s="524"/>
      <c r="T201" s="524"/>
      <c r="U201" s="523"/>
      <c r="V201" s="523"/>
      <c r="W201" s="523"/>
      <c r="X201" s="523"/>
      <c r="Y201" s="523"/>
      <c r="Z201" s="523"/>
      <c r="AA201" s="352"/>
      <c r="AB201" s="352"/>
      <c r="AC201" s="352"/>
    </row>
    <row r="202" ht="12.0" customHeight="1">
      <c r="A202" s="523"/>
      <c r="B202" s="523"/>
      <c r="C202" s="523"/>
      <c r="D202" s="523"/>
      <c r="E202" s="523"/>
      <c r="F202" s="523"/>
      <c r="G202" s="523"/>
      <c r="H202" s="523"/>
      <c r="I202" s="523"/>
      <c r="J202" s="523"/>
      <c r="K202" s="523"/>
      <c r="L202" s="524"/>
      <c r="M202" s="523"/>
      <c r="N202" s="523"/>
      <c r="O202" s="523"/>
      <c r="P202" s="524"/>
      <c r="Q202" s="523"/>
      <c r="R202" s="523"/>
      <c r="S202" s="524"/>
      <c r="T202" s="524"/>
      <c r="U202" s="523"/>
      <c r="V202" s="523"/>
      <c r="W202" s="523"/>
      <c r="X202" s="523"/>
      <c r="Y202" s="523"/>
      <c r="Z202" s="523"/>
      <c r="AA202" s="352"/>
      <c r="AB202" s="352"/>
      <c r="AC202" s="352"/>
    </row>
    <row r="203" ht="12.0" customHeight="1">
      <c r="A203" s="523"/>
      <c r="B203" s="523"/>
      <c r="C203" s="523"/>
      <c r="D203" s="523"/>
      <c r="E203" s="523"/>
      <c r="F203" s="523"/>
      <c r="G203" s="523"/>
      <c r="H203" s="523"/>
      <c r="I203" s="523"/>
      <c r="J203" s="523"/>
      <c r="K203" s="523"/>
      <c r="L203" s="524"/>
      <c r="M203" s="523"/>
      <c r="N203" s="523"/>
      <c r="O203" s="523"/>
      <c r="P203" s="524"/>
      <c r="Q203" s="523"/>
      <c r="R203" s="523"/>
      <c r="S203" s="524"/>
      <c r="T203" s="524"/>
      <c r="U203" s="523"/>
      <c r="V203" s="523"/>
      <c r="W203" s="523"/>
      <c r="X203" s="523"/>
      <c r="Y203" s="523"/>
      <c r="Z203" s="523"/>
      <c r="AA203" s="352"/>
      <c r="AB203" s="352"/>
      <c r="AC203" s="352"/>
    </row>
    <row r="204" ht="12.0" customHeight="1">
      <c r="A204" s="523"/>
      <c r="B204" s="523"/>
      <c r="C204" s="523"/>
      <c r="D204" s="523"/>
      <c r="E204" s="523"/>
      <c r="F204" s="523"/>
      <c r="G204" s="523"/>
      <c r="H204" s="523"/>
      <c r="I204" s="523"/>
      <c r="J204" s="523"/>
      <c r="K204" s="523"/>
      <c r="L204" s="524"/>
      <c r="M204" s="523"/>
      <c r="N204" s="523"/>
      <c r="O204" s="523"/>
      <c r="P204" s="524"/>
      <c r="Q204" s="523"/>
      <c r="R204" s="523"/>
      <c r="S204" s="524"/>
      <c r="T204" s="524"/>
      <c r="U204" s="523"/>
      <c r="V204" s="523"/>
      <c r="W204" s="523"/>
      <c r="X204" s="523"/>
      <c r="Y204" s="523"/>
      <c r="Z204" s="523"/>
      <c r="AA204" s="352"/>
      <c r="AB204" s="352"/>
      <c r="AC204" s="352"/>
    </row>
    <row r="205" ht="12.0" customHeight="1">
      <c r="A205" s="523"/>
      <c r="B205" s="523"/>
      <c r="C205" s="523"/>
      <c r="D205" s="523"/>
      <c r="E205" s="523"/>
      <c r="F205" s="523"/>
      <c r="G205" s="523"/>
      <c r="H205" s="523"/>
      <c r="I205" s="523"/>
      <c r="J205" s="523"/>
      <c r="K205" s="523"/>
      <c r="L205" s="524"/>
      <c r="M205" s="523"/>
      <c r="N205" s="523"/>
      <c r="O205" s="523"/>
      <c r="P205" s="524"/>
      <c r="Q205" s="523"/>
      <c r="R205" s="523"/>
      <c r="S205" s="524"/>
      <c r="T205" s="524"/>
      <c r="U205" s="523"/>
      <c r="V205" s="523"/>
      <c r="W205" s="523"/>
      <c r="X205" s="523"/>
      <c r="Y205" s="523"/>
      <c r="Z205" s="523"/>
      <c r="AA205" s="352"/>
      <c r="AB205" s="352"/>
      <c r="AC205" s="352"/>
    </row>
    <row r="206" ht="12.0" customHeight="1">
      <c r="A206" s="523"/>
      <c r="B206" s="523"/>
      <c r="C206" s="523"/>
      <c r="D206" s="523"/>
      <c r="E206" s="523"/>
      <c r="F206" s="523"/>
      <c r="G206" s="523"/>
      <c r="H206" s="523"/>
      <c r="I206" s="523"/>
      <c r="J206" s="523"/>
      <c r="K206" s="523"/>
      <c r="L206" s="524"/>
      <c r="M206" s="523"/>
      <c r="N206" s="523"/>
      <c r="O206" s="523"/>
      <c r="P206" s="524"/>
      <c r="Q206" s="523"/>
      <c r="R206" s="523"/>
      <c r="S206" s="524"/>
      <c r="T206" s="524"/>
      <c r="U206" s="523"/>
      <c r="V206" s="523"/>
      <c r="W206" s="523"/>
      <c r="X206" s="523"/>
      <c r="Y206" s="523"/>
      <c r="Z206" s="523"/>
      <c r="AA206" s="352"/>
      <c r="AB206" s="352"/>
      <c r="AC206" s="352"/>
    </row>
    <row r="207" ht="12.0" customHeight="1">
      <c r="A207" s="523"/>
      <c r="B207" s="523"/>
      <c r="C207" s="523"/>
      <c r="D207" s="523"/>
      <c r="E207" s="523"/>
      <c r="F207" s="523"/>
      <c r="G207" s="523"/>
      <c r="H207" s="523"/>
      <c r="I207" s="523"/>
      <c r="J207" s="523"/>
      <c r="K207" s="523"/>
      <c r="L207" s="524"/>
      <c r="M207" s="523"/>
      <c r="N207" s="523"/>
      <c r="O207" s="523"/>
      <c r="P207" s="524"/>
      <c r="Q207" s="523"/>
      <c r="R207" s="523"/>
      <c r="S207" s="524"/>
      <c r="T207" s="524"/>
      <c r="U207" s="523"/>
      <c r="V207" s="523"/>
      <c r="W207" s="523"/>
      <c r="X207" s="523"/>
      <c r="Y207" s="523"/>
      <c r="Z207" s="523"/>
      <c r="AA207" s="352"/>
      <c r="AB207" s="352"/>
      <c r="AC207" s="352"/>
    </row>
    <row r="208" ht="12.0" customHeight="1">
      <c r="A208" s="523"/>
      <c r="B208" s="523"/>
      <c r="C208" s="523"/>
      <c r="D208" s="523"/>
      <c r="E208" s="523"/>
      <c r="F208" s="523"/>
      <c r="G208" s="523"/>
      <c r="H208" s="523"/>
      <c r="I208" s="523"/>
      <c r="J208" s="523"/>
      <c r="K208" s="523"/>
      <c r="L208" s="524"/>
      <c r="M208" s="523"/>
      <c r="N208" s="523"/>
      <c r="O208" s="523"/>
      <c r="P208" s="524"/>
      <c r="Q208" s="523"/>
      <c r="R208" s="523"/>
      <c r="S208" s="524"/>
      <c r="T208" s="524"/>
      <c r="U208" s="523"/>
      <c r="V208" s="523"/>
      <c r="W208" s="523"/>
      <c r="X208" s="523"/>
      <c r="Y208" s="523"/>
      <c r="Z208" s="523"/>
      <c r="AA208" s="352"/>
      <c r="AB208" s="352"/>
      <c r="AC208" s="352"/>
    </row>
    <row r="209" ht="12.0" customHeight="1">
      <c r="A209" s="523"/>
      <c r="B209" s="523"/>
      <c r="C209" s="523"/>
      <c r="D209" s="523"/>
      <c r="E209" s="523"/>
      <c r="F209" s="523"/>
      <c r="G209" s="523"/>
      <c r="H209" s="523"/>
      <c r="I209" s="523"/>
      <c r="J209" s="523"/>
      <c r="K209" s="523"/>
      <c r="L209" s="524"/>
      <c r="M209" s="523"/>
      <c r="N209" s="523"/>
      <c r="O209" s="523"/>
      <c r="P209" s="524"/>
      <c r="Q209" s="523"/>
      <c r="R209" s="523"/>
      <c r="S209" s="524"/>
      <c r="T209" s="524"/>
      <c r="U209" s="523"/>
      <c r="V209" s="523"/>
      <c r="W209" s="523"/>
      <c r="X209" s="523"/>
      <c r="Y209" s="523"/>
      <c r="Z209" s="523"/>
      <c r="AA209" s="352"/>
      <c r="AB209" s="352"/>
      <c r="AC209" s="352"/>
    </row>
    <row r="210" ht="12.0" customHeight="1">
      <c r="A210" s="523"/>
      <c r="B210" s="523"/>
      <c r="C210" s="523"/>
      <c r="D210" s="523"/>
      <c r="E210" s="523"/>
      <c r="F210" s="523"/>
      <c r="G210" s="523"/>
      <c r="H210" s="523"/>
      <c r="I210" s="523"/>
      <c r="J210" s="523"/>
      <c r="K210" s="523"/>
      <c r="L210" s="524"/>
      <c r="M210" s="523"/>
      <c r="N210" s="523"/>
      <c r="O210" s="523"/>
      <c r="P210" s="524"/>
      <c r="Q210" s="523"/>
      <c r="R210" s="523"/>
      <c r="S210" s="524"/>
      <c r="T210" s="524"/>
      <c r="U210" s="523"/>
      <c r="V210" s="523"/>
      <c r="W210" s="523"/>
      <c r="X210" s="523"/>
      <c r="Y210" s="523"/>
      <c r="Z210" s="523"/>
      <c r="AA210" s="352"/>
      <c r="AB210" s="352"/>
      <c r="AC210" s="352"/>
    </row>
    <row r="211" ht="12.0" customHeight="1">
      <c r="A211" s="523"/>
      <c r="B211" s="523"/>
      <c r="C211" s="523"/>
      <c r="D211" s="523"/>
      <c r="E211" s="523"/>
      <c r="F211" s="523"/>
      <c r="G211" s="523"/>
      <c r="H211" s="523"/>
      <c r="I211" s="523"/>
      <c r="J211" s="523"/>
      <c r="K211" s="523"/>
      <c r="L211" s="524"/>
      <c r="M211" s="523"/>
      <c r="N211" s="523"/>
      <c r="O211" s="523"/>
      <c r="P211" s="524"/>
      <c r="Q211" s="523"/>
      <c r="R211" s="523"/>
      <c r="S211" s="524"/>
      <c r="T211" s="524"/>
      <c r="U211" s="523"/>
      <c r="V211" s="523"/>
      <c r="W211" s="523"/>
      <c r="X211" s="523"/>
      <c r="Y211" s="523"/>
      <c r="Z211" s="523"/>
      <c r="AA211" s="352"/>
      <c r="AB211" s="352"/>
      <c r="AC211" s="352"/>
    </row>
    <row r="212" ht="12.0" customHeight="1">
      <c r="A212" s="523"/>
      <c r="B212" s="523"/>
      <c r="C212" s="523"/>
      <c r="D212" s="523"/>
      <c r="E212" s="523"/>
      <c r="F212" s="523"/>
      <c r="G212" s="523"/>
      <c r="H212" s="523"/>
      <c r="I212" s="523"/>
      <c r="J212" s="523"/>
      <c r="K212" s="523"/>
      <c r="L212" s="524"/>
      <c r="M212" s="523"/>
      <c r="N212" s="523"/>
      <c r="O212" s="523"/>
      <c r="P212" s="524"/>
      <c r="Q212" s="523"/>
      <c r="R212" s="523"/>
      <c r="S212" s="524"/>
      <c r="T212" s="524"/>
      <c r="U212" s="523"/>
      <c r="V212" s="523"/>
      <c r="W212" s="523"/>
      <c r="X212" s="523"/>
      <c r="Y212" s="523"/>
      <c r="Z212" s="523"/>
      <c r="AA212" s="352"/>
      <c r="AB212" s="352"/>
      <c r="AC212" s="352"/>
    </row>
    <row r="213" ht="12.0" customHeight="1">
      <c r="A213" s="523"/>
      <c r="B213" s="523"/>
      <c r="C213" s="523"/>
      <c r="D213" s="523"/>
      <c r="E213" s="523"/>
      <c r="F213" s="523"/>
      <c r="G213" s="523"/>
      <c r="H213" s="523"/>
      <c r="I213" s="523"/>
      <c r="J213" s="523"/>
      <c r="K213" s="523"/>
      <c r="L213" s="524"/>
      <c r="M213" s="523"/>
      <c r="N213" s="523"/>
      <c r="O213" s="523"/>
      <c r="P213" s="524"/>
      <c r="Q213" s="523"/>
      <c r="R213" s="523"/>
      <c r="S213" s="524"/>
      <c r="T213" s="524"/>
      <c r="U213" s="523"/>
      <c r="V213" s="523"/>
      <c r="W213" s="523"/>
      <c r="X213" s="523"/>
      <c r="Y213" s="523"/>
      <c r="Z213" s="523"/>
      <c r="AA213" s="352"/>
      <c r="AB213" s="352"/>
      <c r="AC213" s="352"/>
    </row>
    <row r="214" ht="12.0" customHeight="1">
      <c r="A214" s="523"/>
      <c r="B214" s="523"/>
      <c r="C214" s="523"/>
      <c r="D214" s="523"/>
      <c r="E214" s="523"/>
      <c r="F214" s="523"/>
      <c r="G214" s="523"/>
      <c r="H214" s="523"/>
      <c r="I214" s="523"/>
      <c r="J214" s="523"/>
      <c r="K214" s="523"/>
      <c r="L214" s="524"/>
      <c r="M214" s="523"/>
      <c r="N214" s="523"/>
      <c r="O214" s="523"/>
      <c r="P214" s="524"/>
      <c r="Q214" s="523"/>
      <c r="R214" s="523"/>
      <c r="S214" s="524"/>
      <c r="T214" s="524"/>
      <c r="U214" s="523"/>
      <c r="V214" s="523"/>
      <c r="W214" s="523"/>
      <c r="X214" s="523"/>
      <c r="Y214" s="523"/>
      <c r="Z214" s="523"/>
      <c r="AA214" s="352"/>
      <c r="AB214" s="352"/>
      <c r="AC214" s="352"/>
    </row>
    <row r="215" ht="12.0" customHeight="1">
      <c r="A215" s="523"/>
      <c r="B215" s="523"/>
      <c r="C215" s="523"/>
      <c r="D215" s="523"/>
      <c r="E215" s="523"/>
      <c r="F215" s="523"/>
      <c r="G215" s="523"/>
      <c r="H215" s="523"/>
      <c r="I215" s="523"/>
      <c r="J215" s="523"/>
      <c r="K215" s="523"/>
      <c r="L215" s="524"/>
      <c r="M215" s="523"/>
      <c r="N215" s="523"/>
      <c r="O215" s="523"/>
      <c r="P215" s="524"/>
      <c r="Q215" s="523"/>
      <c r="R215" s="523"/>
      <c r="S215" s="524"/>
      <c r="T215" s="524"/>
      <c r="U215" s="523"/>
      <c r="V215" s="523"/>
      <c r="W215" s="523"/>
      <c r="X215" s="523"/>
      <c r="Y215" s="523"/>
      <c r="Z215" s="523"/>
      <c r="AA215" s="352"/>
      <c r="AB215" s="352"/>
      <c r="AC215" s="352"/>
    </row>
    <row r="216" ht="12.0" customHeight="1">
      <c r="A216" s="523"/>
      <c r="B216" s="523"/>
      <c r="C216" s="523"/>
      <c r="D216" s="523"/>
      <c r="E216" s="523"/>
      <c r="F216" s="523"/>
      <c r="G216" s="523"/>
      <c r="H216" s="523"/>
      <c r="I216" s="523"/>
      <c r="J216" s="523"/>
      <c r="K216" s="523"/>
      <c r="L216" s="524"/>
      <c r="M216" s="523"/>
      <c r="N216" s="523"/>
      <c r="O216" s="523"/>
      <c r="P216" s="524"/>
      <c r="Q216" s="523"/>
      <c r="R216" s="523"/>
      <c r="S216" s="524"/>
      <c r="T216" s="524"/>
      <c r="U216" s="523"/>
      <c r="V216" s="523"/>
      <c r="W216" s="523"/>
      <c r="X216" s="523"/>
      <c r="Y216" s="523"/>
      <c r="Z216" s="523"/>
      <c r="AA216" s="352"/>
      <c r="AB216" s="352"/>
      <c r="AC216" s="352"/>
    </row>
    <row r="217" ht="12.0" customHeight="1">
      <c r="A217" s="523"/>
      <c r="B217" s="523"/>
      <c r="C217" s="523"/>
      <c r="D217" s="523"/>
      <c r="E217" s="523"/>
      <c r="F217" s="523"/>
      <c r="G217" s="523"/>
      <c r="H217" s="523"/>
      <c r="I217" s="523"/>
      <c r="J217" s="523"/>
      <c r="K217" s="523"/>
      <c r="L217" s="524"/>
      <c r="M217" s="523"/>
      <c r="N217" s="523"/>
      <c r="O217" s="523"/>
      <c r="P217" s="524"/>
      <c r="Q217" s="523"/>
      <c r="R217" s="523"/>
      <c r="S217" s="524"/>
      <c r="T217" s="524"/>
      <c r="U217" s="523"/>
      <c r="V217" s="523"/>
      <c r="W217" s="523"/>
      <c r="X217" s="523"/>
      <c r="Y217" s="523"/>
      <c r="Z217" s="523"/>
      <c r="AA217" s="352"/>
      <c r="AB217" s="352"/>
      <c r="AC217" s="352"/>
    </row>
    <row r="218" ht="12.0" customHeight="1">
      <c r="A218" s="523"/>
      <c r="B218" s="523"/>
      <c r="C218" s="523"/>
      <c r="D218" s="523"/>
      <c r="E218" s="523"/>
      <c r="F218" s="523"/>
      <c r="G218" s="523"/>
      <c r="H218" s="523"/>
      <c r="I218" s="523"/>
      <c r="J218" s="523"/>
      <c r="K218" s="523"/>
      <c r="L218" s="524"/>
      <c r="M218" s="523"/>
      <c r="N218" s="523"/>
      <c r="O218" s="523"/>
      <c r="P218" s="524"/>
      <c r="Q218" s="523"/>
      <c r="R218" s="523"/>
      <c r="S218" s="524"/>
      <c r="T218" s="524"/>
      <c r="U218" s="523"/>
      <c r="V218" s="523"/>
      <c r="W218" s="523"/>
      <c r="X218" s="523"/>
      <c r="Y218" s="523"/>
      <c r="Z218" s="523"/>
      <c r="AA218" s="352"/>
      <c r="AB218" s="352"/>
      <c r="AC218" s="352"/>
    </row>
    <row r="219" ht="12.0" customHeight="1">
      <c r="A219" s="523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4"/>
      <c r="M219" s="523"/>
      <c r="N219" s="523"/>
      <c r="O219" s="523"/>
      <c r="P219" s="524"/>
      <c r="Q219" s="523"/>
      <c r="R219" s="523"/>
      <c r="S219" s="524"/>
      <c r="T219" s="524"/>
      <c r="U219" s="523"/>
      <c r="V219" s="523"/>
      <c r="W219" s="523"/>
      <c r="X219" s="523"/>
      <c r="Y219" s="523"/>
      <c r="Z219" s="523"/>
      <c r="AA219" s="352"/>
      <c r="AB219" s="352"/>
      <c r="AC219" s="352"/>
    </row>
    <row r="220" ht="12.0" customHeight="1">
      <c r="A220" s="523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4"/>
      <c r="M220" s="523"/>
      <c r="N220" s="523"/>
      <c r="O220" s="523"/>
      <c r="P220" s="524"/>
      <c r="Q220" s="523"/>
      <c r="R220" s="523"/>
      <c r="S220" s="524"/>
      <c r="T220" s="524"/>
      <c r="U220" s="523"/>
      <c r="V220" s="523"/>
      <c r="W220" s="523"/>
      <c r="X220" s="523"/>
      <c r="Y220" s="523"/>
      <c r="Z220" s="523"/>
      <c r="AA220" s="352"/>
      <c r="AB220" s="352"/>
      <c r="AC220" s="352"/>
    </row>
    <row r="221" ht="12.0" customHeight="1">
      <c r="A221" s="523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4"/>
      <c r="M221" s="523"/>
      <c r="N221" s="523"/>
      <c r="O221" s="523"/>
      <c r="P221" s="524"/>
      <c r="Q221" s="523"/>
      <c r="R221" s="523"/>
      <c r="S221" s="524"/>
      <c r="T221" s="524"/>
      <c r="U221" s="523"/>
      <c r="V221" s="523"/>
      <c r="W221" s="523"/>
      <c r="X221" s="523"/>
      <c r="Y221" s="523"/>
      <c r="Z221" s="523"/>
      <c r="AA221" s="352"/>
      <c r="AB221" s="352"/>
      <c r="AC221" s="352"/>
    </row>
    <row r="222" ht="12.0" customHeight="1">
      <c r="A222" s="523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4"/>
      <c r="M222" s="523"/>
      <c r="N222" s="523"/>
      <c r="O222" s="523"/>
      <c r="P222" s="524"/>
      <c r="Q222" s="523"/>
      <c r="R222" s="523"/>
      <c r="S222" s="524"/>
      <c r="T222" s="524"/>
      <c r="U222" s="523"/>
      <c r="V222" s="523"/>
      <c r="W222" s="523"/>
      <c r="X222" s="523"/>
      <c r="Y222" s="523"/>
      <c r="Z222" s="523"/>
      <c r="AA222" s="352"/>
      <c r="AB222" s="352"/>
      <c r="AC222" s="352"/>
    </row>
    <row r="223" ht="12.0" customHeight="1">
      <c r="A223" s="523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4"/>
      <c r="M223" s="523"/>
      <c r="N223" s="523"/>
      <c r="O223" s="523"/>
      <c r="P223" s="524"/>
      <c r="Q223" s="523"/>
      <c r="R223" s="523"/>
      <c r="S223" s="524"/>
      <c r="T223" s="524"/>
      <c r="U223" s="523"/>
      <c r="V223" s="523"/>
      <c r="W223" s="523"/>
      <c r="X223" s="523"/>
      <c r="Y223" s="523"/>
      <c r="Z223" s="523"/>
      <c r="AA223" s="352"/>
      <c r="AB223" s="352"/>
      <c r="AC223" s="352"/>
    </row>
    <row r="224" ht="12.0" customHeight="1">
      <c r="A224" s="523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4"/>
      <c r="M224" s="523"/>
      <c r="N224" s="523"/>
      <c r="O224" s="523"/>
      <c r="P224" s="524"/>
      <c r="Q224" s="523"/>
      <c r="R224" s="523"/>
      <c r="S224" s="524"/>
      <c r="T224" s="524"/>
      <c r="U224" s="523"/>
      <c r="V224" s="523"/>
      <c r="W224" s="523"/>
      <c r="X224" s="523"/>
      <c r="Y224" s="523"/>
      <c r="Z224" s="523"/>
      <c r="AA224" s="352"/>
      <c r="AB224" s="352"/>
      <c r="AC224" s="352"/>
    </row>
    <row r="225" ht="12.0" customHeight="1">
      <c r="A225" s="523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4"/>
      <c r="M225" s="523"/>
      <c r="N225" s="523"/>
      <c r="O225" s="523"/>
      <c r="P225" s="524"/>
      <c r="Q225" s="523"/>
      <c r="R225" s="523"/>
      <c r="S225" s="524"/>
      <c r="T225" s="524"/>
      <c r="U225" s="523"/>
      <c r="V225" s="523"/>
      <c r="W225" s="523"/>
      <c r="X225" s="523"/>
      <c r="Y225" s="523"/>
      <c r="Z225" s="523"/>
      <c r="AA225" s="352"/>
      <c r="AB225" s="352"/>
      <c r="AC225" s="352"/>
    </row>
    <row r="226" ht="12.0" customHeight="1">
      <c r="A226" s="523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4"/>
      <c r="M226" s="523"/>
      <c r="N226" s="523"/>
      <c r="O226" s="523"/>
      <c r="P226" s="524"/>
      <c r="Q226" s="523"/>
      <c r="R226" s="523"/>
      <c r="S226" s="524"/>
      <c r="T226" s="524"/>
      <c r="U226" s="523"/>
      <c r="V226" s="523"/>
      <c r="W226" s="523"/>
      <c r="X226" s="523"/>
      <c r="Y226" s="523"/>
      <c r="Z226" s="523"/>
      <c r="AA226" s="352"/>
      <c r="AB226" s="352"/>
      <c r="AC226" s="352"/>
    </row>
    <row r="227" ht="12.0" customHeight="1">
      <c r="A227" s="523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4"/>
      <c r="M227" s="523"/>
      <c r="N227" s="523"/>
      <c r="O227" s="523"/>
      <c r="P227" s="524"/>
      <c r="Q227" s="523"/>
      <c r="R227" s="523"/>
      <c r="S227" s="524"/>
      <c r="T227" s="524"/>
      <c r="U227" s="523"/>
      <c r="V227" s="523"/>
      <c r="W227" s="523"/>
      <c r="X227" s="523"/>
      <c r="Y227" s="523"/>
      <c r="Z227" s="523"/>
      <c r="AA227" s="352"/>
      <c r="AB227" s="352"/>
      <c r="AC227" s="352"/>
    </row>
    <row r="228" ht="12.0" customHeight="1">
      <c r="A228" s="523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4"/>
      <c r="M228" s="523"/>
      <c r="N228" s="523"/>
      <c r="O228" s="523"/>
      <c r="P228" s="524"/>
      <c r="Q228" s="523"/>
      <c r="R228" s="523"/>
      <c r="S228" s="524"/>
      <c r="T228" s="524"/>
      <c r="U228" s="523"/>
      <c r="V228" s="523"/>
      <c r="W228" s="523"/>
      <c r="X228" s="523"/>
      <c r="Y228" s="523"/>
      <c r="Z228" s="523"/>
      <c r="AA228" s="352"/>
      <c r="AB228" s="352"/>
      <c r="AC228" s="352"/>
    </row>
    <row r="229" ht="12.0" customHeight="1">
      <c r="A229" s="523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4"/>
      <c r="M229" s="523"/>
      <c r="N229" s="523"/>
      <c r="O229" s="523"/>
      <c r="P229" s="524"/>
      <c r="Q229" s="523"/>
      <c r="R229" s="523"/>
      <c r="S229" s="524"/>
      <c r="T229" s="524"/>
      <c r="U229" s="523"/>
      <c r="V229" s="523"/>
      <c r="W229" s="523"/>
      <c r="X229" s="523"/>
      <c r="Y229" s="523"/>
      <c r="Z229" s="523"/>
      <c r="AA229" s="352"/>
      <c r="AB229" s="352"/>
      <c r="AC229" s="352"/>
    </row>
    <row r="230" ht="12.0" customHeight="1">
      <c r="A230" s="523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4"/>
      <c r="M230" s="523"/>
      <c r="N230" s="523"/>
      <c r="O230" s="523"/>
      <c r="P230" s="524"/>
      <c r="Q230" s="523"/>
      <c r="R230" s="523"/>
      <c r="S230" s="524"/>
      <c r="T230" s="524"/>
      <c r="U230" s="523"/>
      <c r="V230" s="523"/>
      <c r="W230" s="523"/>
      <c r="X230" s="523"/>
      <c r="Y230" s="523"/>
      <c r="Z230" s="523"/>
      <c r="AA230" s="352"/>
      <c r="AB230" s="352"/>
      <c r="AC230" s="352"/>
    </row>
    <row r="231" ht="12.0" customHeight="1">
      <c r="A231" s="523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4"/>
      <c r="M231" s="523"/>
      <c r="N231" s="523"/>
      <c r="O231" s="523"/>
      <c r="P231" s="524"/>
      <c r="Q231" s="523"/>
      <c r="R231" s="523"/>
      <c r="S231" s="524"/>
      <c r="T231" s="524"/>
      <c r="U231" s="523"/>
      <c r="V231" s="523"/>
      <c r="W231" s="523"/>
      <c r="X231" s="523"/>
      <c r="Y231" s="523"/>
      <c r="Z231" s="523"/>
      <c r="AA231" s="352"/>
      <c r="AB231" s="352"/>
      <c r="AC231" s="352"/>
    </row>
    <row r="232" ht="12.0" customHeight="1">
      <c r="A232" s="523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4"/>
      <c r="M232" s="523"/>
      <c r="N232" s="523"/>
      <c r="O232" s="523"/>
      <c r="P232" s="524"/>
      <c r="Q232" s="523"/>
      <c r="R232" s="523"/>
      <c r="S232" s="524"/>
      <c r="T232" s="524"/>
      <c r="U232" s="523"/>
      <c r="V232" s="523"/>
      <c r="W232" s="523"/>
      <c r="X232" s="523"/>
      <c r="Y232" s="523"/>
      <c r="Z232" s="523"/>
      <c r="AA232" s="352"/>
      <c r="AB232" s="352"/>
      <c r="AC232" s="352"/>
    </row>
    <row r="233" ht="12.0" customHeight="1">
      <c r="A233" s="523"/>
      <c r="B233" s="523"/>
      <c r="C233" s="523"/>
      <c r="D233" s="523"/>
      <c r="E233" s="523"/>
      <c r="F233" s="523"/>
      <c r="G233" s="523"/>
      <c r="H233" s="523"/>
      <c r="I233" s="523"/>
      <c r="J233" s="523"/>
      <c r="K233" s="523"/>
      <c r="L233" s="524"/>
      <c r="M233" s="523"/>
      <c r="N233" s="523"/>
      <c r="O233" s="523"/>
      <c r="P233" s="524"/>
      <c r="Q233" s="523"/>
      <c r="R233" s="523"/>
      <c r="S233" s="524"/>
      <c r="T233" s="524"/>
      <c r="U233" s="523"/>
      <c r="V233" s="523"/>
      <c r="W233" s="523"/>
      <c r="X233" s="523"/>
      <c r="Y233" s="523"/>
      <c r="Z233" s="523"/>
      <c r="AA233" s="352"/>
      <c r="AB233" s="352"/>
      <c r="AC233" s="352"/>
    </row>
    <row r="234" ht="12.0" customHeight="1">
      <c r="A234" s="523"/>
      <c r="B234" s="523"/>
      <c r="C234" s="523"/>
      <c r="D234" s="523"/>
      <c r="E234" s="523"/>
      <c r="F234" s="523"/>
      <c r="G234" s="523"/>
      <c r="H234" s="523"/>
      <c r="I234" s="523"/>
      <c r="J234" s="523"/>
      <c r="K234" s="523"/>
      <c r="L234" s="524"/>
      <c r="M234" s="523"/>
      <c r="N234" s="523"/>
      <c r="O234" s="523"/>
      <c r="P234" s="524"/>
      <c r="Q234" s="523"/>
      <c r="R234" s="523"/>
      <c r="S234" s="524"/>
      <c r="T234" s="524"/>
      <c r="U234" s="523"/>
      <c r="V234" s="523"/>
      <c r="W234" s="523"/>
      <c r="X234" s="523"/>
      <c r="Y234" s="523"/>
      <c r="Z234" s="523"/>
      <c r="AA234" s="352"/>
      <c r="AB234" s="352"/>
      <c r="AC234" s="352"/>
    </row>
    <row r="235" ht="12.0" customHeight="1">
      <c r="A235" s="523"/>
      <c r="B235" s="523"/>
      <c r="C235" s="523"/>
      <c r="D235" s="523"/>
      <c r="E235" s="523"/>
      <c r="F235" s="523"/>
      <c r="G235" s="523"/>
      <c r="H235" s="523"/>
      <c r="I235" s="523"/>
      <c r="J235" s="523"/>
      <c r="K235" s="523"/>
      <c r="L235" s="524"/>
      <c r="M235" s="523"/>
      <c r="N235" s="523"/>
      <c r="O235" s="523"/>
      <c r="P235" s="524"/>
      <c r="Q235" s="523"/>
      <c r="R235" s="523"/>
      <c r="S235" s="524"/>
      <c r="T235" s="524"/>
      <c r="U235" s="523"/>
      <c r="V235" s="523"/>
      <c r="W235" s="523"/>
      <c r="X235" s="523"/>
      <c r="Y235" s="523"/>
      <c r="Z235" s="523"/>
      <c r="AA235" s="352"/>
      <c r="AB235" s="352"/>
      <c r="AC235" s="352"/>
    </row>
    <row r="236" ht="12.0" customHeight="1">
      <c r="A236" s="523"/>
      <c r="B236" s="523"/>
      <c r="C236" s="523"/>
      <c r="D236" s="523"/>
      <c r="E236" s="523"/>
      <c r="F236" s="523"/>
      <c r="G236" s="523"/>
      <c r="H236" s="523"/>
      <c r="I236" s="523"/>
      <c r="J236" s="523"/>
      <c r="K236" s="523"/>
      <c r="L236" s="524"/>
      <c r="M236" s="523"/>
      <c r="N236" s="523"/>
      <c r="O236" s="523"/>
      <c r="P236" s="524"/>
      <c r="Q236" s="523"/>
      <c r="R236" s="523"/>
      <c r="S236" s="524"/>
      <c r="T236" s="524"/>
      <c r="U236" s="523"/>
      <c r="V236" s="523"/>
      <c r="W236" s="523"/>
      <c r="X236" s="523"/>
      <c r="Y236" s="523"/>
      <c r="Z236" s="523"/>
      <c r="AA236" s="352"/>
      <c r="AB236" s="352"/>
      <c r="AC236" s="352"/>
    </row>
    <row r="237" ht="12.0" customHeight="1">
      <c r="A237" s="523"/>
      <c r="B237" s="523"/>
      <c r="C237" s="523"/>
      <c r="D237" s="523"/>
      <c r="E237" s="523"/>
      <c r="F237" s="523"/>
      <c r="G237" s="523"/>
      <c r="H237" s="523"/>
      <c r="I237" s="523"/>
      <c r="J237" s="523"/>
      <c r="K237" s="523"/>
      <c r="L237" s="524"/>
      <c r="M237" s="523"/>
      <c r="N237" s="523"/>
      <c r="O237" s="523"/>
      <c r="P237" s="524"/>
      <c r="Q237" s="523"/>
      <c r="R237" s="523"/>
      <c r="S237" s="524"/>
      <c r="T237" s="524"/>
      <c r="U237" s="523"/>
      <c r="V237" s="523"/>
      <c r="W237" s="523"/>
      <c r="X237" s="523"/>
      <c r="Y237" s="523"/>
      <c r="Z237" s="523"/>
      <c r="AA237" s="352"/>
      <c r="AB237" s="352"/>
      <c r="AC237" s="352"/>
    </row>
    <row r="238" ht="12.0" customHeight="1">
      <c r="A238" s="523"/>
      <c r="B238" s="523"/>
      <c r="C238" s="523"/>
      <c r="D238" s="523"/>
      <c r="E238" s="523"/>
      <c r="F238" s="523"/>
      <c r="G238" s="523"/>
      <c r="H238" s="523"/>
      <c r="I238" s="523"/>
      <c r="J238" s="523"/>
      <c r="K238" s="523"/>
      <c r="L238" s="524"/>
      <c r="M238" s="523"/>
      <c r="N238" s="523"/>
      <c r="O238" s="523"/>
      <c r="P238" s="524"/>
      <c r="Q238" s="523"/>
      <c r="R238" s="523"/>
      <c r="S238" s="524"/>
      <c r="T238" s="524"/>
      <c r="U238" s="523"/>
      <c r="V238" s="523"/>
      <c r="W238" s="523"/>
      <c r="X238" s="523"/>
      <c r="Y238" s="523"/>
      <c r="Z238" s="523"/>
      <c r="AA238" s="352"/>
      <c r="AB238" s="352"/>
      <c r="AC238" s="352"/>
    </row>
    <row r="239" ht="12.0" customHeight="1">
      <c r="A239" s="523"/>
      <c r="B239" s="523"/>
      <c r="C239" s="523"/>
      <c r="D239" s="523"/>
      <c r="E239" s="523"/>
      <c r="F239" s="523"/>
      <c r="G239" s="523"/>
      <c r="H239" s="523"/>
      <c r="I239" s="523"/>
      <c r="J239" s="523"/>
      <c r="K239" s="523"/>
      <c r="L239" s="524"/>
      <c r="M239" s="523"/>
      <c r="N239" s="523"/>
      <c r="O239" s="523"/>
      <c r="P239" s="524"/>
      <c r="Q239" s="523"/>
      <c r="R239" s="523"/>
      <c r="S239" s="524"/>
      <c r="T239" s="524"/>
      <c r="U239" s="523"/>
      <c r="V239" s="523"/>
      <c r="W239" s="523"/>
      <c r="X239" s="523"/>
      <c r="Y239" s="523"/>
      <c r="Z239" s="523"/>
      <c r="AA239" s="352"/>
      <c r="AB239" s="352"/>
      <c r="AC239" s="352"/>
    </row>
    <row r="240" ht="12.0" customHeight="1">
      <c r="A240" s="523"/>
      <c r="B240" s="523"/>
      <c r="C240" s="523"/>
      <c r="D240" s="523"/>
      <c r="E240" s="523"/>
      <c r="F240" s="523"/>
      <c r="G240" s="523"/>
      <c r="H240" s="523"/>
      <c r="I240" s="523"/>
      <c r="J240" s="523"/>
      <c r="K240" s="523"/>
      <c r="L240" s="524"/>
      <c r="M240" s="523"/>
      <c r="N240" s="523"/>
      <c r="O240" s="523"/>
      <c r="P240" s="524"/>
      <c r="Q240" s="523"/>
      <c r="R240" s="523"/>
      <c r="S240" s="524"/>
      <c r="T240" s="524"/>
      <c r="U240" s="523"/>
      <c r="V240" s="523"/>
      <c r="W240" s="523"/>
      <c r="X240" s="523"/>
      <c r="Y240" s="523"/>
      <c r="Z240" s="523"/>
      <c r="AA240" s="352"/>
      <c r="AB240" s="352"/>
      <c r="AC240" s="352"/>
    </row>
    <row r="241" ht="12.0" customHeight="1">
      <c r="A241" s="523"/>
      <c r="B241" s="523"/>
      <c r="C241" s="523"/>
      <c r="D241" s="523"/>
      <c r="E241" s="523"/>
      <c r="F241" s="523"/>
      <c r="G241" s="523"/>
      <c r="H241" s="523"/>
      <c r="I241" s="523"/>
      <c r="J241" s="523"/>
      <c r="K241" s="523"/>
      <c r="L241" s="524"/>
      <c r="M241" s="523"/>
      <c r="N241" s="523"/>
      <c r="O241" s="523"/>
      <c r="P241" s="524"/>
      <c r="Q241" s="523"/>
      <c r="R241" s="523"/>
      <c r="S241" s="524"/>
      <c r="T241" s="524"/>
      <c r="U241" s="523"/>
      <c r="V241" s="523"/>
      <c r="W241" s="523"/>
      <c r="X241" s="523"/>
      <c r="Y241" s="523"/>
      <c r="Z241" s="523"/>
      <c r="AA241" s="352"/>
      <c r="AB241" s="352"/>
      <c r="AC241" s="352"/>
    </row>
    <row r="242" ht="15.75" customHeight="1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52"/>
      <c r="AB242" s="352"/>
      <c r="AC242" s="352"/>
    </row>
    <row r="243" ht="15.75" customHeight="1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  <c r="AA243" s="352"/>
      <c r="AB243" s="352"/>
      <c r="AC243" s="352"/>
    </row>
    <row r="244" ht="15.75" customHeight="1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352"/>
      <c r="AB244" s="352"/>
      <c r="AC244" s="352"/>
    </row>
    <row r="245" ht="15.75" customHeight="1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52"/>
      <c r="Z245" s="352"/>
      <c r="AA245" s="352"/>
      <c r="AB245" s="352"/>
      <c r="AC245" s="352"/>
    </row>
    <row r="246" ht="15.75" customHeight="1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2"/>
      <c r="P246" s="352"/>
      <c r="Q246" s="352"/>
      <c r="R246" s="352"/>
      <c r="S246" s="352"/>
      <c r="T246" s="352"/>
      <c r="U246" s="352"/>
      <c r="V246" s="352"/>
      <c r="W246" s="352"/>
      <c r="X246" s="352"/>
      <c r="Y246" s="352"/>
      <c r="Z246" s="352"/>
      <c r="AA246" s="352"/>
      <c r="AB246" s="352"/>
      <c r="AC246" s="352"/>
    </row>
    <row r="247" ht="15.75" customHeight="1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52"/>
      <c r="Z247" s="352"/>
      <c r="AA247" s="352"/>
      <c r="AB247" s="352"/>
      <c r="AC247" s="352"/>
    </row>
    <row r="248" ht="15.75" customHeight="1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52"/>
      <c r="AB248" s="352"/>
      <c r="AC248" s="352"/>
    </row>
    <row r="249" ht="15.75" customHeight="1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52"/>
      <c r="AB249" s="352"/>
      <c r="AC249" s="352"/>
    </row>
    <row r="250" ht="15.75" customHeight="1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52"/>
      <c r="Z250" s="352"/>
      <c r="AA250" s="352"/>
      <c r="AB250" s="352"/>
      <c r="AC250" s="352"/>
    </row>
    <row r="251" ht="15.75" customHeight="1">
      <c r="A251" s="352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2"/>
      <c r="P251" s="352"/>
      <c r="Q251" s="352"/>
      <c r="R251" s="352"/>
      <c r="S251" s="352"/>
      <c r="T251" s="352"/>
      <c r="U251" s="352"/>
      <c r="V251" s="352"/>
      <c r="W251" s="352"/>
      <c r="X251" s="352"/>
      <c r="Y251" s="352"/>
      <c r="Z251" s="352"/>
      <c r="AA251" s="352"/>
      <c r="AB251" s="352"/>
      <c r="AC251" s="352"/>
    </row>
    <row r="252" ht="15.75" customHeight="1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352"/>
      <c r="T252" s="352"/>
      <c r="U252" s="352"/>
      <c r="V252" s="352"/>
      <c r="W252" s="352"/>
      <c r="X252" s="352"/>
      <c r="Y252" s="352"/>
      <c r="Z252" s="352"/>
      <c r="AA252" s="352"/>
      <c r="AB252" s="352"/>
      <c r="AC252" s="352"/>
    </row>
    <row r="253" ht="15.75" customHeight="1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352"/>
      <c r="T253" s="352"/>
      <c r="U253" s="352"/>
      <c r="V253" s="352"/>
      <c r="W253" s="352"/>
      <c r="X253" s="352"/>
      <c r="Y253" s="352"/>
      <c r="Z253" s="352"/>
      <c r="AA253" s="352"/>
      <c r="AB253" s="352"/>
      <c r="AC253" s="352"/>
    </row>
    <row r="254" ht="15.75" customHeight="1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352"/>
      <c r="AB254" s="352"/>
      <c r="AC254" s="352"/>
    </row>
    <row r="255" ht="15.75" customHeight="1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52"/>
      <c r="AB255" s="352"/>
      <c r="AC255" s="352"/>
    </row>
    <row r="256" ht="15.75" customHeight="1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52"/>
      <c r="AB256" s="352"/>
      <c r="AC256" s="352"/>
    </row>
    <row r="257" ht="15.75" customHeight="1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2"/>
      <c r="P257" s="352"/>
      <c r="Q257" s="352"/>
      <c r="R257" s="352"/>
      <c r="S257" s="352"/>
      <c r="T257" s="352"/>
      <c r="U257" s="352"/>
      <c r="V257" s="352"/>
      <c r="W257" s="352"/>
      <c r="X257" s="352"/>
      <c r="Y257" s="352"/>
      <c r="Z257" s="352"/>
      <c r="AA257" s="352"/>
      <c r="AB257" s="352"/>
      <c r="AC257" s="352"/>
    </row>
    <row r="258" ht="15.75" customHeight="1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2"/>
      <c r="P258" s="352"/>
      <c r="Q258" s="352"/>
      <c r="R258" s="352"/>
      <c r="S258" s="352"/>
      <c r="T258" s="352"/>
      <c r="U258" s="352"/>
      <c r="V258" s="352"/>
      <c r="W258" s="352"/>
      <c r="X258" s="352"/>
      <c r="Y258" s="352"/>
      <c r="Z258" s="352"/>
      <c r="AA258" s="352"/>
      <c r="AB258" s="352"/>
      <c r="AC258" s="352"/>
    </row>
    <row r="259" ht="15.75" customHeight="1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2"/>
      <c r="P259" s="352"/>
      <c r="Q259" s="352"/>
      <c r="R259" s="352"/>
      <c r="S259" s="352"/>
      <c r="T259" s="352"/>
      <c r="U259" s="352"/>
      <c r="V259" s="352"/>
      <c r="W259" s="352"/>
      <c r="X259" s="352"/>
      <c r="Y259" s="352"/>
      <c r="Z259" s="352"/>
      <c r="AA259" s="352"/>
      <c r="AB259" s="352"/>
      <c r="AC259" s="352"/>
    </row>
    <row r="260" ht="15.75" customHeight="1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52"/>
      <c r="Z260" s="352"/>
      <c r="AA260" s="352"/>
      <c r="AB260" s="352"/>
      <c r="AC260" s="352"/>
    </row>
    <row r="261" ht="15.75" customHeight="1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52"/>
      <c r="AB261" s="352"/>
      <c r="AC261" s="352"/>
    </row>
    <row r="262" ht="15.75" customHeight="1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52"/>
      <c r="AB262" s="352"/>
      <c r="AC262" s="352"/>
    </row>
    <row r="263" ht="15.75" customHeight="1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52"/>
      <c r="Z263" s="352"/>
      <c r="AA263" s="352"/>
      <c r="AB263" s="352"/>
      <c r="AC263" s="352"/>
    </row>
    <row r="264" ht="15.75" customHeight="1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2"/>
      <c r="P264" s="352"/>
      <c r="Q264" s="352"/>
      <c r="R264" s="352"/>
      <c r="S264" s="352"/>
      <c r="T264" s="352"/>
      <c r="U264" s="352"/>
      <c r="V264" s="352"/>
      <c r="W264" s="352"/>
      <c r="X264" s="352"/>
      <c r="Y264" s="352"/>
      <c r="Z264" s="352"/>
      <c r="AA264" s="352"/>
      <c r="AB264" s="352"/>
      <c r="AC264" s="352"/>
    </row>
    <row r="265" ht="15.75" customHeight="1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352"/>
      <c r="T265" s="352"/>
      <c r="U265" s="352"/>
      <c r="V265" s="352"/>
      <c r="W265" s="352"/>
      <c r="X265" s="352"/>
      <c r="Y265" s="352"/>
      <c r="Z265" s="352"/>
      <c r="AA265" s="352"/>
      <c r="AB265" s="352"/>
      <c r="AC265" s="352"/>
    </row>
    <row r="266" ht="15.75" customHeight="1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52"/>
      <c r="Z266" s="352"/>
      <c r="AA266" s="352"/>
      <c r="AB266" s="352"/>
      <c r="AC266" s="352"/>
    </row>
    <row r="267" ht="15.75" customHeight="1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52"/>
      <c r="Z267" s="352"/>
      <c r="AA267" s="352"/>
      <c r="AB267" s="352"/>
      <c r="AC267" s="352"/>
    </row>
    <row r="268" ht="15.75" customHeight="1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52"/>
      <c r="AB268" s="352"/>
      <c r="AC268" s="352"/>
    </row>
    <row r="269" ht="15.75" customHeight="1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352"/>
      <c r="AB269" s="352"/>
      <c r="AC269" s="352"/>
    </row>
    <row r="270" ht="15.75" customHeight="1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352"/>
      <c r="T270" s="352"/>
      <c r="U270" s="352"/>
      <c r="V270" s="352"/>
      <c r="W270" s="352"/>
      <c r="X270" s="352"/>
      <c r="Y270" s="352"/>
      <c r="Z270" s="352"/>
      <c r="AA270" s="352"/>
      <c r="AB270" s="352"/>
      <c r="AC270" s="352"/>
    </row>
    <row r="271" ht="15.75" customHeight="1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352"/>
      <c r="T271" s="352"/>
      <c r="U271" s="352"/>
      <c r="V271" s="352"/>
      <c r="W271" s="352"/>
      <c r="X271" s="352"/>
      <c r="Y271" s="352"/>
      <c r="Z271" s="352"/>
      <c r="AA271" s="352"/>
      <c r="AB271" s="352"/>
      <c r="AC271" s="352"/>
    </row>
    <row r="272" ht="15.75" customHeight="1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52"/>
      <c r="Z272" s="352"/>
      <c r="AA272" s="352"/>
      <c r="AB272" s="352"/>
      <c r="AC272" s="352"/>
    </row>
    <row r="273" ht="15.75" customHeight="1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52"/>
      <c r="AB273" s="352"/>
      <c r="AC273" s="352"/>
    </row>
    <row r="274" ht="15.75" customHeight="1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352"/>
      <c r="T274" s="352"/>
      <c r="U274" s="352"/>
      <c r="V274" s="352"/>
      <c r="W274" s="352"/>
      <c r="X274" s="352"/>
      <c r="Y274" s="352"/>
      <c r="Z274" s="352"/>
      <c r="AA274" s="352"/>
      <c r="AB274" s="352"/>
      <c r="AC274" s="352"/>
    </row>
    <row r="275" ht="15.75" customHeight="1">
      <c r="A275" s="352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52"/>
      <c r="Z275" s="352"/>
      <c r="AA275" s="352"/>
      <c r="AB275" s="352"/>
      <c r="AC275" s="352"/>
    </row>
    <row r="276" ht="15.75" customHeight="1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352"/>
      <c r="T276" s="352"/>
      <c r="U276" s="352"/>
      <c r="V276" s="352"/>
      <c r="W276" s="352"/>
      <c r="X276" s="352"/>
      <c r="Y276" s="352"/>
      <c r="Z276" s="352"/>
      <c r="AA276" s="352"/>
      <c r="AB276" s="352"/>
      <c r="AC276" s="352"/>
    </row>
    <row r="277" ht="15.75" customHeight="1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352"/>
      <c r="T277" s="352"/>
      <c r="U277" s="352"/>
      <c r="V277" s="352"/>
      <c r="W277" s="352"/>
      <c r="X277" s="352"/>
      <c r="Y277" s="352"/>
      <c r="Z277" s="352"/>
      <c r="AA277" s="352"/>
      <c r="AB277" s="352"/>
      <c r="AC277" s="352"/>
    </row>
    <row r="278" ht="15.75" customHeight="1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352"/>
      <c r="AB278" s="352"/>
      <c r="AC278" s="352"/>
    </row>
    <row r="279" ht="15.75" customHeight="1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52"/>
      <c r="AB279" s="352"/>
      <c r="AC279" s="352"/>
    </row>
    <row r="280" ht="15.75" customHeight="1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352"/>
      <c r="T280" s="352"/>
      <c r="U280" s="352"/>
      <c r="V280" s="352"/>
      <c r="W280" s="352"/>
      <c r="X280" s="352"/>
      <c r="Y280" s="352"/>
      <c r="Z280" s="352"/>
      <c r="AA280" s="352"/>
      <c r="AB280" s="352"/>
      <c r="AC280" s="352"/>
    </row>
    <row r="281" ht="15.75" customHeight="1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52"/>
      <c r="Z281" s="352"/>
      <c r="AA281" s="352"/>
      <c r="AB281" s="352"/>
      <c r="AC281" s="352"/>
    </row>
    <row r="282" ht="15.75" customHeight="1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52"/>
      <c r="Z282" s="352"/>
      <c r="AA282" s="352"/>
      <c r="AB282" s="352"/>
      <c r="AC282" s="352"/>
    </row>
    <row r="283" ht="15.75" customHeight="1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352"/>
      <c r="T283" s="352"/>
      <c r="U283" s="352"/>
      <c r="V283" s="352"/>
      <c r="W283" s="352"/>
      <c r="X283" s="352"/>
      <c r="Y283" s="352"/>
      <c r="Z283" s="352"/>
      <c r="AA283" s="352"/>
      <c r="AB283" s="352"/>
      <c r="AC283" s="352"/>
    </row>
    <row r="284" ht="15.75" customHeight="1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352"/>
      <c r="T284" s="352"/>
      <c r="U284" s="352"/>
      <c r="V284" s="352"/>
      <c r="W284" s="352"/>
      <c r="X284" s="352"/>
      <c r="Y284" s="352"/>
      <c r="Z284" s="352"/>
      <c r="AA284" s="352"/>
      <c r="AB284" s="352"/>
      <c r="AC284" s="352"/>
    </row>
    <row r="285" ht="15.75" customHeight="1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52"/>
      <c r="AB285" s="352"/>
      <c r="AC285" s="352"/>
    </row>
    <row r="286" ht="15.75" customHeight="1">
      <c r="A286" s="352"/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52"/>
      <c r="Z286" s="352"/>
      <c r="AA286" s="352"/>
      <c r="AB286" s="352"/>
      <c r="AC286" s="352"/>
    </row>
    <row r="287" ht="15.75" customHeight="1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352"/>
      <c r="T287" s="352"/>
      <c r="U287" s="352"/>
      <c r="V287" s="352"/>
      <c r="W287" s="352"/>
      <c r="X287" s="352"/>
      <c r="Y287" s="352"/>
      <c r="Z287" s="352"/>
      <c r="AA287" s="352"/>
      <c r="AB287" s="352"/>
      <c r="AC287" s="352"/>
    </row>
    <row r="288" ht="15.75" customHeight="1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352"/>
      <c r="T288" s="352"/>
      <c r="U288" s="352"/>
      <c r="V288" s="352"/>
      <c r="W288" s="352"/>
      <c r="X288" s="352"/>
      <c r="Y288" s="352"/>
      <c r="Z288" s="352"/>
      <c r="AA288" s="352"/>
      <c r="AB288" s="352"/>
      <c r="AC288" s="352"/>
    </row>
    <row r="289" ht="15.75" customHeight="1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52"/>
      <c r="AB289" s="352"/>
      <c r="AC289" s="352"/>
    </row>
    <row r="290" ht="15.75" customHeight="1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52"/>
      <c r="Z290" s="352"/>
      <c r="AA290" s="352"/>
      <c r="AB290" s="352"/>
      <c r="AC290" s="352"/>
    </row>
    <row r="291" ht="15.75" customHeight="1">
      <c r="A291" s="352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352"/>
      <c r="T291" s="352"/>
      <c r="U291" s="352"/>
      <c r="V291" s="352"/>
      <c r="W291" s="352"/>
      <c r="X291" s="352"/>
      <c r="Y291" s="352"/>
      <c r="Z291" s="352"/>
      <c r="AA291" s="352"/>
      <c r="AB291" s="352"/>
      <c r="AC291" s="352"/>
    </row>
    <row r="292" ht="15.75" customHeight="1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352"/>
      <c r="T292" s="352"/>
      <c r="U292" s="352"/>
      <c r="V292" s="352"/>
      <c r="W292" s="352"/>
      <c r="X292" s="352"/>
      <c r="Y292" s="352"/>
      <c r="Z292" s="352"/>
      <c r="AA292" s="352"/>
      <c r="AB292" s="352"/>
      <c r="AC292" s="352"/>
    </row>
    <row r="293" ht="15.75" customHeight="1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52"/>
      <c r="Z293" s="352"/>
      <c r="AA293" s="352"/>
      <c r="AB293" s="352"/>
      <c r="AC293" s="352"/>
    </row>
    <row r="294" ht="15.75" customHeight="1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352"/>
      <c r="AB294" s="352"/>
      <c r="AC294" s="352"/>
    </row>
    <row r="295" ht="15.75" customHeight="1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52"/>
      <c r="Z295" s="352"/>
      <c r="AA295" s="352"/>
      <c r="AB295" s="352"/>
      <c r="AC295" s="352"/>
    </row>
    <row r="296" ht="15.75" customHeight="1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52"/>
      <c r="Z296" s="352"/>
      <c r="AA296" s="352"/>
      <c r="AB296" s="352"/>
      <c r="AC296" s="352"/>
    </row>
    <row r="297" ht="15.75" customHeight="1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52"/>
      <c r="Z297" s="352"/>
      <c r="AA297" s="352"/>
      <c r="AB297" s="352"/>
      <c r="AC297" s="352"/>
    </row>
    <row r="298" ht="15.75" customHeight="1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52"/>
      <c r="Z298" s="352"/>
      <c r="AA298" s="352"/>
      <c r="AB298" s="352"/>
      <c r="AC298" s="352"/>
    </row>
    <row r="299" ht="15.75" customHeight="1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52"/>
      <c r="Z299" s="352"/>
      <c r="AA299" s="352"/>
      <c r="AB299" s="352"/>
      <c r="AC299" s="352"/>
    </row>
    <row r="300" ht="15.75" customHeight="1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52"/>
      <c r="AB300" s="352"/>
      <c r="AC300" s="352"/>
    </row>
    <row r="301" ht="15.75" customHeight="1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352"/>
      <c r="T301" s="352"/>
      <c r="U301" s="352"/>
      <c r="V301" s="352"/>
      <c r="W301" s="352"/>
      <c r="X301" s="352"/>
      <c r="Y301" s="352"/>
      <c r="Z301" s="352"/>
      <c r="AA301" s="352"/>
      <c r="AB301" s="352"/>
      <c r="AC301" s="352"/>
    </row>
    <row r="302" ht="15.75" customHeight="1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52"/>
      <c r="Z302" s="352"/>
      <c r="AA302" s="352"/>
      <c r="AB302" s="352"/>
      <c r="AC302" s="352"/>
    </row>
    <row r="303" ht="15.75" customHeight="1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52"/>
      <c r="Z303" s="352"/>
      <c r="AA303" s="352"/>
      <c r="AB303" s="352"/>
      <c r="AC303" s="352"/>
    </row>
    <row r="304" ht="15.75" customHeight="1">
      <c r="A304" s="352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52"/>
      <c r="Z304" s="352"/>
      <c r="AA304" s="352"/>
      <c r="AB304" s="352"/>
      <c r="AC304" s="352"/>
    </row>
    <row r="305" ht="15.75" customHeight="1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352"/>
      <c r="T305" s="352"/>
      <c r="U305" s="352"/>
      <c r="V305" s="352"/>
      <c r="W305" s="352"/>
      <c r="X305" s="352"/>
      <c r="Y305" s="352"/>
      <c r="Z305" s="352"/>
      <c r="AA305" s="352"/>
      <c r="AB305" s="352"/>
      <c r="AC305" s="352"/>
    </row>
    <row r="306" ht="15.75" customHeight="1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352"/>
      <c r="T306" s="352"/>
      <c r="U306" s="352"/>
      <c r="V306" s="352"/>
      <c r="W306" s="352"/>
      <c r="X306" s="352"/>
      <c r="Y306" s="352"/>
      <c r="Z306" s="352"/>
      <c r="AA306" s="352"/>
      <c r="AB306" s="352"/>
      <c r="AC306" s="352"/>
    </row>
    <row r="307" ht="15.75" customHeight="1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52"/>
      <c r="Z307" s="352"/>
      <c r="AA307" s="352"/>
      <c r="AB307" s="352"/>
      <c r="AC307" s="352"/>
    </row>
    <row r="308" ht="15.75" customHeight="1">
      <c r="A308" s="352"/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52"/>
      <c r="Z308" s="352"/>
      <c r="AA308" s="352"/>
      <c r="AB308" s="352"/>
      <c r="AC308" s="352"/>
    </row>
    <row r="309" ht="15.75" customHeight="1">
      <c r="A309" s="352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</row>
    <row r="310" ht="15.75" customHeight="1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352"/>
      <c r="T310" s="352"/>
      <c r="U310" s="352"/>
      <c r="V310" s="352"/>
      <c r="W310" s="352"/>
      <c r="X310" s="352"/>
      <c r="Y310" s="352"/>
      <c r="Z310" s="352"/>
      <c r="AA310" s="352"/>
      <c r="AB310" s="352"/>
      <c r="AC310" s="352"/>
    </row>
    <row r="311" ht="15.75" customHeight="1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52"/>
      <c r="Z311" s="352"/>
      <c r="AA311" s="352"/>
      <c r="AB311" s="352"/>
      <c r="AC311" s="352"/>
    </row>
    <row r="312" ht="15.75" customHeight="1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352"/>
      <c r="T312" s="352"/>
      <c r="U312" s="352"/>
      <c r="V312" s="352"/>
      <c r="W312" s="352"/>
      <c r="X312" s="352"/>
      <c r="Y312" s="352"/>
      <c r="Z312" s="352"/>
      <c r="AA312" s="352"/>
      <c r="AB312" s="352"/>
      <c r="AC312" s="352"/>
    </row>
    <row r="313" ht="15.75" customHeight="1">
      <c r="A313" s="352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</row>
    <row r="314" ht="15.75" customHeight="1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52"/>
      <c r="Z314" s="352"/>
      <c r="AA314" s="352"/>
      <c r="AB314" s="352"/>
      <c r="AC314" s="352"/>
    </row>
    <row r="315" ht="15.75" customHeight="1">
      <c r="A315" s="352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352"/>
      <c r="Y315" s="352"/>
      <c r="Z315" s="352"/>
      <c r="AA315" s="352"/>
      <c r="AB315" s="352"/>
      <c r="AC315" s="352"/>
    </row>
    <row r="316" ht="15.75" customHeight="1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52"/>
      <c r="Z316" s="352"/>
      <c r="AA316" s="352"/>
      <c r="AB316" s="352"/>
      <c r="AC316" s="352"/>
    </row>
    <row r="317" ht="15.75" customHeight="1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52"/>
      <c r="Z317" s="352"/>
      <c r="AA317" s="352"/>
      <c r="AB317" s="352"/>
      <c r="AC317" s="352"/>
    </row>
    <row r="318" ht="15.75" customHeight="1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2"/>
      <c r="P318" s="352"/>
      <c r="Q318" s="352"/>
      <c r="R318" s="352"/>
      <c r="S318" s="352"/>
      <c r="T318" s="352"/>
      <c r="U318" s="352"/>
      <c r="V318" s="352"/>
      <c r="W318" s="352"/>
      <c r="X318" s="352"/>
      <c r="Y318" s="352"/>
      <c r="Z318" s="352"/>
      <c r="AA318" s="352"/>
      <c r="AB318" s="352"/>
      <c r="AC318" s="352"/>
    </row>
    <row r="319" ht="15.75" customHeight="1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2"/>
      <c r="P319" s="352"/>
      <c r="Q319" s="352"/>
      <c r="R319" s="352"/>
      <c r="S319" s="352"/>
      <c r="T319" s="352"/>
      <c r="U319" s="352"/>
      <c r="V319" s="352"/>
      <c r="W319" s="352"/>
      <c r="X319" s="352"/>
      <c r="Y319" s="352"/>
      <c r="Z319" s="352"/>
      <c r="AA319" s="352"/>
      <c r="AB319" s="352"/>
      <c r="AC319" s="352"/>
    </row>
    <row r="320" ht="15.75" customHeight="1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2"/>
      <c r="P320" s="352"/>
      <c r="Q320" s="352"/>
      <c r="R320" s="352"/>
      <c r="S320" s="352"/>
      <c r="T320" s="352"/>
      <c r="U320" s="352"/>
      <c r="V320" s="352"/>
      <c r="W320" s="352"/>
      <c r="X320" s="352"/>
      <c r="Y320" s="352"/>
      <c r="Z320" s="352"/>
      <c r="AA320" s="352"/>
      <c r="AB320" s="352"/>
      <c r="AC320" s="352"/>
    </row>
    <row r="321" ht="15.75" customHeight="1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2"/>
      <c r="P321" s="352"/>
      <c r="Q321" s="352"/>
      <c r="R321" s="352"/>
      <c r="S321" s="352"/>
      <c r="T321" s="352"/>
      <c r="U321" s="352"/>
      <c r="V321" s="352"/>
      <c r="W321" s="352"/>
      <c r="X321" s="352"/>
      <c r="Y321" s="352"/>
      <c r="Z321" s="352"/>
      <c r="AA321" s="352"/>
      <c r="AB321" s="352"/>
      <c r="AC321" s="352"/>
    </row>
    <row r="322" ht="15.75" customHeight="1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352"/>
      <c r="AB322" s="352"/>
      <c r="AC322" s="352"/>
    </row>
    <row r="323" ht="15.75" customHeight="1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352"/>
      <c r="AB323" s="352"/>
      <c r="AC323" s="352"/>
    </row>
    <row r="324" ht="15.75" customHeight="1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2"/>
      <c r="P324" s="352"/>
      <c r="Q324" s="352"/>
      <c r="R324" s="352"/>
      <c r="S324" s="352"/>
      <c r="T324" s="352"/>
      <c r="U324" s="352"/>
      <c r="V324" s="352"/>
      <c r="W324" s="352"/>
      <c r="X324" s="352"/>
      <c r="Y324" s="352"/>
      <c r="Z324" s="352"/>
      <c r="AA324" s="352"/>
      <c r="AB324" s="352"/>
      <c r="AC324" s="352"/>
    </row>
    <row r="325" ht="15.75" customHeight="1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52"/>
      <c r="Z325" s="352"/>
      <c r="AA325" s="352"/>
      <c r="AB325" s="352"/>
      <c r="AC325" s="352"/>
    </row>
    <row r="326" ht="15.75" customHeight="1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2"/>
      <c r="P326" s="352"/>
      <c r="Q326" s="352"/>
      <c r="R326" s="352"/>
      <c r="S326" s="352"/>
      <c r="T326" s="352"/>
      <c r="U326" s="352"/>
      <c r="V326" s="352"/>
      <c r="W326" s="352"/>
      <c r="X326" s="352"/>
      <c r="Y326" s="352"/>
      <c r="Z326" s="352"/>
      <c r="AA326" s="352"/>
      <c r="AB326" s="352"/>
      <c r="AC326" s="352"/>
    </row>
    <row r="327" ht="15.75" customHeight="1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352"/>
      <c r="T327" s="352"/>
      <c r="U327" s="352"/>
      <c r="V327" s="352"/>
      <c r="W327" s="352"/>
      <c r="X327" s="352"/>
      <c r="Y327" s="352"/>
      <c r="Z327" s="352"/>
      <c r="AA327" s="352"/>
      <c r="AB327" s="352"/>
      <c r="AC327" s="352"/>
    </row>
    <row r="328" ht="15.75" customHeight="1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52"/>
      <c r="Z328" s="352"/>
      <c r="AA328" s="352"/>
      <c r="AB328" s="352"/>
      <c r="AC328" s="352"/>
    </row>
    <row r="329" ht="15.75" customHeight="1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52"/>
      <c r="Z329" s="352"/>
      <c r="AA329" s="352"/>
      <c r="AB329" s="352"/>
      <c r="AC329" s="352"/>
    </row>
    <row r="330" ht="15.75" customHeight="1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352"/>
      <c r="T330" s="352"/>
      <c r="U330" s="352"/>
      <c r="V330" s="352"/>
      <c r="W330" s="352"/>
      <c r="X330" s="352"/>
      <c r="Y330" s="352"/>
      <c r="Z330" s="352"/>
      <c r="AA330" s="352"/>
      <c r="AB330" s="352"/>
      <c r="AC330" s="352"/>
    </row>
    <row r="331" ht="15.75" customHeight="1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52"/>
      <c r="Z331" s="352"/>
      <c r="AA331" s="352"/>
      <c r="AB331" s="352"/>
      <c r="AC331" s="352"/>
    </row>
    <row r="332" ht="15.75" customHeight="1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2"/>
      <c r="P332" s="352"/>
      <c r="Q332" s="352"/>
      <c r="R332" s="352"/>
      <c r="S332" s="352"/>
      <c r="T332" s="352"/>
      <c r="U332" s="352"/>
      <c r="V332" s="352"/>
      <c r="W332" s="352"/>
      <c r="X332" s="352"/>
      <c r="Y332" s="352"/>
      <c r="Z332" s="352"/>
      <c r="AA332" s="352"/>
      <c r="AB332" s="352"/>
      <c r="AC332" s="352"/>
    </row>
    <row r="333" ht="15.75" customHeight="1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2"/>
      <c r="P333" s="352"/>
      <c r="Q333" s="352"/>
      <c r="R333" s="352"/>
      <c r="S333" s="352"/>
      <c r="T333" s="352"/>
      <c r="U333" s="352"/>
      <c r="V333" s="352"/>
      <c r="W333" s="352"/>
      <c r="X333" s="352"/>
      <c r="Y333" s="352"/>
      <c r="Z333" s="352"/>
      <c r="AA333" s="352"/>
      <c r="AB333" s="352"/>
      <c r="AC333" s="352"/>
    </row>
    <row r="334" ht="15.75" customHeight="1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52"/>
      <c r="Z334" s="352"/>
      <c r="AA334" s="352"/>
      <c r="AB334" s="352"/>
      <c r="AC334" s="352"/>
    </row>
    <row r="335" ht="15.75" customHeight="1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</row>
    <row r="336" ht="15.75" customHeight="1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52"/>
      <c r="Z336" s="352"/>
      <c r="AA336" s="352"/>
      <c r="AB336" s="352"/>
      <c r="AC336" s="352"/>
    </row>
    <row r="337" ht="15.75" customHeight="1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352"/>
      <c r="T337" s="352"/>
      <c r="U337" s="352"/>
      <c r="V337" s="352"/>
      <c r="W337" s="352"/>
      <c r="X337" s="352"/>
      <c r="Y337" s="352"/>
      <c r="Z337" s="352"/>
      <c r="AA337" s="352"/>
      <c r="AB337" s="352"/>
      <c r="AC337" s="352"/>
    </row>
    <row r="338" ht="15.75" customHeight="1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</row>
    <row r="339" ht="15.75" customHeight="1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52"/>
      <c r="Z339" s="352"/>
      <c r="AA339" s="352"/>
      <c r="AB339" s="352"/>
      <c r="AC339" s="352"/>
    </row>
    <row r="340" ht="15.75" customHeight="1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52"/>
      <c r="Z340" s="352"/>
      <c r="AA340" s="352"/>
      <c r="AB340" s="352"/>
      <c r="AC340" s="352"/>
    </row>
    <row r="341" ht="15.75" customHeight="1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52"/>
      <c r="Z341" s="352"/>
      <c r="AA341" s="352"/>
      <c r="AB341" s="352"/>
      <c r="AC341" s="352"/>
    </row>
    <row r="342" ht="15.75" customHeight="1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352"/>
      <c r="O342" s="352"/>
      <c r="P342" s="352"/>
      <c r="Q342" s="352"/>
      <c r="R342" s="352"/>
      <c r="S342" s="352"/>
      <c r="T342" s="352"/>
      <c r="U342" s="352"/>
      <c r="V342" s="352"/>
      <c r="W342" s="352"/>
      <c r="X342" s="352"/>
      <c r="Y342" s="352"/>
      <c r="Z342" s="352"/>
      <c r="AA342" s="352"/>
      <c r="AB342" s="352"/>
      <c r="AC342" s="352"/>
    </row>
    <row r="343" ht="15.75" customHeight="1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52"/>
      <c r="Z343" s="352"/>
      <c r="AA343" s="352"/>
      <c r="AB343" s="352"/>
      <c r="AC343" s="352"/>
    </row>
    <row r="344" ht="15.75" customHeight="1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52"/>
      <c r="Z344" s="352"/>
      <c r="AA344" s="352"/>
      <c r="AB344" s="352"/>
      <c r="AC344" s="352"/>
    </row>
    <row r="345" ht="15.75" customHeight="1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352"/>
      <c r="O345" s="352"/>
      <c r="P345" s="352"/>
      <c r="Q345" s="352"/>
      <c r="R345" s="352"/>
      <c r="S345" s="352"/>
      <c r="T345" s="352"/>
      <c r="U345" s="352"/>
      <c r="V345" s="352"/>
      <c r="W345" s="352"/>
      <c r="X345" s="352"/>
      <c r="Y345" s="352"/>
      <c r="Z345" s="352"/>
      <c r="AA345" s="352"/>
      <c r="AB345" s="352"/>
      <c r="AC345" s="352"/>
    </row>
    <row r="346" ht="15.75" customHeight="1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52"/>
      <c r="Z346" s="352"/>
      <c r="AA346" s="352"/>
      <c r="AB346" s="352"/>
      <c r="AC346" s="352"/>
    </row>
    <row r="347" ht="15.75" customHeight="1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352"/>
      <c r="O347" s="352"/>
      <c r="P347" s="352"/>
      <c r="Q347" s="352"/>
      <c r="R347" s="352"/>
      <c r="S347" s="352"/>
      <c r="T347" s="352"/>
      <c r="U347" s="352"/>
      <c r="V347" s="352"/>
      <c r="W347" s="352"/>
      <c r="X347" s="352"/>
      <c r="Y347" s="352"/>
      <c r="Z347" s="352"/>
      <c r="AA347" s="352"/>
      <c r="AB347" s="352"/>
      <c r="AC347" s="352"/>
    </row>
    <row r="348" ht="15.75" customHeight="1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352"/>
      <c r="O348" s="352"/>
      <c r="P348" s="352"/>
      <c r="Q348" s="352"/>
      <c r="R348" s="352"/>
      <c r="S348" s="352"/>
      <c r="T348" s="352"/>
      <c r="U348" s="352"/>
      <c r="V348" s="352"/>
      <c r="W348" s="352"/>
      <c r="X348" s="352"/>
      <c r="Y348" s="352"/>
      <c r="Z348" s="352"/>
      <c r="AA348" s="352"/>
      <c r="AB348" s="352"/>
      <c r="AC348" s="352"/>
    </row>
    <row r="349" ht="15.75" customHeight="1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52"/>
      <c r="Z349" s="352"/>
      <c r="AA349" s="352"/>
      <c r="AB349" s="352"/>
      <c r="AC349" s="352"/>
    </row>
    <row r="350" ht="15.75" customHeight="1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352"/>
      <c r="O350" s="352"/>
      <c r="P350" s="352"/>
      <c r="Q350" s="352"/>
      <c r="R350" s="352"/>
      <c r="S350" s="352"/>
      <c r="T350" s="352"/>
      <c r="U350" s="352"/>
      <c r="V350" s="352"/>
      <c r="W350" s="352"/>
      <c r="X350" s="352"/>
      <c r="Y350" s="352"/>
      <c r="Z350" s="352"/>
      <c r="AA350" s="352"/>
      <c r="AB350" s="352"/>
      <c r="AC350" s="352"/>
    </row>
    <row r="351" ht="15.75" customHeight="1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52"/>
      <c r="Z351" s="352"/>
      <c r="AA351" s="352"/>
      <c r="AB351" s="352"/>
      <c r="AC351" s="352"/>
    </row>
    <row r="352" ht="15.75" customHeight="1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52"/>
      <c r="Z352" s="352"/>
      <c r="AA352" s="352"/>
      <c r="AB352" s="352"/>
      <c r="AC352" s="352"/>
    </row>
    <row r="353" ht="15.75" customHeight="1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352"/>
      <c r="T353" s="352"/>
      <c r="U353" s="352"/>
      <c r="V353" s="352"/>
      <c r="W353" s="352"/>
      <c r="X353" s="352"/>
      <c r="Y353" s="352"/>
      <c r="Z353" s="352"/>
      <c r="AA353" s="352"/>
      <c r="AB353" s="352"/>
      <c r="AC353" s="352"/>
    </row>
    <row r="354" ht="15.75" customHeight="1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52"/>
      <c r="Z354" s="352"/>
      <c r="AA354" s="352"/>
      <c r="AB354" s="352"/>
      <c r="AC354" s="352"/>
    </row>
    <row r="355" ht="15.75" customHeight="1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52"/>
      <c r="Z355" s="352"/>
      <c r="AA355" s="352"/>
      <c r="AB355" s="352"/>
      <c r="AC355" s="352"/>
    </row>
    <row r="356" ht="15.75" customHeight="1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52"/>
      <c r="Z356" s="352"/>
      <c r="AA356" s="352"/>
      <c r="AB356" s="352"/>
      <c r="AC356" s="352"/>
    </row>
    <row r="357" ht="15.75" customHeight="1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52"/>
      <c r="Z357" s="352"/>
      <c r="AA357" s="352"/>
      <c r="AB357" s="352"/>
      <c r="AC357" s="352"/>
    </row>
    <row r="358" ht="15.75" customHeight="1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352"/>
      <c r="O358" s="352"/>
      <c r="P358" s="352"/>
      <c r="Q358" s="352"/>
      <c r="R358" s="352"/>
      <c r="S358" s="352"/>
      <c r="T358" s="352"/>
      <c r="U358" s="352"/>
      <c r="V358" s="352"/>
      <c r="W358" s="352"/>
      <c r="X358" s="352"/>
      <c r="Y358" s="352"/>
      <c r="Z358" s="352"/>
      <c r="AA358" s="352"/>
      <c r="AB358" s="352"/>
      <c r="AC358" s="352"/>
    </row>
    <row r="359" ht="15.75" customHeight="1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352"/>
      <c r="O359" s="352"/>
      <c r="P359" s="352"/>
      <c r="Q359" s="352"/>
      <c r="R359" s="352"/>
      <c r="S359" s="352"/>
      <c r="T359" s="352"/>
      <c r="U359" s="352"/>
      <c r="V359" s="352"/>
      <c r="W359" s="352"/>
      <c r="X359" s="352"/>
      <c r="Y359" s="352"/>
      <c r="Z359" s="352"/>
      <c r="AA359" s="352"/>
      <c r="AB359" s="352"/>
      <c r="AC359" s="352"/>
    </row>
    <row r="360" ht="15.75" customHeight="1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352"/>
      <c r="O360" s="352"/>
      <c r="P360" s="352"/>
      <c r="Q360" s="352"/>
      <c r="R360" s="352"/>
      <c r="S360" s="352"/>
      <c r="T360" s="352"/>
      <c r="U360" s="352"/>
      <c r="V360" s="352"/>
      <c r="W360" s="352"/>
      <c r="X360" s="352"/>
      <c r="Y360" s="352"/>
      <c r="Z360" s="352"/>
      <c r="AA360" s="352"/>
      <c r="AB360" s="352"/>
      <c r="AC360" s="352"/>
    </row>
    <row r="361" ht="15.75" customHeight="1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52"/>
      <c r="Z361" s="352"/>
      <c r="AA361" s="352"/>
      <c r="AB361" s="352"/>
      <c r="AC361" s="352"/>
    </row>
    <row r="362" ht="15.75" customHeight="1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352"/>
      <c r="O362" s="352"/>
      <c r="P362" s="352"/>
      <c r="Q362" s="352"/>
      <c r="R362" s="352"/>
      <c r="S362" s="352"/>
      <c r="T362" s="352"/>
      <c r="U362" s="352"/>
      <c r="V362" s="352"/>
      <c r="W362" s="352"/>
      <c r="X362" s="352"/>
      <c r="Y362" s="352"/>
      <c r="Z362" s="352"/>
      <c r="AA362" s="352"/>
      <c r="AB362" s="352"/>
      <c r="AC362" s="352"/>
    </row>
    <row r="363" ht="15.75" customHeight="1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352"/>
      <c r="O363" s="352"/>
      <c r="P363" s="352"/>
      <c r="Q363" s="352"/>
      <c r="R363" s="352"/>
      <c r="S363" s="352"/>
      <c r="T363" s="352"/>
      <c r="U363" s="352"/>
      <c r="V363" s="352"/>
      <c r="W363" s="352"/>
      <c r="X363" s="352"/>
      <c r="Y363" s="352"/>
      <c r="Z363" s="352"/>
      <c r="AA363" s="352"/>
      <c r="AB363" s="352"/>
      <c r="AC363" s="352"/>
    </row>
    <row r="364" ht="15.75" customHeight="1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52"/>
      <c r="Z364" s="352"/>
      <c r="AA364" s="352"/>
      <c r="AB364" s="352"/>
      <c r="AC364" s="352"/>
    </row>
    <row r="365" ht="15.75" customHeight="1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352"/>
      <c r="O365" s="352"/>
      <c r="P365" s="352"/>
      <c r="Q365" s="352"/>
      <c r="R365" s="352"/>
      <c r="S365" s="352"/>
      <c r="T365" s="352"/>
      <c r="U365" s="352"/>
      <c r="V365" s="352"/>
      <c r="W365" s="352"/>
      <c r="X365" s="352"/>
      <c r="Y365" s="352"/>
      <c r="Z365" s="352"/>
      <c r="AA365" s="352"/>
      <c r="AB365" s="352"/>
      <c r="AC365" s="352"/>
    </row>
    <row r="366" ht="15.75" customHeight="1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52"/>
      <c r="Z366" s="352"/>
      <c r="AA366" s="352"/>
      <c r="AB366" s="352"/>
      <c r="AC366" s="352"/>
    </row>
    <row r="367" ht="15.75" customHeight="1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52"/>
      <c r="Z367" s="352"/>
      <c r="AA367" s="352"/>
      <c r="AB367" s="352"/>
      <c r="AC367" s="352"/>
    </row>
    <row r="368" ht="15.75" customHeight="1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352"/>
      <c r="O368" s="352"/>
      <c r="P368" s="352"/>
      <c r="Q368" s="352"/>
      <c r="R368" s="352"/>
      <c r="S368" s="352"/>
      <c r="T368" s="352"/>
      <c r="U368" s="352"/>
      <c r="V368" s="352"/>
      <c r="W368" s="352"/>
      <c r="X368" s="352"/>
      <c r="Y368" s="352"/>
      <c r="Z368" s="352"/>
      <c r="AA368" s="352"/>
      <c r="AB368" s="352"/>
      <c r="AC368" s="352"/>
    </row>
    <row r="369" ht="15.75" customHeight="1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52"/>
      <c r="Z369" s="352"/>
      <c r="AA369" s="352"/>
      <c r="AB369" s="352"/>
      <c r="AC369" s="352"/>
    </row>
    <row r="370" ht="15.75" customHeight="1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52"/>
      <c r="Z370" s="352"/>
      <c r="AA370" s="352"/>
      <c r="AB370" s="352"/>
      <c r="AC370" s="352"/>
    </row>
    <row r="371" ht="15.75" customHeight="1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352"/>
      <c r="O371" s="352"/>
      <c r="P371" s="352"/>
      <c r="Q371" s="352"/>
      <c r="R371" s="352"/>
      <c r="S371" s="352"/>
      <c r="T371" s="352"/>
      <c r="U371" s="352"/>
      <c r="V371" s="352"/>
      <c r="W371" s="352"/>
      <c r="X371" s="352"/>
      <c r="Y371" s="352"/>
      <c r="Z371" s="352"/>
      <c r="AA371" s="352"/>
      <c r="AB371" s="352"/>
      <c r="AC371" s="352"/>
    </row>
    <row r="372" ht="15.75" customHeight="1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52"/>
      <c r="Z372" s="352"/>
      <c r="AA372" s="352"/>
      <c r="AB372" s="352"/>
      <c r="AC372" s="352"/>
    </row>
    <row r="373" ht="15.75" customHeight="1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352"/>
      <c r="O373" s="352"/>
      <c r="P373" s="352"/>
      <c r="Q373" s="352"/>
      <c r="R373" s="352"/>
      <c r="S373" s="352"/>
      <c r="T373" s="352"/>
      <c r="U373" s="352"/>
      <c r="V373" s="352"/>
      <c r="W373" s="352"/>
      <c r="X373" s="352"/>
      <c r="Y373" s="352"/>
      <c r="Z373" s="352"/>
      <c r="AA373" s="352"/>
      <c r="AB373" s="352"/>
      <c r="AC373" s="352"/>
    </row>
    <row r="374" ht="15.75" customHeight="1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352"/>
      <c r="O374" s="352"/>
      <c r="P374" s="352"/>
      <c r="Q374" s="352"/>
      <c r="R374" s="352"/>
      <c r="S374" s="352"/>
      <c r="T374" s="352"/>
      <c r="U374" s="352"/>
      <c r="V374" s="352"/>
      <c r="W374" s="352"/>
      <c r="X374" s="352"/>
      <c r="Y374" s="352"/>
      <c r="Z374" s="352"/>
      <c r="AA374" s="352"/>
      <c r="AB374" s="352"/>
      <c r="AC374" s="352"/>
    </row>
    <row r="375" ht="15.75" customHeight="1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52"/>
      <c r="Z375" s="352"/>
      <c r="AA375" s="352"/>
      <c r="AB375" s="352"/>
      <c r="AC375" s="352"/>
    </row>
    <row r="376" ht="15.75" customHeight="1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52"/>
      <c r="Z376" s="352"/>
      <c r="AA376" s="352"/>
      <c r="AB376" s="352"/>
      <c r="AC376" s="352"/>
    </row>
    <row r="377" ht="15.75" customHeight="1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352"/>
      <c r="O377" s="352"/>
      <c r="P377" s="352"/>
      <c r="Q377" s="352"/>
      <c r="R377" s="352"/>
      <c r="S377" s="352"/>
      <c r="T377" s="352"/>
      <c r="U377" s="352"/>
      <c r="V377" s="352"/>
      <c r="W377" s="352"/>
      <c r="X377" s="352"/>
      <c r="Y377" s="352"/>
      <c r="Z377" s="352"/>
      <c r="AA377" s="352"/>
      <c r="AB377" s="352"/>
      <c r="AC377" s="352"/>
    </row>
    <row r="378" ht="15.75" customHeight="1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352"/>
      <c r="O378" s="352"/>
      <c r="P378" s="352"/>
      <c r="Q378" s="352"/>
      <c r="R378" s="352"/>
      <c r="S378" s="352"/>
      <c r="T378" s="352"/>
      <c r="U378" s="352"/>
      <c r="V378" s="352"/>
      <c r="W378" s="352"/>
      <c r="X378" s="352"/>
      <c r="Y378" s="352"/>
      <c r="Z378" s="352"/>
      <c r="AA378" s="352"/>
      <c r="AB378" s="352"/>
      <c r="AC378" s="352"/>
    </row>
    <row r="379" ht="15.75" customHeight="1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352"/>
      <c r="O379" s="352"/>
      <c r="P379" s="352"/>
      <c r="Q379" s="352"/>
      <c r="R379" s="352"/>
      <c r="S379" s="352"/>
      <c r="T379" s="352"/>
      <c r="U379" s="352"/>
      <c r="V379" s="352"/>
      <c r="W379" s="352"/>
      <c r="X379" s="352"/>
      <c r="Y379" s="352"/>
      <c r="Z379" s="352"/>
      <c r="AA379" s="352"/>
      <c r="AB379" s="352"/>
      <c r="AC379" s="352"/>
    </row>
    <row r="380" ht="15.75" customHeight="1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352"/>
      <c r="O380" s="352"/>
      <c r="P380" s="352"/>
      <c r="Q380" s="352"/>
      <c r="R380" s="352"/>
      <c r="S380" s="352"/>
      <c r="T380" s="352"/>
      <c r="U380" s="352"/>
      <c r="V380" s="352"/>
      <c r="W380" s="352"/>
      <c r="X380" s="352"/>
      <c r="Y380" s="352"/>
      <c r="Z380" s="352"/>
      <c r="AA380" s="352"/>
      <c r="AB380" s="352"/>
      <c r="AC380" s="352"/>
    </row>
    <row r="381" ht="15.75" customHeight="1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52"/>
      <c r="Z381" s="352"/>
      <c r="AA381" s="352"/>
      <c r="AB381" s="352"/>
      <c r="AC381" s="352"/>
    </row>
    <row r="382" ht="15.75" customHeight="1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52"/>
      <c r="Z382" s="352"/>
      <c r="AA382" s="352"/>
      <c r="AB382" s="352"/>
      <c r="AC382" s="352"/>
    </row>
    <row r="383" ht="15.75" customHeight="1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352"/>
      <c r="O383" s="352"/>
      <c r="P383" s="352"/>
      <c r="Q383" s="352"/>
      <c r="R383" s="352"/>
      <c r="S383" s="352"/>
      <c r="T383" s="352"/>
      <c r="U383" s="352"/>
      <c r="V383" s="352"/>
      <c r="W383" s="352"/>
      <c r="X383" s="352"/>
      <c r="Y383" s="352"/>
      <c r="Z383" s="352"/>
      <c r="AA383" s="352"/>
      <c r="AB383" s="352"/>
      <c r="AC383" s="352"/>
    </row>
    <row r="384" ht="15.75" customHeight="1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352"/>
      <c r="O384" s="352"/>
      <c r="P384" s="352"/>
      <c r="Q384" s="352"/>
      <c r="R384" s="352"/>
      <c r="S384" s="352"/>
      <c r="T384" s="352"/>
      <c r="U384" s="352"/>
      <c r="V384" s="352"/>
      <c r="W384" s="352"/>
      <c r="X384" s="352"/>
      <c r="Y384" s="352"/>
      <c r="Z384" s="352"/>
      <c r="AA384" s="352"/>
      <c r="AB384" s="352"/>
      <c r="AC384" s="352"/>
    </row>
    <row r="385" ht="15.75" customHeight="1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352"/>
      <c r="O385" s="352"/>
      <c r="P385" s="352"/>
      <c r="Q385" s="352"/>
      <c r="R385" s="352"/>
      <c r="S385" s="352"/>
      <c r="T385" s="352"/>
      <c r="U385" s="352"/>
      <c r="V385" s="352"/>
      <c r="W385" s="352"/>
      <c r="X385" s="352"/>
      <c r="Y385" s="352"/>
      <c r="Z385" s="352"/>
      <c r="AA385" s="352"/>
      <c r="AB385" s="352"/>
      <c r="AC385" s="352"/>
    </row>
    <row r="386" ht="15.75" customHeight="1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352"/>
      <c r="O386" s="352"/>
      <c r="P386" s="352"/>
      <c r="Q386" s="352"/>
      <c r="R386" s="352"/>
      <c r="S386" s="352"/>
      <c r="T386" s="352"/>
      <c r="U386" s="352"/>
      <c r="V386" s="352"/>
      <c r="W386" s="352"/>
      <c r="X386" s="352"/>
      <c r="Y386" s="352"/>
      <c r="Z386" s="352"/>
      <c r="AA386" s="352"/>
      <c r="AB386" s="352"/>
      <c r="AC386" s="352"/>
    </row>
    <row r="387" ht="15.75" customHeight="1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52"/>
      <c r="Z387" s="352"/>
      <c r="AA387" s="352"/>
      <c r="AB387" s="352"/>
      <c r="AC387" s="352"/>
    </row>
    <row r="388" ht="15.75" customHeight="1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52"/>
      <c r="Z388" s="352"/>
      <c r="AA388" s="352"/>
      <c r="AB388" s="352"/>
      <c r="AC388" s="352"/>
    </row>
    <row r="389" ht="15.75" customHeight="1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352"/>
      <c r="O389" s="352"/>
      <c r="P389" s="352"/>
      <c r="Q389" s="352"/>
      <c r="R389" s="352"/>
      <c r="S389" s="352"/>
      <c r="T389" s="352"/>
      <c r="U389" s="352"/>
      <c r="V389" s="352"/>
      <c r="W389" s="352"/>
      <c r="X389" s="352"/>
      <c r="Y389" s="352"/>
      <c r="Z389" s="352"/>
      <c r="AA389" s="352"/>
      <c r="AB389" s="352"/>
      <c r="AC389" s="352"/>
    </row>
    <row r="390" ht="15.75" customHeight="1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352"/>
      <c r="O390" s="352"/>
      <c r="P390" s="352"/>
      <c r="Q390" s="352"/>
      <c r="R390" s="352"/>
      <c r="S390" s="352"/>
      <c r="T390" s="352"/>
      <c r="U390" s="352"/>
      <c r="V390" s="352"/>
      <c r="W390" s="352"/>
      <c r="X390" s="352"/>
      <c r="Y390" s="352"/>
      <c r="Z390" s="352"/>
      <c r="AA390" s="352"/>
      <c r="AB390" s="352"/>
      <c r="AC390" s="352"/>
    </row>
    <row r="391" ht="15.75" customHeight="1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52"/>
      <c r="Z391" s="352"/>
      <c r="AA391" s="352"/>
      <c r="AB391" s="352"/>
      <c r="AC391" s="352"/>
    </row>
    <row r="392" ht="15.75" customHeight="1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352"/>
      <c r="O392" s="352"/>
      <c r="P392" s="352"/>
      <c r="Q392" s="352"/>
      <c r="R392" s="352"/>
      <c r="S392" s="352"/>
      <c r="T392" s="352"/>
      <c r="U392" s="352"/>
      <c r="V392" s="352"/>
      <c r="W392" s="352"/>
      <c r="X392" s="352"/>
      <c r="Y392" s="352"/>
      <c r="Z392" s="352"/>
      <c r="AA392" s="352"/>
      <c r="AB392" s="352"/>
      <c r="AC392" s="352"/>
    </row>
    <row r="393" ht="15.75" customHeight="1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352"/>
      <c r="T393" s="352"/>
      <c r="U393" s="352"/>
      <c r="V393" s="352"/>
      <c r="W393" s="352"/>
      <c r="X393" s="352"/>
      <c r="Y393" s="352"/>
      <c r="Z393" s="352"/>
      <c r="AA393" s="352"/>
      <c r="AB393" s="352"/>
      <c r="AC393" s="352"/>
    </row>
    <row r="394" ht="15.75" customHeight="1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352"/>
      <c r="O394" s="352"/>
      <c r="P394" s="352"/>
      <c r="Q394" s="352"/>
      <c r="R394" s="352"/>
      <c r="S394" s="352"/>
      <c r="T394" s="352"/>
      <c r="U394" s="352"/>
      <c r="V394" s="352"/>
      <c r="W394" s="352"/>
      <c r="X394" s="352"/>
      <c r="Y394" s="352"/>
      <c r="Z394" s="352"/>
      <c r="AA394" s="352"/>
      <c r="AB394" s="352"/>
      <c r="AC394" s="352"/>
    </row>
    <row r="395" ht="15.75" customHeight="1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52"/>
      <c r="Z395" s="352"/>
      <c r="AA395" s="352"/>
      <c r="AB395" s="352"/>
      <c r="AC395" s="352"/>
    </row>
    <row r="396" ht="15.75" customHeight="1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352"/>
      <c r="O396" s="352"/>
      <c r="P396" s="352"/>
      <c r="Q396" s="352"/>
      <c r="R396" s="352"/>
      <c r="S396" s="352"/>
      <c r="T396" s="352"/>
      <c r="U396" s="352"/>
      <c r="V396" s="352"/>
      <c r="W396" s="352"/>
      <c r="X396" s="352"/>
      <c r="Y396" s="352"/>
      <c r="Z396" s="352"/>
      <c r="AA396" s="352"/>
      <c r="AB396" s="352"/>
      <c r="AC396" s="352"/>
    </row>
    <row r="397" ht="15.75" customHeight="1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352"/>
      <c r="O397" s="352"/>
      <c r="P397" s="352"/>
      <c r="Q397" s="352"/>
      <c r="R397" s="352"/>
      <c r="S397" s="352"/>
      <c r="T397" s="352"/>
      <c r="U397" s="352"/>
      <c r="V397" s="352"/>
      <c r="W397" s="352"/>
      <c r="X397" s="352"/>
      <c r="Y397" s="352"/>
      <c r="Z397" s="352"/>
      <c r="AA397" s="352"/>
      <c r="AB397" s="352"/>
      <c r="AC397" s="352"/>
    </row>
    <row r="398" ht="15.75" customHeight="1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52"/>
      <c r="Z398" s="352"/>
      <c r="AA398" s="352"/>
      <c r="AB398" s="352"/>
      <c r="AC398" s="352"/>
    </row>
    <row r="399" ht="15.75" customHeight="1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52"/>
      <c r="Z399" s="352"/>
      <c r="AA399" s="352"/>
      <c r="AB399" s="352"/>
      <c r="AC399" s="352"/>
    </row>
    <row r="400" ht="15.75" customHeight="1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352"/>
      <c r="O400" s="352"/>
      <c r="P400" s="352"/>
      <c r="Q400" s="352"/>
      <c r="R400" s="352"/>
      <c r="S400" s="352"/>
      <c r="T400" s="352"/>
      <c r="U400" s="352"/>
      <c r="V400" s="352"/>
      <c r="W400" s="352"/>
      <c r="X400" s="352"/>
      <c r="Y400" s="352"/>
      <c r="Z400" s="352"/>
      <c r="AA400" s="352"/>
      <c r="AB400" s="352"/>
      <c r="AC400" s="352"/>
    </row>
    <row r="401" ht="15.75" customHeight="1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352"/>
      <c r="O401" s="352"/>
      <c r="P401" s="352"/>
      <c r="Q401" s="352"/>
      <c r="R401" s="352"/>
      <c r="S401" s="352"/>
      <c r="T401" s="352"/>
      <c r="U401" s="352"/>
      <c r="V401" s="352"/>
      <c r="W401" s="352"/>
      <c r="X401" s="352"/>
      <c r="Y401" s="352"/>
      <c r="Z401" s="352"/>
      <c r="AA401" s="352"/>
      <c r="AB401" s="352"/>
      <c r="AC401" s="352"/>
    </row>
    <row r="402" ht="15.75" customHeight="1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52"/>
      <c r="Z402" s="352"/>
      <c r="AA402" s="352"/>
      <c r="AB402" s="352"/>
      <c r="AC402" s="352"/>
    </row>
    <row r="403" ht="15.75" customHeight="1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52"/>
      <c r="Z403" s="352"/>
      <c r="AA403" s="352"/>
      <c r="AB403" s="352"/>
      <c r="AC403" s="352"/>
    </row>
    <row r="404" ht="15.75" customHeight="1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352"/>
      <c r="O404" s="352"/>
      <c r="P404" s="352"/>
      <c r="Q404" s="352"/>
      <c r="R404" s="352"/>
      <c r="S404" s="352"/>
      <c r="T404" s="352"/>
      <c r="U404" s="352"/>
      <c r="V404" s="352"/>
      <c r="W404" s="352"/>
      <c r="X404" s="352"/>
      <c r="Y404" s="352"/>
      <c r="Z404" s="352"/>
      <c r="AA404" s="352"/>
      <c r="AB404" s="352"/>
      <c r="AC404" s="352"/>
    </row>
    <row r="405" ht="15.75" customHeight="1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352"/>
      <c r="T405" s="352"/>
      <c r="U405" s="352"/>
      <c r="V405" s="352"/>
      <c r="W405" s="352"/>
      <c r="X405" s="352"/>
      <c r="Y405" s="352"/>
      <c r="Z405" s="352"/>
      <c r="AA405" s="352"/>
      <c r="AB405" s="352"/>
      <c r="AC405" s="352"/>
    </row>
    <row r="406" ht="15.75" customHeight="1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52"/>
      <c r="Z406" s="352"/>
      <c r="AA406" s="352"/>
      <c r="AB406" s="352"/>
      <c r="AC406" s="352"/>
    </row>
    <row r="407" ht="15.75" customHeight="1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52"/>
      <c r="Z407" s="352"/>
      <c r="AA407" s="352"/>
      <c r="AB407" s="352"/>
      <c r="AC407" s="352"/>
    </row>
    <row r="408" ht="15.75" customHeight="1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352"/>
      <c r="O408" s="352"/>
      <c r="P408" s="352"/>
      <c r="Q408" s="352"/>
      <c r="R408" s="352"/>
      <c r="S408" s="352"/>
      <c r="T408" s="352"/>
      <c r="U408" s="352"/>
      <c r="V408" s="352"/>
      <c r="W408" s="352"/>
      <c r="X408" s="352"/>
      <c r="Y408" s="352"/>
      <c r="Z408" s="352"/>
      <c r="AA408" s="352"/>
      <c r="AB408" s="352"/>
      <c r="AC408" s="352"/>
    </row>
    <row r="409" ht="15.75" customHeight="1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52"/>
      <c r="Z409" s="352"/>
      <c r="AA409" s="352"/>
      <c r="AB409" s="352"/>
      <c r="AC409" s="352"/>
    </row>
    <row r="410" ht="15.75" customHeight="1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52"/>
      <c r="Z410" s="352"/>
      <c r="AA410" s="352"/>
      <c r="AB410" s="352"/>
      <c r="AC410" s="352"/>
    </row>
    <row r="411" ht="15.75" customHeight="1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352"/>
      <c r="O411" s="352"/>
      <c r="P411" s="352"/>
      <c r="Q411" s="352"/>
      <c r="R411" s="352"/>
      <c r="S411" s="352"/>
      <c r="T411" s="352"/>
      <c r="U411" s="352"/>
      <c r="V411" s="352"/>
      <c r="W411" s="352"/>
      <c r="X411" s="352"/>
      <c r="Y411" s="352"/>
      <c r="Z411" s="352"/>
      <c r="AA411" s="352"/>
      <c r="AB411" s="352"/>
      <c r="AC411" s="352"/>
    </row>
    <row r="412" ht="15.75" customHeight="1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52"/>
      <c r="Z412" s="352"/>
      <c r="AA412" s="352"/>
      <c r="AB412" s="352"/>
      <c r="AC412" s="352"/>
    </row>
    <row r="413" ht="15.75" customHeight="1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352"/>
      <c r="T413" s="352"/>
      <c r="U413" s="352"/>
      <c r="V413" s="352"/>
      <c r="W413" s="352"/>
      <c r="X413" s="352"/>
      <c r="Y413" s="352"/>
      <c r="Z413" s="352"/>
      <c r="AA413" s="352"/>
      <c r="AB413" s="352"/>
      <c r="AC413" s="352"/>
    </row>
    <row r="414" ht="15.75" customHeight="1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52"/>
      <c r="Z414" s="352"/>
      <c r="AA414" s="352"/>
      <c r="AB414" s="352"/>
      <c r="AC414" s="352"/>
    </row>
    <row r="415" ht="15.75" customHeight="1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52"/>
      <c r="Z415" s="352"/>
      <c r="AA415" s="352"/>
      <c r="AB415" s="352"/>
      <c r="AC415" s="352"/>
    </row>
    <row r="416" ht="15.75" customHeight="1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352"/>
      <c r="T416" s="352"/>
      <c r="U416" s="352"/>
      <c r="V416" s="352"/>
      <c r="W416" s="352"/>
      <c r="X416" s="352"/>
      <c r="Y416" s="352"/>
      <c r="Z416" s="352"/>
      <c r="AA416" s="352"/>
      <c r="AB416" s="352"/>
      <c r="AC416" s="352"/>
    </row>
    <row r="417" ht="15.75" customHeight="1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352"/>
      <c r="T417" s="352"/>
      <c r="U417" s="352"/>
      <c r="V417" s="352"/>
      <c r="W417" s="352"/>
      <c r="X417" s="352"/>
      <c r="Y417" s="352"/>
      <c r="Z417" s="352"/>
      <c r="AA417" s="352"/>
      <c r="AB417" s="352"/>
      <c r="AC417" s="352"/>
    </row>
    <row r="418" ht="15.75" customHeight="1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352"/>
      <c r="O418" s="352"/>
      <c r="P418" s="352"/>
      <c r="Q418" s="352"/>
      <c r="R418" s="352"/>
      <c r="S418" s="352"/>
      <c r="T418" s="352"/>
      <c r="U418" s="352"/>
      <c r="V418" s="352"/>
      <c r="W418" s="352"/>
      <c r="X418" s="352"/>
      <c r="Y418" s="352"/>
      <c r="Z418" s="352"/>
      <c r="AA418" s="352"/>
      <c r="AB418" s="352"/>
      <c r="AC418" s="352"/>
    </row>
    <row r="419" ht="15.75" customHeight="1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352"/>
      <c r="O419" s="352"/>
      <c r="P419" s="352"/>
      <c r="Q419" s="352"/>
      <c r="R419" s="352"/>
      <c r="S419" s="352"/>
      <c r="T419" s="352"/>
      <c r="U419" s="352"/>
      <c r="V419" s="352"/>
      <c r="W419" s="352"/>
      <c r="X419" s="352"/>
      <c r="Y419" s="352"/>
      <c r="Z419" s="352"/>
      <c r="AA419" s="352"/>
      <c r="AB419" s="352"/>
      <c r="AC419" s="352"/>
    </row>
    <row r="420" ht="15.75" customHeight="1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52"/>
      <c r="Z420" s="352"/>
      <c r="AA420" s="352"/>
      <c r="AB420" s="352"/>
      <c r="AC420" s="352"/>
    </row>
    <row r="421" ht="15.75" customHeight="1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52"/>
      <c r="Z421" s="352"/>
      <c r="AA421" s="352"/>
      <c r="AB421" s="352"/>
      <c r="AC421" s="352"/>
    </row>
    <row r="422" ht="15.75" customHeight="1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52"/>
      <c r="Z422" s="352"/>
      <c r="AA422" s="352"/>
      <c r="AB422" s="352"/>
      <c r="AC422" s="352"/>
    </row>
    <row r="423" ht="15.75" customHeight="1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352"/>
      <c r="O423" s="352"/>
      <c r="P423" s="352"/>
      <c r="Q423" s="352"/>
      <c r="R423" s="352"/>
      <c r="S423" s="352"/>
      <c r="T423" s="352"/>
      <c r="U423" s="352"/>
      <c r="V423" s="352"/>
      <c r="W423" s="352"/>
      <c r="X423" s="352"/>
      <c r="Y423" s="352"/>
      <c r="Z423" s="352"/>
      <c r="AA423" s="352"/>
      <c r="AB423" s="352"/>
      <c r="AC423" s="352"/>
    </row>
    <row r="424" ht="15.75" customHeight="1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352"/>
      <c r="O424" s="352"/>
      <c r="P424" s="352"/>
      <c r="Q424" s="352"/>
      <c r="R424" s="352"/>
      <c r="S424" s="352"/>
      <c r="T424" s="352"/>
      <c r="U424" s="352"/>
      <c r="V424" s="352"/>
      <c r="W424" s="352"/>
      <c r="X424" s="352"/>
      <c r="Y424" s="352"/>
      <c r="Z424" s="352"/>
      <c r="AA424" s="352"/>
      <c r="AB424" s="352"/>
      <c r="AC424" s="352"/>
    </row>
    <row r="425" ht="15.75" customHeight="1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52"/>
      <c r="Z425" s="352"/>
      <c r="AA425" s="352"/>
      <c r="AB425" s="352"/>
      <c r="AC425" s="352"/>
    </row>
    <row r="426" ht="15.75" customHeight="1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52"/>
      <c r="Z426" s="352"/>
      <c r="AA426" s="352"/>
      <c r="AB426" s="352"/>
      <c r="AC426" s="352"/>
    </row>
    <row r="427" ht="15.75" customHeight="1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352"/>
      <c r="O427" s="352"/>
      <c r="P427" s="352"/>
      <c r="Q427" s="352"/>
      <c r="R427" s="352"/>
      <c r="S427" s="352"/>
      <c r="T427" s="352"/>
      <c r="U427" s="352"/>
      <c r="V427" s="352"/>
      <c r="W427" s="352"/>
      <c r="X427" s="352"/>
      <c r="Y427" s="352"/>
      <c r="Z427" s="352"/>
      <c r="AA427" s="352"/>
      <c r="AB427" s="352"/>
      <c r="AC427" s="352"/>
    </row>
    <row r="428" ht="15.75" customHeight="1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352"/>
      <c r="O428" s="352"/>
      <c r="P428" s="352"/>
      <c r="Q428" s="352"/>
      <c r="R428" s="352"/>
      <c r="S428" s="352"/>
      <c r="T428" s="352"/>
      <c r="U428" s="352"/>
      <c r="V428" s="352"/>
      <c r="W428" s="352"/>
      <c r="X428" s="352"/>
      <c r="Y428" s="352"/>
      <c r="Z428" s="352"/>
      <c r="AA428" s="352"/>
      <c r="AB428" s="352"/>
      <c r="AC428" s="352"/>
    </row>
    <row r="429" ht="15.75" customHeight="1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52"/>
      <c r="Z429" s="352"/>
      <c r="AA429" s="352"/>
      <c r="AB429" s="352"/>
      <c r="AC429" s="352"/>
    </row>
    <row r="430" ht="15.75" customHeight="1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352"/>
      <c r="O430" s="352"/>
      <c r="P430" s="352"/>
      <c r="Q430" s="352"/>
      <c r="R430" s="352"/>
      <c r="S430" s="352"/>
      <c r="T430" s="352"/>
      <c r="U430" s="352"/>
      <c r="V430" s="352"/>
      <c r="W430" s="352"/>
      <c r="X430" s="352"/>
      <c r="Y430" s="352"/>
      <c r="Z430" s="352"/>
      <c r="AA430" s="352"/>
      <c r="AB430" s="352"/>
      <c r="AC430" s="352"/>
    </row>
    <row r="431" ht="15.75" customHeight="1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52"/>
      <c r="Z431" s="352"/>
      <c r="AA431" s="352"/>
      <c r="AB431" s="352"/>
      <c r="AC431" s="352"/>
    </row>
    <row r="432" ht="15.75" customHeight="1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52"/>
      <c r="Z432" s="352"/>
      <c r="AA432" s="352"/>
      <c r="AB432" s="352"/>
      <c r="AC432" s="352"/>
    </row>
    <row r="433" ht="15.75" customHeight="1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352"/>
      <c r="O433" s="352"/>
      <c r="P433" s="352"/>
      <c r="Q433" s="352"/>
      <c r="R433" s="352"/>
      <c r="S433" s="352"/>
      <c r="T433" s="352"/>
      <c r="U433" s="352"/>
      <c r="V433" s="352"/>
      <c r="W433" s="352"/>
      <c r="X433" s="352"/>
      <c r="Y433" s="352"/>
      <c r="Z433" s="352"/>
      <c r="AA433" s="352"/>
      <c r="AB433" s="352"/>
      <c r="AC433" s="352"/>
    </row>
    <row r="434" ht="15.75" customHeight="1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52"/>
      <c r="Z434" s="352"/>
      <c r="AA434" s="352"/>
      <c r="AB434" s="352"/>
      <c r="AC434" s="352"/>
    </row>
    <row r="435" ht="15.75" customHeight="1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52"/>
      <c r="Z435" s="352"/>
      <c r="AA435" s="352"/>
      <c r="AB435" s="352"/>
      <c r="AC435" s="352"/>
    </row>
    <row r="436" ht="15.75" customHeight="1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52"/>
      <c r="Z436" s="352"/>
      <c r="AA436" s="352"/>
      <c r="AB436" s="352"/>
      <c r="AC436" s="352"/>
    </row>
    <row r="437" ht="15.75" customHeight="1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352"/>
      <c r="O437" s="352"/>
      <c r="P437" s="352"/>
      <c r="Q437" s="352"/>
      <c r="R437" s="352"/>
      <c r="S437" s="352"/>
      <c r="T437" s="352"/>
      <c r="U437" s="352"/>
      <c r="V437" s="352"/>
      <c r="W437" s="352"/>
      <c r="X437" s="352"/>
      <c r="Y437" s="352"/>
      <c r="Z437" s="352"/>
      <c r="AA437" s="352"/>
      <c r="AB437" s="352"/>
      <c r="AC437" s="352"/>
    </row>
    <row r="438" ht="15.75" customHeight="1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352"/>
      <c r="T438" s="352"/>
      <c r="U438" s="352"/>
      <c r="V438" s="352"/>
      <c r="W438" s="352"/>
      <c r="X438" s="352"/>
      <c r="Y438" s="352"/>
      <c r="Z438" s="352"/>
      <c r="AA438" s="352"/>
      <c r="AB438" s="352"/>
      <c r="AC438" s="352"/>
    </row>
    <row r="439" ht="15.75" customHeight="1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352"/>
      <c r="O439" s="352"/>
      <c r="P439" s="352"/>
      <c r="Q439" s="352"/>
      <c r="R439" s="352"/>
      <c r="S439" s="352"/>
      <c r="T439" s="352"/>
      <c r="U439" s="352"/>
      <c r="V439" s="352"/>
      <c r="W439" s="352"/>
      <c r="X439" s="352"/>
      <c r="Y439" s="352"/>
      <c r="Z439" s="352"/>
      <c r="AA439" s="352"/>
      <c r="AB439" s="352"/>
      <c r="AC439" s="352"/>
    </row>
    <row r="440" ht="15.75" customHeight="1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52"/>
      <c r="Z440" s="352"/>
      <c r="AA440" s="352"/>
      <c r="AB440" s="352"/>
      <c r="AC440" s="352"/>
    </row>
    <row r="441" ht="15.75" customHeight="1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352"/>
      <c r="O441" s="352"/>
      <c r="P441" s="352"/>
      <c r="Q441" s="352"/>
      <c r="R441" s="352"/>
      <c r="S441" s="352"/>
      <c r="T441" s="352"/>
      <c r="U441" s="352"/>
      <c r="V441" s="352"/>
      <c r="W441" s="352"/>
      <c r="X441" s="352"/>
      <c r="Y441" s="352"/>
      <c r="Z441" s="352"/>
      <c r="AA441" s="352"/>
      <c r="AB441" s="352"/>
      <c r="AC441" s="352"/>
    </row>
    <row r="442" ht="15.75" customHeight="1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352"/>
      <c r="O442" s="352"/>
      <c r="P442" s="352"/>
      <c r="Q442" s="352"/>
      <c r="R442" s="352"/>
      <c r="S442" s="352"/>
      <c r="T442" s="352"/>
      <c r="U442" s="352"/>
      <c r="V442" s="352"/>
      <c r="W442" s="352"/>
      <c r="X442" s="352"/>
      <c r="Y442" s="352"/>
      <c r="Z442" s="352"/>
      <c r="AA442" s="352"/>
      <c r="AB442" s="352"/>
      <c r="AC442" s="352"/>
    </row>
    <row r="443" ht="15.75" customHeight="1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352"/>
      <c r="O443" s="352"/>
      <c r="P443" s="352"/>
      <c r="Q443" s="352"/>
      <c r="R443" s="352"/>
      <c r="S443" s="352"/>
      <c r="T443" s="352"/>
      <c r="U443" s="352"/>
      <c r="V443" s="352"/>
      <c r="W443" s="352"/>
      <c r="X443" s="352"/>
      <c r="Y443" s="352"/>
      <c r="Z443" s="352"/>
      <c r="AA443" s="352"/>
      <c r="AB443" s="352"/>
      <c r="AC443" s="352"/>
    </row>
    <row r="444" ht="15.75" customHeight="1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352"/>
      <c r="O444" s="352"/>
      <c r="P444" s="352"/>
      <c r="Q444" s="352"/>
      <c r="R444" s="352"/>
      <c r="S444" s="352"/>
      <c r="T444" s="352"/>
      <c r="U444" s="352"/>
      <c r="V444" s="352"/>
      <c r="W444" s="352"/>
      <c r="X444" s="352"/>
      <c r="Y444" s="352"/>
      <c r="Z444" s="352"/>
      <c r="AA444" s="352"/>
      <c r="AB444" s="352"/>
      <c r="AC444" s="352"/>
    </row>
    <row r="445" ht="15.75" customHeight="1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52"/>
      <c r="Z445" s="352"/>
      <c r="AA445" s="352"/>
      <c r="AB445" s="352"/>
      <c r="AC445" s="352"/>
    </row>
    <row r="446" ht="15.75" customHeight="1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52"/>
      <c r="Z446" s="352"/>
      <c r="AA446" s="352"/>
      <c r="AB446" s="352"/>
      <c r="AC446" s="352"/>
    </row>
    <row r="447" ht="15.75" customHeight="1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352"/>
      <c r="O447" s="352"/>
      <c r="P447" s="352"/>
      <c r="Q447" s="352"/>
      <c r="R447" s="352"/>
      <c r="S447" s="352"/>
      <c r="T447" s="352"/>
      <c r="U447" s="352"/>
      <c r="V447" s="352"/>
      <c r="W447" s="352"/>
      <c r="X447" s="352"/>
      <c r="Y447" s="352"/>
      <c r="Z447" s="352"/>
      <c r="AA447" s="352"/>
      <c r="AB447" s="352"/>
      <c r="AC447" s="352"/>
    </row>
    <row r="448" ht="15.75" customHeight="1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52"/>
      <c r="Z448" s="352"/>
      <c r="AA448" s="352"/>
      <c r="AB448" s="352"/>
      <c r="AC448" s="352"/>
    </row>
    <row r="449" ht="15.75" customHeight="1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352"/>
      <c r="O449" s="352"/>
      <c r="P449" s="352"/>
      <c r="Q449" s="352"/>
      <c r="R449" s="352"/>
      <c r="S449" s="352"/>
      <c r="T449" s="352"/>
      <c r="U449" s="352"/>
      <c r="V449" s="352"/>
      <c r="W449" s="352"/>
      <c r="X449" s="352"/>
      <c r="Y449" s="352"/>
      <c r="Z449" s="352"/>
      <c r="AA449" s="352"/>
      <c r="AB449" s="352"/>
      <c r="AC449" s="352"/>
    </row>
    <row r="450" ht="15.75" customHeight="1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352"/>
      <c r="O450" s="352"/>
      <c r="P450" s="352"/>
      <c r="Q450" s="352"/>
      <c r="R450" s="352"/>
      <c r="S450" s="352"/>
      <c r="T450" s="352"/>
      <c r="U450" s="352"/>
      <c r="V450" s="352"/>
      <c r="W450" s="352"/>
      <c r="X450" s="352"/>
      <c r="Y450" s="352"/>
      <c r="Z450" s="352"/>
      <c r="AA450" s="352"/>
      <c r="AB450" s="352"/>
      <c r="AC450" s="352"/>
    </row>
    <row r="451" ht="15.75" customHeight="1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52"/>
      <c r="Z451" s="352"/>
      <c r="AA451" s="352"/>
      <c r="AB451" s="352"/>
      <c r="AC451" s="352"/>
    </row>
    <row r="452" ht="15.75" customHeight="1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  <c r="R452" s="352"/>
      <c r="S452" s="352"/>
      <c r="T452" s="352"/>
      <c r="U452" s="352"/>
      <c r="V452" s="352"/>
      <c r="W452" s="352"/>
      <c r="X452" s="352"/>
      <c r="Y452" s="352"/>
      <c r="Z452" s="352"/>
      <c r="AA452" s="352"/>
      <c r="AB452" s="352"/>
      <c r="AC452" s="352"/>
    </row>
    <row r="453" ht="15.75" customHeight="1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52"/>
      <c r="Z453" s="352"/>
      <c r="AA453" s="352"/>
      <c r="AB453" s="352"/>
      <c r="AC453" s="352"/>
    </row>
    <row r="454" ht="15.75" customHeight="1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  <c r="R454" s="352"/>
      <c r="S454" s="352"/>
      <c r="T454" s="352"/>
      <c r="U454" s="352"/>
      <c r="V454" s="352"/>
      <c r="W454" s="352"/>
      <c r="X454" s="352"/>
      <c r="Y454" s="352"/>
      <c r="Z454" s="352"/>
      <c r="AA454" s="352"/>
      <c r="AB454" s="352"/>
      <c r="AC454" s="352"/>
    </row>
    <row r="455" ht="15.75" customHeight="1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352"/>
      <c r="T455" s="352"/>
      <c r="U455" s="352"/>
      <c r="V455" s="352"/>
      <c r="W455" s="352"/>
      <c r="X455" s="352"/>
      <c r="Y455" s="352"/>
      <c r="Z455" s="352"/>
      <c r="AA455" s="352"/>
      <c r="AB455" s="352"/>
      <c r="AC455" s="352"/>
    </row>
    <row r="456" ht="15.75" customHeight="1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52"/>
      <c r="Z456" s="352"/>
      <c r="AA456" s="352"/>
      <c r="AB456" s="352"/>
      <c r="AC456" s="352"/>
    </row>
    <row r="457" ht="15.75" customHeight="1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  <c r="R457" s="352"/>
      <c r="S457" s="352"/>
      <c r="T457" s="352"/>
      <c r="U457" s="352"/>
      <c r="V457" s="352"/>
      <c r="W457" s="352"/>
      <c r="X457" s="352"/>
      <c r="Y457" s="352"/>
      <c r="Z457" s="352"/>
      <c r="AA457" s="352"/>
      <c r="AB457" s="352"/>
      <c r="AC457" s="352"/>
    </row>
    <row r="458" ht="15.75" customHeight="1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352"/>
      <c r="O458" s="352"/>
      <c r="P458" s="352"/>
      <c r="Q458" s="352"/>
      <c r="R458" s="352"/>
      <c r="S458" s="352"/>
      <c r="T458" s="352"/>
      <c r="U458" s="352"/>
      <c r="V458" s="352"/>
      <c r="W458" s="352"/>
      <c r="X458" s="352"/>
      <c r="Y458" s="352"/>
      <c r="Z458" s="352"/>
      <c r="AA458" s="352"/>
      <c r="AB458" s="352"/>
      <c r="AC458" s="352"/>
    </row>
    <row r="459" ht="15.75" customHeight="1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352"/>
      <c r="O459" s="352"/>
      <c r="P459" s="352"/>
      <c r="Q459" s="352"/>
      <c r="R459" s="352"/>
      <c r="S459" s="352"/>
      <c r="T459" s="352"/>
      <c r="U459" s="352"/>
      <c r="V459" s="352"/>
      <c r="W459" s="352"/>
      <c r="X459" s="352"/>
      <c r="Y459" s="352"/>
      <c r="Z459" s="352"/>
      <c r="AA459" s="352"/>
      <c r="AB459" s="352"/>
      <c r="AC459" s="352"/>
    </row>
    <row r="460" ht="15.75" customHeight="1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352"/>
      <c r="O460" s="352"/>
      <c r="P460" s="352"/>
      <c r="Q460" s="352"/>
      <c r="R460" s="352"/>
      <c r="S460" s="352"/>
      <c r="T460" s="352"/>
      <c r="U460" s="352"/>
      <c r="V460" s="352"/>
      <c r="W460" s="352"/>
      <c r="X460" s="352"/>
      <c r="Y460" s="352"/>
      <c r="Z460" s="352"/>
      <c r="AA460" s="352"/>
      <c r="AB460" s="352"/>
      <c r="AC460" s="352"/>
    </row>
    <row r="461" ht="15.75" customHeight="1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352"/>
      <c r="O461" s="352"/>
      <c r="P461" s="352"/>
      <c r="Q461" s="352"/>
      <c r="R461" s="352"/>
      <c r="S461" s="352"/>
      <c r="T461" s="352"/>
      <c r="U461" s="352"/>
      <c r="V461" s="352"/>
      <c r="W461" s="352"/>
      <c r="X461" s="352"/>
      <c r="Y461" s="352"/>
      <c r="Z461" s="352"/>
      <c r="AA461" s="352"/>
      <c r="AB461" s="352"/>
      <c r="AC461" s="352"/>
    </row>
    <row r="462" ht="15.75" customHeight="1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52"/>
      <c r="Z462" s="352"/>
      <c r="AA462" s="352"/>
      <c r="AB462" s="352"/>
      <c r="AC462" s="352"/>
    </row>
    <row r="463" ht="15.75" customHeight="1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352"/>
      <c r="O463" s="352"/>
      <c r="P463" s="352"/>
      <c r="Q463" s="352"/>
      <c r="R463" s="352"/>
      <c r="S463" s="352"/>
      <c r="T463" s="352"/>
      <c r="U463" s="352"/>
      <c r="V463" s="352"/>
      <c r="W463" s="352"/>
      <c r="X463" s="352"/>
      <c r="Y463" s="352"/>
      <c r="Z463" s="352"/>
      <c r="AA463" s="352"/>
      <c r="AB463" s="352"/>
      <c r="AC463" s="352"/>
    </row>
    <row r="464" ht="15.75" customHeight="1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352"/>
      <c r="O464" s="352"/>
      <c r="P464" s="352"/>
      <c r="Q464" s="352"/>
      <c r="R464" s="352"/>
      <c r="S464" s="352"/>
      <c r="T464" s="352"/>
      <c r="U464" s="352"/>
      <c r="V464" s="352"/>
      <c r="W464" s="352"/>
      <c r="X464" s="352"/>
      <c r="Y464" s="352"/>
      <c r="Z464" s="352"/>
      <c r="AA464" s="352"/>
      <c r="AB464" s="352"/>
      <c r="AC464" s="352"/>
    </row>
    <row r="465" ht="15.75" customHeight="1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52"/>
      <c r="Z465" s="352"/>
      <c r="AA465" s="352"/>
      <c r="AB465" s="352"/>
      <c r="AC465" s="352"/>
    </row>
    <row r="466" ht="15.75" customHeight="1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352"/>
      <c r="O466" s="352"/>
      <c r="P466" s="352"/>
      <c r="Q466" s="352"/>
      <c r="R466" s="352"/>
      <c r="S466" s="352"/>
      <c r="T466" s="352"/>
      <c r="U466" s="352"/>
      <c r="V466" s="352"/>
      <c r="W466" s="352"/>
      <c r="X466" s="352"/>
      <c r="Y466" s="352"/>
      <c r="Z466" s="352"/>
      <c r="AA466" s="352"/>
      <c r="AB466" s="352"/>
      <c r="AC466" s="352"/>
    </row>
    <row r="467" ht="15.75" customHeight="1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52"/>
      <c r="Z467" s="352"/>
      <c r="AA467" s="352"/>
      <c r="AB467" s="352"/>
      <c r="AC467" s="352"/>
    </row>
    <row r="468" ht="15.75" customHeight="1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352"/>
      <c r="O468" s="352"/>
      <c r="P468" s="352"/>
      <c r="Q468" s="352"/>
      <c r="R468" s="352"/>
      <c r="S468" s="352"/>
      <c r="T468" s="352"/>
      <c r="U468" s="352"/>
      <c r="V468" s="352"/>
      <c r="W468" s="352"/>
      <c r="X468" s="352"/>
      <c r="Y468" s="352"/>
      <c r="Z468" s="352"/>
      <c r="AA468" s="352"/>
      <c r="AB468" s="352"/>
      <c r="AC468" s="352"/>
    </row>
    <row r="469" ht="15.75" customHeight="1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52"/>
      <c r="Z469" s="352"/>
      <c r="AA469" s="352"/>
      <c r="AB469" s="352"/>
      <c r="AC469" s="352"/>
    </row>
    <row r="470" ht="15.75" customHeight="1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52"/>
      <c r="Z470" s="352"/>
      <c r="AA470" s="352"/>
      <c r="AB470" s="352"/>
      <c r="AC470" s="352"/>
    </row>
    <row r="471" ht="15.75" customHeight="1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352"/>
      <c r="O471" s="352"/>
      <c r="P471" s="352"/>
      <c r="Q471" s="352"/>
      <c r="R471" s="352"/>
      <c r="S471" s="352"/>
      <c r="T471" s="352"/>
      <c r="U471" s="352"/>
      <c r="V471" s="352"/>
      <c r="W471" s="352"/>
      <c r="X471" s="352"/>
      <c r="Y471" s="352"/>
      <c r="Z471" s="352"/>
      <c r="AA471" s="352"/>
      <c r="AB471" s="352"/>
      <c r="AC471" s="352"/>
    </row>
    <row r="472" ht="15.75" customHeight="1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52"/>
      <c r="Z472" s="352"/>
      <c r="AA472" s="352"/>
      <c r="AB472" s="352"/>
      <c r="AC472" s="352"/>
    </row>
    <row r="473" ht="15.75" customHeight="1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52"/>
      <c r="Z473" s="352"/>
      <c r="AA473" s="352"/>
      <c r="AB473" s="352"/>
      <c r="AC473" s="352"/>
    </row>
    <row r="474" ht="15.75" customHeight="1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352"/>
      <c r="O474" s="352"/>
      <c r="P474" s="352"/>
      <c r="Q474" s="352"/>
      <c r="R474" s="352"/>
      <c r="S474" s="352"/>
      <c r="T474" s="352"/>
      <c r="U474" s="352"/>
      <c r="V474" s="352"/>
      <c r="W474" s="352"/>
      <c r="X474" s="352"/>
      <c r="Y474" s="352"/>
      <c r="Z474" s="352"/>
      <c r="AA474" s="352"/>
      <c r="AB474" s="352"/>
      <c r="AC474" s="352"/>
    </row>
    <row r="475" ht="15.75" customHeight="1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352"/>
      <c r="O475" s="352"/>
      <c r="P475" s="352"/>
      <c r="Q475" s="352"/>
      <c r="R475" s="352"/>
      <c r="S475" s="352"/>
      <c r="T475" s="352"/>
      <c r="U475" s="352"/>
      <c r="V475" s="352"/>
      <c r="W475" s="352"/>
      <c r="X475" s="352"/>
      <c r="Y475" s="352"/>
      <c r="Z475" s="352"/>
      <c r="AA475" s="352"/>
      <c r="AB475" s="352"/>
      <c r="AC475" s="352"/>
    </row>
    <row r="476" ht="15.75" customHeight="1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52"/>
      <c r="Z476" s="352"/>
      <c r="AA476" s="352"/>
      <c r="AB476" s="352"/>
      <c r="AC476" s="352"/>
    </row>
    <row r="477" ht="15.75" customHeight="1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352"/>
      <c r="O477" s="352"/>
      <c r="P477" s="352"/>
      <c r="Q477" s="352"/>
      <c r="R477" s="352"/>
      <c r="S477" s="352"/>
      <c r="T477" s="352"/>
      <c r="U477" s="352"/>
      <c r="V477" s="352"/>
      <c r="W477" s="352"/>
      <c r="X477" s="352"/>
      <c r="Y477" s="352"/>
      <c r="Z477" s="352"/>
      <c r="AA477" s="352"/>
      <c r="AB477" s="352"/>
      <c r="AC477" s="352"/>
    </row>
    <row r="478" ht="15.75" customHeight="1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52"/>
      <c r="Z478" s="352"/>
      <c r="AA478" s="352"/>
      <c r="AB478" s="352"/>
      <c r="AC478" s="352"/>
    </row>
    <row r="479" ht="15.75" customHeight="1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352"/>
      <c r="O479" s="352"/>
      <c r="P479" s="352"/>
      <c r="Q479" s="352"/>
      <c r="R479" s="352"/>
      <c r="S479" s="352"/>
      <c r="T479" s="352"/>
      <c r="U479" s="352"/>
      <c r="V479" s="352"/>
      <c r="W479" s="352"/>
      <c r="X479" s="352"/>
      <c r="Y479" s="352"/>
      <c r="Z479" s="352"/>
      <c r="AA479" s="352"/>
      <c r="AB479" s="352"/>
      <c r="AC479" s="352"/>
    </row>
    <row r="480" ht="15.75" customHeight="1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352"/>
      <c r="O480" s="352"/>
      <c r="P480" s="352"/>
      <c r="Q480" s="352"/>
      <c r="R480" s="352"/>
      <c r="S480" s="352"/>
      <c r="T480" s="352"/>
      <c r="U480" s="352"/>
      <c r="V480" s="352"/>
      <c r="W480" s="352"/>
      <c r="X480" s="352"/>
      <c r="Y480" s="352"/>
      <c r="Z480" s="352"/>
      <c r="AA480" s="352"/>
      <c r="AB480" s="352"/>
      <c r="AC480" s="352"/>
    </row>
    <row r="481" ht="15.75" customHeight="1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52"/>
      <c r="Z481" s="352"/>
      <c r="AA481" s="352"/>
      <c r="AB481" s="352"/>
      <c r="AC481" s="352"/>
    </row>
    <row r="482" ht="15.75" customHeight="1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52"/>
      <c r="Z482" s="352"/>
      <c r="AA482" s="352"/>
      <c r="AB482" s="352"/>
      <c r="AC482" s="352"/>
    </row>
    <row r="483" ht="15.75" customHeight="1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52"/>
      <c r="Z483" s="352"/>
      <c r="AA483" s="352"/>
      <c r="AB483" s="352"/>
      <c r="AC483" s="352"/>
    </row>
    <row r="484" ht="15.75" customHeight="1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352"/>
      <c r="O484" s="352"/>
      <c r="P484" s="352"/>
      <c r="Q484" s="352"/>
      <c r="R484" s="352"/>
      <c r="S484" s="352"/>
      <c r="T484" s="352"/>
      <c r="U484" s="352"/>
      <c r="V484" s="352"/>
      <c r="W484" s="352"/>
      <c r="X484" s="352"/>
      <c r="Y484" s="352"/>
      <c r="Z484" s="352"/>
      <c r="AA484" s="352"/>
      <c r="AB484" s="352"/>
      <c r="AC484" s="352"/>
    </row>
    <row r="485" ht="15.75" customHeight="1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352"/>
      <c r="O485" s="352"/>
      <c r="P485" s="352"/>
      <c r="Q485" s="352"/>
      <c r="R485" s="352"/>
      <c r="S485" s="352"/>
      <c r="T485" s="352"/>
      <c r="U485" s="352"/>
      <c r="V485" s="352"/>
      <c r="W485" s="352"/>
      <c r="X485" s="352"/>
      <c r="Y485" s="352"/>
      <c r="Z485" s="352"/>
      <c r="AA485" s="352"/>
      <c r="AB485" s="352"/>
      <c r="AC485" s="352"/>
    </row>
    <row r="486" ht="15.75" customHeight="1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52"/>
      <c r="Z486" s="352"/>
      <c r="AA486" s="352"/>
      <c r="AB486" s="352"/>
      <c r="AC486" s="352"/>
    </row>
    <row r="487" ht="15.75" customHeight="1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352"/>
      <c r="O487" s="352"/>
      <c r="P487" s="352"/>
      <c r="Q487" s="352"/>
      <c r="R487" s="352"/>
      <c r="S487" s="352"/>
      <c r="T487" s="352"/>
      <c r="U487" s="352"/>
      <c r="V487" s="352"/>
      <c r="W487" s="352"/>
      <c r="X487" s="352"/>
      <c r="Y487" s="352"/>
      <c r="Z487" s="352"/>
      <c r="AA487" s="352"/>
      <c r="AB487" s="352"/>
      <c r="AC487" s="352"/>
    </row>
    <row r="488" ht="15.75" customHeight="1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352"/>
      <c r="O488" s="352"/>
      <c r="P488" s="352"/>
      <c r="Q488" s="352"/>
      <c r="R488" s="352"/>
      <c r="S488" s="352"/>
      <c r="T488" s="352"/>
      <c r="U488" s="352"/>
      <c r="V488" s="352"/>
      <c r="W488" s="352"/>
      <c r="X488" s="352"/>
      <c r="Y488" s="352"/>
      <c r="Z488" s="352"/>
      <c r="AA488" s="352"/>
      <c r="AB488" s="352"/>
      <c r="AC488" s="352"/>
    </row>
    <row r="489" ht="15.75" customHeight="1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352"/>
      <c r="O489" s="352"/>
      <c r="P489" s="352"/>
      <c r="Q489" s="352"/>
      <c r="R489" s="352"/>
      <c r="S489" s="352"/>
      <c r="T489" s="352"/>
      <c r="U489" s="352"/>
      <c r="V489" s="352"/>
      <c r="W489" s="352"/>
      <c r="X489" s="352"/>
      <c r="Y489" s="352"/>
      <c r="Z489" s="352"/>
      <c r="AA489" s="352"/>
      <c r="AB489" s="352"/>
      <c r="AC489" s="352"/>
    </row>
    <row r="490" ht="15.75" customHeight="1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52"/>
      <c r="Z490" s="352"/>
      <c r="AA490" s="352"/>
      <c r="AB490" s="352"/>
      <c r="AC490" s="352"/>
    </row>
    <row r="491" ht="15.75" customHeight="1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52"/>
      <c r="Z491" s="352"/>
      <c r="AA491" s="352"/>
      <c r="AB491" s="352"/>
      <c r="AC491" s="352"/>
    </row>
    <row r="492" ht="15.75" customHeight="1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352"/>
      <c r="O492" s="352"/>
      <c r="P492" s="352"/>
      <c r="Q492" s="352"/>
      <c r="R492" s="352"/>
      <c r="S492" s="352"/>
      <c r="T492" s="352"/>
      <c r="U492" s="352"/>
      <c r="V492" s="352"/>
      <c r="W492" s="352"/>
      <c r="X492" s="352"/>
      <c r="Y492" s="352"/>
      <c r="Z492" s="352"/>
      <c r="AA492" s="352"/>
      <c r="AB492" s="352"/>
      <c r="AC492" s="352"/>
    </row>
    <row r="493" ht="15.75" customHeight="1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52"/>
      <c r="Z493" s="352"/>
      <c r="AA493" s="352"/>
      <c r="AB493" s="352"/>
      <c r="AC493" s="352"/>
    </row>
    <row r="494" ht="15.75" customHeight="1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352"/>
      <c r="O494" s="352"/>
      <c r="P494" s="352"/>
      <c r="Q494" s="352"/>
      <c r="R494" s="352"/>
      <c r="S494" s="352"/>
      <c r="T494" s="352"/>
      <c r="U494" s="352"/>
      <c r="V494" s="352"/>
      <c r="W494" s="352"/>
      <c r="X494" s="352"/>
      <c r="Y494" s="352"/>
      <c r="Z494" s="352"/>
      <c r="AA494" s="352"/>
      <c r="AB494" s="352"/>
      <c r="AC494" s="352"/>
    </row>
    <row r="495" ht="15.75" customHeight="1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352"/>
      <c r="O495" s="352"/>
      <c r="P495" s="352"/>
      <c r="Q495" s="352"/>
      <c r="R495" s="352"/>
      <c r="S495" s="352"/>
      <c r="T495" s="352"/>
      <c r="U495" s="352"/>
      <c r="V495" s="352"/>
      <c r="W495" s="352"/>
      <c r="X495" s="352"/>
      <c r="Y495" s="352"/>
      <c r="Z495" s="352"/>
      <c r="AA495" s="352"/>
      <c r="AB495" s="352"/>
      <c r="AC495" s="352"/>
    </row>
    <row r="496" ht="15.75" customHeight="1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352"/>
      <c r="O496" s="352"/>
      <c r="P496" s="352"/>
      <c r="Q496" s="352"/>
      <c r="R496" s="352"/>
      <c r="S496" s="352"/>
      <c r="T496" s="352"/>
      <c r="U496" s="352"/>
      <c r="V496" s="352"/>
      <c r="W496" s="352"/>
      <c r="X496" s="352"/>
      <c r="Y496" s="352"/>
      <c r="Z496" s="352"/>
      <c r="AA496" s="352"/>
      <c r="AB496" s="352"/>
      <c r="AC496" s="352"/>
    </row>
    <row r="497" ht="15.75" customHeight="1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52"/>
      <c r="Z497" s="352"/>
      <c r="AA497" s="352"/>
      <c r="AB497" s="352"/>
      <c r="AC497" s="352"/>
    </row>
    <row r="498" ht="15.75" customHeight="1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352"/>
      <c r="O498" s="352"/>
      <c r="P498" s="352"/>
      <c r="Q498" s="352"/>
      <c r="R498" s="352"/>
      <c r="S498" s="352"/>
      <c r="T498" s="352"/>
      <c r="U498" s="352"/>
      <c r="V498" s="352"/>
      <c r="W498" s="352"/>
      <c r="X498" s="352"/>
      <c r="Y498" s="352"/>
      <c r="Z498" s="352"/>
      <c r="AA498" s="352"/>
      <c r="AB498" s="352"/>
      <c r="AC498" s="352"/>
    </row>
    <row r="499" ht="15.75" customHeight="1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352"/>
      <c r="O499" s="352"/>
      <c r="P499" s="352"/>
      <c r="Q499" s="352"/>
      <c r="R499" s="352"/>
      <c r="S499" s="352"/>
      <c r="T499" s="352"/>
      <c r="U499" s="352"/>
      <c r="V499" s="352"/>
      <c r="W499" s="352"/>
      <c r="X499" s="352"/>
      <c r="Y499" s="352"/>
      <c r="Z499" s="352"/>
      <c r="AA499" s="352"/>
      <c r="AB499" s="352"/>
      <c r="AC499" s="352"/>
    </row>
    <row r="500" ht="15.75" customHeight="1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352"/>
      <c r="O500" s="352"/>
      <c r="P500" s="352"/>
      <c r="Q500" s="352"/>
      <c r="R500" s="352"/>
      <c r="S500" s="352"/>
      <c r="T500" s="352"/>
      <c r="U500" s="352"/>
      <c r="V500" s="352"/>
      <c r="W500" s="352"/>
      <c r="X500" s="352"/>
      <c r="Y500" s="352"/>
      <c r="Z500" s="352"/>
      <c r="AA500" s="352"/>
      <c r="AB500" s="352"/>
      <c r="AC500" s="352"/>
    </row>
    <row r="501" ht="15.75" customHeight="1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352"/>
      <c r="O501" s="352"/>
      <c r="P501" s="352"/>
      <c r="Q501" s="352"/>
      <c r="R501" s="352"/>
      <c r="S501" s="352"/>
      <c r="T501" s="352"/>
      <c r="U501" s="352"/>
      <c r="V501" s="352"/>
      <c r="W501" s="352"/>
      <c r="X501" s="352"/>
      <c r="Y501" s="352"/>
      <c r="Z501" s="352"/>
      <c r="AA501" s="352"/>
      <c r="AB501" s="352"/>
      <c r="AC501" s="352"/>
    </row>
    <row r="502" ht="15.75" customHeight="1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352"/>
      <c r="O502" s="352"/>
      <c r="P502" s="352"/>
      <c r="Q502" s="352"/>
      <c r="R502" s="352"/>
      <c r="S502" s="352"/>
      <c r="T502" s="352"/>
      <c r="U502" s="352"/>
      <c r="V502" s="352"/>
      <c r="W502" s="352"/>
      <c r="X502" s="352"/>
      <c r="Y502" s="352"/>
      <c r="Z502" s="352"/>
      <c r="AA502" s="352"/>
      <c r="AB502" s="352"/>
      <c r="AC502" s="352"/>
    </row>
    <row r="503" ht="15.75" customHeight="1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352"/>
      <c r="O503" s="352"/>
      <c r="P503" s="352"/>
      <c r="Q503" s="352"/>
      <c r="R503" s="352"/>
      <c r="S503" s="352"/>
      <c r="T503" s="352"/>
      <c r="U503" s="352"/>
      <c r="V503" s="352"/>
      <c r="W503" s="352"/>
      <c r="X503" s="352"/>
      <c r="Y503" s="352"/>
      <c r="Z503" s="352"/>
      <c r="AA503" s="352"/>
      <c r="AB503" s="352"/>
      <c r="AC503" s="352"/>
    </row>
    <row r="504" ht="15.75" customHeight="1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52"/>
      <c r="Z504" s="352"/>
      <c r="AA504" s="352"/>
      <c r="AB504" s="352"/>
      <c r="AC504" s="352"/>
    </row>
    <row r="505" ht="15.75" customHeight="1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352"/>
      <c r="O505" s="352"/>
      <c r="P505" s="352"/>
      <c r="Q505" s="352"/>
      <c r="R505" s="352"/>
      <c r="S505" s="352"/>
      <c r="T505" s="352"/>
      <c r="U505" s="352"/>
      <c r="V505" s="352"/>
      <c r="W505" s="352"/>
      <c r="X505" s="352"/>
      <c r="Y505" s="352"/>
      <c r="Z505" s="352"/>
      <c r="AA505" s="352"/>
      <c r="AB505" s="352"/>
      <c r="AC505" s="352"/>
    </row>
    <row r="506" ht="15.75" customHeight="1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352"/>
      <c r="O506" s="352"/>
      <c r="P506" s="352"/>
      <c r="Q506" s="352"/>
      <c r="R506" s="352"/>
      <c r="S506" s="352"/>
      <c r="T506" s="352"/>
      <c r="U506" s="352"/>
      <c r="V506" s="352"/>
      <c r="W506" s="352"/>
      <c r="X506" s="352"/>
      <c r="Y506" s="352"/>
      <c r="Z506" s="352"/>
      <c r="AA506" s="352"/>
      <c r="AB506" s="352"/>
      <c r="AC506" s="352"/>
    </row>
    <row r="507" ht="15.75" customHeight="1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352"/>
      <c r="O507" s="352"/>
      <c r="P507" s="352"/>
      <c r="Q507" s="352"/>
      <c r="R507" s="352"/>
      <c r="S507" s="352"/>
      <c r="T507" s="352"/>
      <c r="U507" s="352"/>
      <c r="V507" s="352"/>
      <c r="W507" s="352"/>
      <c r="X507" s="352"/>
      <c r="Y507" s="352"/>
      <c r="Z507" s="352"/>
      <c r="AA507" s="352"/>
      <c r="AB507" s="352"/>
      <c r="AC507" s="352"/>
    </row>
    <row r="508" ht="15.75" customHeight="1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352"/>
      <c r="O508" s="352"/>
      <c r="P508" s="352"/>
      <c r="Q508" s="352"/>
      <c r="R508" s="352"/>
      <c r="S508" s="352"/>
      <c r="T508" s="352"/>
      <c r="U508" s="352"/>
      <c r="V508" s="352"/>
      <c r="W508" s="352"/>
      <c r="X508" s="352"/>
      <c r="Y508" s="352"/>
      <c r="Z508" s="352"/>
      <c r="AA508" s="352"/>
      <c r="AB508" s="352"/>
      <c r="AC508" s="352"/>
    </row>
    <row r="509" ht="15.75" customHeight="1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352"/>
      <c r="O509" s="352"/>
      <c r="P509" s="352"/>
      <c r="Q509" s="352"/>
      <c r="R509" s="352"/>
      <c r="S509" s="352"/>
      <c r="T509" s="352"/>
      <c r="U509" s="352"/>
      <c r="V509" s="352"/>
      <c r="W509" s="352"/>
      <c r="X509" s="352"/>
      <c r="Y509" s="352"/>
      <c r="Z509" s="352"/>
      <c r="AA509" s="352"/>
      <c r="AB509" s="352"/>
      <c r="AC509" s="352"/>
    </row>
    <row r="510" ht="15.75" customHeight="1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352"/>
      <c r="O510" s="352"/>
      <c r="P510" s="352"/>
      <c r="Q510" s="352"/>
      <c r="R510" s="352"/>
      <c r="S510" s="352"/>
      <c r="T510" s="352"/>
      <c r="U510" s="352"/>
      <c r="V510" s="352"/>
      <c r="W510" s="352"/>
      <c r="X510" s="352"/>
      <c r="Y510" s="352"/>
      <c r="Z510" s="352"/>
      <c r="AA510" s="352"/>
      <c r="AB510" s="352"/>
      <c r="AC510" s="352"/>
    </row>
    <row r="511" ht="15.75" customHeight="1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352"/>
      <c r="O511" s="352"/>
      <c r="P511" s="352"/>
      <c r="Q511" s="352"/>
      <c r="R511" s="352"/>
      <c r="S511" s="352"/>
      <c r="T511" s="352"/>
      <c r="U511" s="352"/>
      <c r="V511" s="352"/>
      <c r="W511" s="352"/>
      <c r="X511" s="352"/>
      <c r="Y511" s="352"/>
      <c r="Z511" s="352"/>
      <c r="AA511" s="352"/>
      <c r="AB511" s="352"/>
      <c r="AC511" s="352"/>
    </row>
    <row r="512" ht="15.75" customHeight="1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352"/>
      <c r="O512" s="352"/>
      <c r="P512" s="352"/>
      <c r="Q512" s="352"/>
      <c r="R512" s="352"/>
      <c r="S512" s="352"/>
      <c r="T512" s="352"/>
      <c r="U512" s="352"/>
      <c r="V512" s="352"/>
      <c r="W512" s="352"/>
      <c r="X512" s="352"/>
      <c r="Y512" s="352"/>
      <c r="Z512" s="352"/>
      <c r="AA512" s="352"/>
      <c r="AB512" s="352"/>
      <c r="AC512" s="352"/>
    </row>
    <row r="513" ht="15.75" customHeight="1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352"/>
      <c r="O513" s="352"/>
      <c r="P513" s="352"/>
      <c r="Q513" s="352"/>
      <c r="R513" s="352"/>
      <c r="S513" s="352"/>
      <c r="T513" s="352"/>
      <c r="U513" s="352"/>
      <c r="V513" s="352"/>
      <c r="W513" s="352"/>
      <c r="X513" s="352"/>
      <c r="Y513" s="352"/>
      <c r="Z513" s="352"/>
      <c r="AA513" s="352"/>
      <c r="AB513" s="352"/>
      <c r="AC513" s="352"/>
    </row>
    <row r="514" ht="15.75" customHeight="1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352"/>
      <c r="T514" s="352"/>
      <c r="U514" s="352"/>
      <c r="V514" s="352"/>
      <c r="W514" s="352"/>
      <c r="X514" s="352"/>
      <c r="Y514" s="352"/>
      <c r="Z514" s="352"/>
      <c r="AA514" s="352"/>
      <c r="AB514" s="352"/>
      <c r="AC514" s="352"/>
    </row>
    <row r="515" ht="15.75" customHeight="1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352"/>
      <c r="O515" s="352"/>
      <c r="P515" s="352"/>
      <c r="Q515" s="352"/>
      <c r="R515" s="352"/>
      <c r="S515" s="352"/>
      <c r="T515" s="352"/>
      <c r="U515" s="352"/>
      <c r="V515" s="352"/>
      <c r="W515" s="352"/>
      <c r="X515" s="352"/>
      <c r="Y515" s="352"/>
      <c r="Z515" s="352"/>
      <c r="AA515" s="352"/>
      <c r="AB515" s="352"/>
      <c r="AC515" s="352"/>
    </row>
    <row r="516" ht="15.75" customHeight="1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352"/>
      <c r="O516" s="352"/>
      <c r="P516" s="352"/>
      <c r="Q516" s="352"/>
      <c r="R516" s="352"/>
      <c r="S516" s="352"/>
      <c r="T516" s="352"/>
      <c r="U516" s="352"/>
      <c r="V516" s="352"/>
      <c r="W516" s="352"/>
      <c r="X516" s="352"/>
      <c r="Y516" s="352"/>
      <c r="Z516" s="352"/>
      <c r="AA516" s="352"/>
      <c r="AB516" s="352"/>
      <c r="AC516" s="352"/>
    </row>
    <row r="517" ht="15.75" customHeight="1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352"/>
      <c r="N517" s="352"/>
      <c r="O517" s="352"/>
      <c r="P517" s="352"/>
      <c r="Q517" s="352"/>
      <c r="R517" s="352"/>
      <c r="S517" s="352"/>
      <c r="T517" s="352"/>
      <c r="U517" s="352"/>
      <c r="V517" s="352"/>
      <c r="W517" s="352"/>
      <c r="X517" s="352"/>
      <c r="Y517" s="352"/>
      <c r="Z517" s="352"/>
      <c r="AA517" s="352"/>
      <c r="AB517" s="352"/>
      <c r="AC517" s="352"/>
    </row>
    <row r="518" ht="15.75" customHeight="1">
      <c r="A518" s="352"/>
      <c r="B518" s="352"/>
      <c r="C518" s="352"/>
      <c r="D518" s="352"/>
      <c r="E518" s="352"/>
      <c r="F518" s="352"/>
      <c r="G518" s="352"/>
      <c r="H518" s="352"/>
      <c r="I518" s="352"/>
      <c r="J518" s="352"/>
      <c r="K518" s="352"/>
      <c r="L518" s="352"/>
      <c r="M518" s="352"/>
      <c r="N518" s="352"/>
      <c r="O518" s="352"/>
      <c r="P518" s="352"/>
      <c r="Q518" s="352"/>
      <c r="R518" s="352"/>
      <c r="S518" s="352"/>
      <c r="T518" s="352"/>
      <c r="U518" s="352"/>
      <c r="V518" s="352"/>
      <c r="W518" s="352"/>
      <c r="X518" s="352"/>
      <c r="Y518" s="352"/>
      <c r="Z518" s="352"/>
      <c r="AA518" s="352"/>
      <c r="AB518" s="352"/>
      <c r="AC518" s="352"/>
    </row>
    <row r="519" ht="15.75" customHeight="1">
      <c r="A519" s="352"/>
      <c r="B519" s="352"/>
      <c r="C519" s="352"/>
      <c r="D519" s="352"/>
      <c r="E519" s="352"/>
      <c r="F519" s="352"/>
      <c r="G519" s="352"/>
      <c r="H519" s="352"/>
      <c r="I519" s="352"/>
      <c r="J519" s="352"/>
      <c r="K519" s="352"/>
      <c r="L519" s="352"/>
      <c r="M519" s="352"/>
      <c r="N519" s="352"/>
      <c r="O519" s="352"/>
      <c r="P519" s="352"/>
      <c r="Q519" s="352"/>
      <c r="R519" s="352"/>
      <c r="S519" s="352"/>
      <c r="T519" s="352"/>
      <c r="U519" s="352"/>
      <c r="V519" s="352"/>
      <c r="W519" s="352"/>
      <c r="X519" s="352"/>
      <c r="Y519" s="352"/>
      <c r="Z519" s="352"/>
      <c r="AA519" s="352"/>
      <c r="AB519" s="352"/>
      <c r="AC519" s="352"/>
    </row>
    <row r="520" ht="15.75" customHeight="1">
      <c r="A520" s="352"/>
      <c r="B520" s="352"/>
      <c r="C520" s="352"/>
      <c r="D520" s="352"/>
      <c r="E520" s="352"/>
      <c r="F520" s="352"/>
      <c r="G520" s="352"/>
      <c r="H520" s="352"/>
      <c r="I520" s="352"/>
      <c r="J520" s="352"/>
      <c r="K520" s="352"/>
      <c r="L520" s="352"/>
      <c r="M520" s="352"/>
      <c r="N520" s="352"/>
      <c r="O520" s="352"/>
      <c r="P520" s="352"/>
      <c r="Q520" s="352"/>
      <c r="R520" s="352"/>
      <c r="S520" s="352"/>
      <c r="T520" s="352"/>
      <c r="U520" s="352"/>
      <c r="V520" s="352"/>
      <c r="W520" s="352"/>
      <c r="X520" s="352"/>
      <c r="Y520" s="352"/>
      <c r="Z520" s="352"/>
      <c r="AA520" s="352"/>
      <c r="AB520" s="352"/>
      <c r="AC520" s="352"/>
    </row>
    <row r="521" ht="15.75" customHeight="1">
      <c r="A521" s="352"/>
      <c r="B521" s="352"/>
      <c r="C521" s="352"/>
      <c r="D521" s="352"/>
      <c r="E521" s="352"/>
      <c r="F521" s="352"/>
      <c r="G521" s="352"/>
      <c r="H521" s="352"/>
      <c r="I521" s="352"/>
      <c r="J521" s="352"/>
      <c r="K521" s="352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W521" s="352"/>
      <c r="X521" s="352"/>
      <c r="Y521" s="352"/>
      <c r="Z521" s="352"/>
      <c r="AA521" s="352"/>
      <c r="AB521" s="352"/>
      <c r="AC521" s="352"/>
    </row>
    <row r="522" ht="15.75" customHeight="1">
      <c r="A522" s="352"/>
      <c r="B522" s="352"/>
      <c r="C522" s="352"/>
      <c r="D522" s="352"/>
      <c r="E522" s="352"/>
      <c r="F522" s="352"/>
      <c r="G522" s="352"/>
      <c r="H522" s="352"/>
      <c r="I522" s="352"/>
      <c r="J522" s="352"/>
      <c r="K522" s="352"/>
      <c r="L522" s="352"/>
      <c r="M522" s="352"/>
      <c r="N522" s="352"/>
      <c r="O522" s="352"/>
      <c r="P522" s="352"/>
      <c r="Q522" s="352"/>
      <c r="R522" s="352"/>
      <c r="S522" s="352"/>
      <c r="T522" s="352"/>
      <c r="U522" s="352"/>
      <c r="V522" s="352"/>
      <c r="W522" s="352"/>
      <c r="X522" s="352"/>
      <c r="Y522" s="352"/>
      <c r="Z522" s="352"/>
      <c r="AA522" s="352"/>
      <c r="AB522" s="352"/>
      <c r="AC522" s="352"/>
    </row>
    <row r="523" ht="15.75" customHeight="1">
      <c r="A523" s="352"/>
      <c r="B523" s="352"/>
      <c r="C523" s="352"/>
      <c r="D523" s="352"/>
      <c r="E523" s="352"/>
      <c r="F523" s="352"/>
      <c r="G523" s="352"/>
      <c r="H523" s="352"/>
      <c r="I523" s="352"/>
      <c r="J523" s="352"/>
      <c r="K523" s="352"/>
      <c r="L523" s="352"/>
      <c r="M523" s="352"/>
      <c r="N523" s="352"/>
      <c r="O523" s="352"/>
      <c r="P523" s="352"/>
      <c r="Q523" s="352"/>
      <c r="R523" s="352"/>
      <c r="S523" s="352"/>
      <c r="T523" s="352"/>
      <c r="U523" s="352"/>
      <c r="V523" s="352"/>
      <c r="W523" s="352"/>
      <c r="X523" s="352"/>
      <c r="Y523" s="352"/>
      <c r="Z523" s="352"/>
      <c r="AA523" s="352"/>
      <c r="AB523" s="352"/>
      <c r="AC523" s="352"/>
    </row>
    <row r="524" ht="15.75" customHeight="1">
      <c r="A524" s="352"/>
      <c r="B524" s="352"/>
      <c r="C524" s="352"/>
      <c r="D524" s="352"/>
      <c r="E524" s="352"/>
      <c r="F524" s="352"/>
      <c r="G524" s="352"/>
      <c r="H524" s="352"/>
      <c r="I524" s="352"/>
      <c r="J524" s="352"/>
      <c r="K524" s="352"/>
      <c r="L524" s="352"/>
      <c r="M524" s="352"/>
      <c r="N524" s="352"/>
      <c r="O524" s="352"/>
      <c r="P524" s="352"/>
      <c r="Q524" s="352"/>
      <c r="R524" s="352"/>
      <c r="S524" s="352"/>
      <c r="T524" s="352"/>
      <c r="U524" s="352"/>
      <c r="V524" s="352"/>
      <c r="W524" s="352"/>
      <c r="X524" s="352"/>
      <c r="Y524" s="352"/>
      <c r="Z524" s="352"/>
      <c r="AA524" s="352"/>
      <c r="AB524" s="352"/>
      <c r="AC524" s="352"/>
    </row>
    <row r="525" ht="15.75" customHeight="1">
      <c r="A525" s="352"/>
      <c r="B525" s="352"/>
      <c r="C525" s="352"/>
      <c r="D525" s="352"/>
      <c r="E525" s="352"/>
      <c r="F525" s="352"/>
      <c r="G525" s="352"/>
      <c r="H525" s="352"/>
      <c r="I525" s="352"/>
      <c r="J525" s="352"/>
      <c r="K525" s="352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V525" s="352"/>
      <c r="W525" s="352"/>
      <c r="X525" s="352"/>
      <c r="Y525" s="352"/>
      <c r="Z525" s="352"/>
      <c r="AA525" s="352"/>
      <c r="AB525" s="352"/>
      <c r="AC525" s="352"/>
    </row>
    <row r="526" ht="15.75" customHeight="1">
      <c r="A526" s="352"/>
      <c r="B526" s="352"/>
      <c r="C526" s="352"/>
      <c r="D526" s="352"/>
      <c r="E526" s="352"/>
      <c r="F526" s="352"/>
      <c r="G526" s="352"/>
      <c r="H526" s="352"/>
      <c r="I526" s="352"/>
      <c r="J526" s="352"/>
      <c r="K526" s="352"/>
      <c r="L526" s="352"/>
      <c r="M526" s="352"/>
      <c r="N526" s="352"/>
      <c r="O526" s="352"/>
      <c r="P526" s="352"/>
      <c r="Q526" s="352"/>
      <c r="R526" s="352"/>
      <c r="S526" s="352"/>
      <c r="T526" s="352"/>
      <c r="U526" s="352"/>
      <c r="V526" s="352"/>
      <c r="W526" s="352"/>
      <c r="X526" s="352"/>
      <c r="Y526" s="352"/>
      <c r="Z526" s="352"/>
      <c r="AA526" s="352"/>
      <c r="AB526" s="352"/>
      <c r="AC526" s="352"/>
    </row>
    <row r="527" ht="15.75" customHeight="1">
      <c r="A527" s="352"/>
      <c r="B527" s="352"/>
      <c r="C527" s="352"/>
      <c r="D527" s="352"/>
      <c r="E527" s="352"/>
      <c r="F527" s="352"/>
      <c r="G527" s="352"/>
      <c r="H527" s="352"/>
      <c r="I527" s="352"/>
      <c r="J527" s="352"/>
      <c r="K527" s="352"/>
      <c r="L527" s="352"/>
      <c r="M527" s="352"/>
      <c r="N527" s="352"/>
      <c r="O527" s="352"/>
      <c r="P527" s="352"/>
      <c r="Q527" s="352"/>
      <c r="R527" s="352"/>
      <c r="S527" s="352"/>
      <c r="T527" s="352"/>
      <c r="U527" s="352"/>
      <c r="V527" s="352"/>
      <c r="W527" s="352"/>
      <c r="X527" s="352"/>
      <c r="Y527" s="352"/>
      <c r="Z527" s="352"/>
      <c r="AA527" s="352"/>
      <c r="AB527" s="352"/>
      <c r="AC527" s="352"/>
    </row>
    <row r="528" ht="15.75" customHeight="1">
      <c r="A528" s="352"/>
      <c r="B528" s="352"/>
      <c r="C528" s="352"/>
      <c r="D528" s="352"/>
      <c r="E528" s="352"/>
      <c r="F528" s="352"/>
      <c r="G528" s="352"/>
      <c r="H528" s="352"/>
      <c r="I528" s="352"/>
      <c r="J528" s="352"/>
      <c r="K528" s="352"/>
      <c r="L528" s="352"/>
      <c r="M528" s="352"/>
      <c r="N528" s="352"/>
      <c r="O528" s="352"/>
      <c r="P528" s="352"/>
      <c r="Q528" s="352"/>
      <c r="R528" s="352"/>
      <c r="S528" s="352"/>
      <c r="T528" s="352"/>
      <c r="U528" s="352"/>
      <c r="V528" s="352"/>
      <c r="W528" s="352"/>
      <c r="X528" s="352"/>
      <c r="Y528" s="352"/>
      <c r="Z528" s="352"/>
      <c r="AA528" s="352"/>
      <c r="AB528" s="352"/>
      <c r="AC528" s="352"/>
    </row>
    <row r="529" ht="15.75" customHeight="1">
      <c r="A529" s="352"/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2"/>
      <c r="M529" s="352"/>
      <c r="N529" s="352"/>
      <c r="O529" s="352"/>
      <c r="P529" s="352"/>
      <c r="Q529" s="352"/>
      <c r="R529" s="352"/>
      <c r="S529" s="352"/>
      <c r="T529" s="352"/>
      <c r="U529" s="352"/>
      <c r="V529" s="352"/>
      <c r="W529" s="352"/>
      <c r="X529" s="352"/>
      <c r="Y529" s="352"/>
      <c r="Z529" s="352"/>
      <c r="AA529" s="352"/>
      <c r="AB529" s="352"/>
      <c r="AC529" s="352"/>
    </row>
    <row r="530" ht="15.75" customHeight="1">
      <c r="A530" s="352"/>
      <c r="B530" s="352"/>
      <c r="C530" s="352"/>
      <c r="D530" s="352"/>
      <c r="E530" s="352"/>
      <c r="F530" s="352"/>
      <c r="G530" s="352"/>
      <c r="H530" s="352"/>
      <c r="I530" s="352"/>
      <c r="J530" s="352"/>
      <c r="K530" s="352"/>
      <c r="L530" s="352"/>
      <c r="M530" s="352"/>
      <c r="N530" s="352"/>
      <c r="O530" s="352"/>
      <c r="P530" s="352"/>
      <c r="Q530" s="352"/>
      <c r="R530" s="352"/>
      <c r="S530" s="352"/>
      <c r="T530" s="352"/>
      <c r="U530" s="352"/>
      <c r="V530" s="352"/>
      <c r="W530" s="352"/>
      <c r="X530" s="352"/>
      <c r="Y530" s="352"/>
      <c r="Z530" s="352"/>
      <c r="AA530" s="352"/>
      <c r="AB530" s="352"/>
      <c r="AC530" s="352"/>
    </row>
    <row r="531" ht="15.75" customHeight="1">
      <c r="A531" s="352"/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  <c r="R531" s="352"/>
      <c r="S531" s="352"/>
      <c r="T531" s="352"/>
      <c r="U531" s="352"/>
      <c r="V531" s="352"/>
      <c r="W531" s="352"/>
      <c r="X531" s="352"/>
      <c r="Y531" s="352"/>
      <c r="Z531" s="352"/>
      <c r="AA531" s="352"/>
      <c r="AB531" s="352"/>
      <c r="AC531" s="352"/>
    </row>
    <row r="532" ht="15.75" customHeight="1">
      <c r="A532" s="352"/>
      <c r="B532" s="352"/>
      <c r="C532" s="352"/>
      <c r="D532" s="352"/>
      <c r="E532" s="352"/>
      <c r="F532" s="352"/>
      <c r="G532" s="352"/>
      <c r="H532" s="352"/>
      <c r="I532" s="352"/>
      <c r="J532" s="352"/>
      <c r="K532" s="352"/>
      <c r="L532" s="352"/>
      <c r="M532" s="352"/>
      <c r="N532" s="352"/>
      <c r="O532" s="352"/>
      <c r="P532" s="352"/>
      <c r="Q532" s="352"/>
      <c r="R532" s="352"/>
      <c r="S532" s="352"/>
      <c r="T532" s="352"/>
      <c r="U532" s="352"/>
      <c r="V532" s="352"/>
      <c r="W532" s="352"/>
      <c r="X532" s="352"/>
      <c r="Y532" s="352"/>
      <c r="Z532" s="352"/>
      <c r="AA532" s="352"/>
      <c r="AB532" s="352"/>
      <c r="AC532" s="352"/>
    </row>
    <row r="533" ht="15.75" customHeight="1">
      <c r="A533" s="352"/>
      <c r="B533" s="352"/>
      <c r="C533" s="352"/>
      <c r="D533" s="352"/>
      <c r="E533" s="352"/>
      <c r="F533" s="352"/>
      <c r="G533" s="352"/>
      <c r="H533" s="352"/>
      <c r="I533" s="352"/>
      <c r="J533" s="352"/>
      <c r="K533" s="352"/>
      <c r="L533" s="352"/>
      <c r="M533" s="352"/>
      <c r="N533" s="352"/>
      <c r="O533" s="352"/>
      <c r="P533" s="352"/>
      <c r="Q533" s="352"/>
      <c r="R533" s="352"/>
      <c r="S533" s="352"/>
      <c r="T533" s="352"/>
      <c r="U533" s="352"/>
      <c r="V533" s="352"/>
      <c r="W533" s="352"/>
      <c r="X533" s="352"/>
      <c r="Y533" s="352"/>
      <c r="Z533" s="352"/>
      <c r="AA533" s="352"/>
      <c r="AB533" s="352"/>
      <c r="AC533" s="352"/>
    </row>
    <row r="534" ht="15.75" customHeight="1">
      <c r="A534" s="352"/>
      <c r="B534" s="352"/>
      <c r="C534" s="352"/>
      <c r="D534" s="352"/>
      <c r="E534" s="352"/>
      <c r="F534" s="352"/>
      <c r="G534" s="352"/>
      <c r="H534" s="352"/>
      <c r="I534" s="352"/>
      <c r="J534" s="352"/>
      <c r="K534" s="352"/>
      <c r="L534" s="352"/>
      <c r="M534" s="352"/>
      <c r="N534" s="352"/>
      <c r="O534" s="352"/>
      <c r="P534" s="352"/>
      <c r="Q534" s="352"/>
      <c r="R534" s="352"/>
      <c r="S534" s="352"/>
      <c r="T534" s="352"/>
      <c r="U534" s="352"/>
      <c r="V534" s="352"/>
      <c r="W534" s="352"/>
      <c r="X534" s="352"/>
      <c r="Y534" s="352"/>
      <c r="Z534" s="352"/>
      <c r="AA534" s="352"/>
      <c r="AB534" s="352"/>
      <c r="AC534" s="352"/>
    </row>
    <row r="535" ht="15.75" customHeight="1">
      <c r="A535" s="352"/>
      <c r="B535" s="352"/>
      <c r="C535" s="352"/>
      <c r="D535" s="352"/>
      <c r="E535" s="352"/>
      <c r="F535" s="352"/>
      <c r="G535" s="352"/>
      <c r="H535" s="352"/>
      <c r="I535" s="352"/>
      <c r="J535" s="352"/>
      <c r="K535" s="352"/>
      <c r="L535" s="352"/>
      <c r="M535" s="352"/>
      <c r="N535" s="352"/>
      <c r="O535" s="352"/>
      <c r="P535" s="352"/>
      <c r="Q535" s="352"/>
      <c r="R535" s="352"/>
      <c r="S535" s="352"/>
      <c r="T535" s="352"/>
      <c r="U535" s="352"/>
      <c r="V535" s="352"/>
      <c r="W535" s="352"/>
      <c r="X535" s="352"/>
      <c r="Y535" s="352"/>
      <c r="Z535" s="352"/>
      <c r="AA535" s="352"/>
      <c r="AB535" s="352"/>
      <c r="AC535" s="352"/>
    </row>
    <row r="536" ht="15.75" customHeight="1">
      <c r="A536" s="352"/>
      <c r="B536" s="352"/>
      <c r="C536" s="352"/>
      <c r="D536" s="352"/>
      <c r="E536" s="352"/>
      <c r="F536" s="352"/>
      <c r="G536" s="352"/>
      <c r="H536" s="352"/>
      <c r="I536" s="352"/>
      <c r="J536" s="352"/>
      <c r="K536" s="352"/>
      <c r="L536" s="352"/>
      <c r="M536" s="352"/>
      <c r="N536" s="352"/>
      <c r="O536" s="352"/>
      <c r="P536" s="352"/>
      <c r="Q536" s="352"/>
      <c r="R536" s="352"/>
      <c r="S536" s="352"/>
      <c r="T536" s="352"/>
      <c r="U536" s="352"/>
      <c r="V536" s="352"/>
      <c r="W536" s="352"/>
      <c r="X536" s="352"/>
      <c r="Y536" s="352"/>
      <c r="Z536" s="352"/>
      <c r="AA536" s="352"/>
      <c r="AB536" s="352"/>
      <c r="AC536" s="352"/>
    </row>
    <row r="537" ht="15.75" customHeight="1">
      <c r="A537" s="352"/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N537" s="352"/>
      <c r="O537" s="352"/>
      <c r="P537" s="352"/>
      <c r="Q537" s="352"/>
      <c r="R537" s="352"/>
      <c r="S537" s="352"/>
      <c r="T537" s="352"/>
      <c r="U537" s="352"/>
      <c r="V537" s="352"/>
      <c r="W537" s="352"/>
      <c r="X537" s="352"/>
      <c r="Y537" s="352"/>
      <c r="Z537" s="352"/>
      <c r="AA537" s="352"/>
      <c r="AB537" s="352"/>
      <c r="AC537" s="352"/>
    </row>
    <row r="538" ht="15.75" customHeight="1">
      <c r="A538" s="352"/>
      <c r="B538" s="352"/>
      <c r="C538" s="352"/>
      <c r="D538" s="352"/>
      <c r="E538" s="352"/>
      <c r="F538" s="352"/>
      <c r="G538" s="352"/>
      <c r="H538" s="352"/>
      <c r="I538" s="352"/>
      <c r="J538" s="352"/>
      <c r="K538" s="352"/>
      <c r="L538" s="352"/>
      <c r="M538" s="352"/>
      <c r="N538" s="352"/>
      <c r="O538" s="352"/>
      <c r="P538" s="352"/>
      <c r="Q538" s="352"/>
      <c r="R538" s="352"/>
      <c r="S538" s="352"/>
      <c r="T538" s="352"/>
      <c r="U538" s="352"/>
      <c r="V538" s="352"/>
      <c r="W538" s="352"/>
      <c r="X538" s="352"/>
      <c r="Y538" s="352"/>
      <c r="Z538" s="352"/>
      <c r="AA538" s="352"/>
      <c r="AB538" s="352"/>
      <c r="AC538" s="352"/>
    </row>
    <row r="539" ht="15.75" customHeight="1">
      <c r="A539" s="352"/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N539" s="352"/>
      <c r="O539" s="352"/>
      <c r="P539" s="352"/>
      <c r="Q539" s="352"/>
      <c r="R539" s="352"/>
      <c r="S539" s="352"/>
      <c r="T539" s="352"/>
      <c r="U539" s="352"/>
      <c r="V539" s="352"/>
      <c r="W539" s="352"/>
      <c r="X539" s="352"/>
      <c r="Y539" s="352"/>
      <c r="Z539" s="352"/>
      <c r="AA539" s="352"/>
      <c r="AB539" s="352"/>
      <c r="AC539" s="352"/>
    </row>
    <row r="540" ht="15.75" customHeight="1">
      <c r="A540" s="352"/>
      <c r="B540" s="352"/>
      <c r="C540" s="352"/>
      <c r="D540" s="352"/>
      <c r="E540" s="352"/>
      <c r="F540" s="352"/>
      <c r="G540" s="352"/>
      <c r="H540" s="352"/>
      <c r="I540" s="352"/>
      <c r="J540" s="352"/>
      <c r="K540" s="352"/>
      <c r="L540" s="352"/>
      <c r="M540" s="352"/>
      <c r="N540" s="352"/>
      <c r="O540" s="352"/>
      <c r="P540" s="352"/>
      <c r="Q540" s="352"/>
      <c r="R540" s="352"/>
      <c r="S540" s="352"/>
      <c r="T540" s="352"/>
      <c r="U540" s="352"/>
      <c r="V540" s="352"/>
      <c r="W540" s="352"/>
      <c r="X540" s="352"/>
      <c r="Y540" s="352"/>
      <c r="Z540" s="352"/>
      <c r="AA540" s="352"/>
      <c r="AB540" s="352"/>
      <c r="AC540" s="352"/>
    </row>
    <row r="541" ht="15.75" customHeight="1">
      <c r="A541" s="352"/>
      <c r="B541" s="352"/>
      <c r="C541" s="352"/>
      <c r="D541" s="352"/>
      <c r="E541" s="352"/>
      <c r="F541" s="352"/>
      <c r="G541" s="352"/>
      <c r="H541" s="352"/>
      <c r="I541" s="352"/>
      <c r="J541" s="352"/>
      <c r="K541" s="352"/>
      <c r="L541" s="352"/>
      <c r="M541" s="352"/>
      <c r="N541" s="352"/>
      <c r="O541" s="352"/>
      <c r="P541" s="352"/>
      <c r="Q541" s="352"/>
      <c r="R541" s="352"/>
      <c r="S541" s="352"/>
      <c r="T541" s="352"/>
      <c r="U541" s="352"/>
      <c r="V541" s="352"/>
      <c r="W541" s="352"/>
      <c r="X541" s="352"/>
      <c r="Y541" s="352"/>
      <c r="Z541" s="352"/>
      <c r="AA541" s="352"/>
      <c r="AB541" s="352"/>
      <c r="AC541" s="352"/>
    </row>
    <row r="542" ht="15.75" customHeight="1">
      <c r="A542" s="352"/>
      <c r="B542" s="352"/>
      <c r="C542" s="352"/>
      <c r="D542" s="352"/>
      <c r="E542" s="352"/>
      <c r="F542" s="352"/>
      <c r="G542" s="352"/>
      <c r="H542" s="352"/>
      <c r="I542" s="352"/>
      <c r="J542" s="352"/>
      <c r="K542" s="352"/>
      <c r="L542" s="352"/>
      <c r="M542" s="352"/>
      <c r="N542" s="352"/>
      <c r="O542" s="352"/>
      <c r="P542" s="352"/>
      <c r="Q542" s="352"/>
      <c r="R542" s="352"/>
      <c r="S542" s="352"/>
      <c r="T542" s="352"/>
      <c r="U542" s="352"/>
      <c r="V542" s="352"/>
      <c r="W542" s="352"/>
      <c r="X542" s="352"/>
      <c r="Y542" s="352"/>
      <c r="Z542" s="352"/>
      <c r="AA542" s="352"/>
      <c r="AB542" s="352"/>
      <c r="AC542" s="352"/>
    </row>
    <row r="543" ht="15.75" customHeight="1">
      <c r="A543" s="352"/>
      <c r="B543" s="352"/>
      <c r="C543" s="352"/>
      <c r="D543" s="352"/>
      <c r="E543" s="352"/>
      <c r="F543" s="352"/>
      <c r="G543" s="352"/>
      <c r="H543" s="352"/>
      <c r="I543" s="352"/>
      <c r="J543" s="352"/>
      <c r="K543" s="352"/>
      <c r="L543" s="352"/>
      <c r="M543" s="352"/>
      <c r="N543" s="352"/>
      <c r="O543" s="352"/>
      <c r="P543" s="352"/>
      <c r="Q543" s="352"/>
      <c r="R543" s="352"/>
      <c r="S543" s="352"/>
      <c r="T543" s="352"/>
      <c r="U543" s="352"/>
      <c r="V543" s="352"/>
      <c r="W543" s="352"/>
      <c r="X543" s="352"/>
      <c r="Y543" s="352"/>
      <c r="Z543" s="352"/>
      <c r="AA543" s="352"/>
      <c r="AB543" s="352"/>
      <c r="AC543" s="352"/>
    </row>
    <row r="544" ht="15.75" customHeight="1">
      <c r="A544" s="352"/>
      <c r="B544" s="352"/>
      <c r="C544" s="352"/>
      <c r="D544" s="352"/>
      <c r="E544" s="352"/>
      <c r="F544" s="352"/>
      <c r="G544" s="352"/>
      <c r="H544" s="352"/>
      <c r="I544" s="352"/>
      <c r="J544" s="352"/>
      <c r="K544" s="352"/>
      <c r="L544" s="352"/>
      <c r="M544" s="352"/>
      <c r="N544" s="352"/>
      <c r="O544" s="352"/>
      <c r="P544" s="352"/>
      <c r="Q544" s="352"/>
      <c r="R544" s="352"/>
      <c r="S544" s="352"/>
      <c r="T544" s="352"/>
      <c r="U544" s="352"/>
      <c r="V544" s="352"/>
      <c r="W544" s="352"/>
      <c r="X544" s="352"/>
      <c r="Y544" s="352"/>
      <c r="Z544" s="352"/>
      <c r="AA544" s="352"/>
      <c r="AB544" s="352"/>
      <c r="AC544" s="352"/>
    </row>
    <row r="545" ht="15.75" customHeight="1">
      <c r="A545" s="352"/>
      <c r="B545" s="352"/>
      <c r="C545" s="352"/>
      <c r="D545" s="352"/>
      <c r="E545" s="352"/>
      <c r="F545" s="352"/>
      <c r="G545" s="352"/>
      <c r="H545" s="352"/>
      <c r="I545" s="352"/>
      <c r="J545" s="352"/>
      <c r="K545" s="352"/>
      <c r="L545" s="352"/>
      <c r="M545" s="352"/>
      <c r="N545" s="352"/>
      <c r="O545" s="352"/>
      <c r="P545" s="352"/>
      <c r="Q545" s="352"/>
      <c r="R545" s="352"/>
      <c r="S545" s="352"/>
      <c r="T545" s="352"/>
      <c r="U545" s="352"/>
      <c r="V545" s="352"/>
      <c r="W545" s="352"/>
      <c r="X545" s="352"/>
      <c r="Y545" s="352"/>
      <c r="Z545" s="352"/>
      <c r="AA545" s="352"/>
      <c r="AB545" s="352"/>
      <c r="AC545" s="352"/>
    </row>
    <row r="546" ht="15.75" customHeight="1">
      <c r="A546" s="352"/>
      <c r="B546" s="352"/>
      <c r="C546" s="352"/>
      <c r="D546" s="352"/>
      <c r="E546" s="352"/>
      <c r="F546" s="352"/>
      <c r="G546" s="352"/>
      <c r="H546" s="352"/>
      <c r="I546" s="352"/>
      <c r="J546" s="352"/>
      <c r="K546" s="352"/>
      <c r="L546" s="352"/>
      <c r="M546" s="352"/>
      <c r="N546" s="352"/>
      <c r="O546" s="352"/>
      <c r="P546" s="352"/>
      <c r="Q546" s="352"/>
      <c r="R546" s="352"/>
      <c r="S546" s="352"/>
      <c r="T546" s="352"/>
      <c r="U546" s="352"/>
      <c r="V546" s="352"/>
      <c r="W546" s="352"/>
      <c r="X546" s="352"/>
      <c r="Y546" s="352"/>
      <c r="Z546" s="352"/>
      <c r="AA546" s="352"/>
      <c r="AB546" s="352"/>
      <c r="AC546" s="352"/>
    </row>
    <row r="547" ht="15.75" customHeight="1">
      <c r="A547" s="352"/>
      <c r="B547" s="352"/>
      <c r="C547" s="352"/>
      <c r="D547" s="352"/>
      <c r="E547" s="352"/>
      <c r="F547" s="352"/>
      <c r="G547" s="352"/>
      <c r="H547" s="352"/>
      <c r="I547" s="352"/>
      <c r="J547" s="352"/>
      <c r="K547" s="352"/>
      <c r="L547" s="352"/>
      <c r="M547" s="352"/>
      <c r="N547" s="352"/>
      <c r="O547" s="352"/>
      <c r="P547" s="352"/>
      <c r="Q547" s="352"/>
      <c r="R547" s="352"/>
      <c r="S547" s="352"/>
      <c r="T547" s="352"/>
      <c r="U547" s="352"/>
      <c r="V547" s="352"/>
      <c r="W547" s="352"/>
      <c r="X547" s="352"/>
      <c r="Y547" s="352"/>
      <c r="Z547" s="352"/>
      <c r="AA547" s="352"/>
      <c r="AB547" s="352"/>
      <c r="AC547" s="352"/>
    </row>
    <row r="548" ht="15.75" customHeight="1">
      <c r="A548" s="352"/>
      <c r="B548" s="352"/>
      <c r="C548" s="352"/>
      <c r="D548" s="352"/>
      <c r="E548" s="352"/>
      <c r="F548" s="352"/>
      <c r="G548" s="352"/>
      <c r="H548" s="352"/>
      <c r="I548" s="352"/>
      <c r="J548" s="352"/>
      <c r="K548" s="352"/>
      <c r="L548" s="352"/>
      <c r="M548" s="352"/>
      <c r="N548" s="352"/>
      <c r="O548" s="352"/>
      <c r="P548" s="352"/>
      <c r="Q548" s="352"/>
      <c r="R548" s="352"/>
      <c r="S548" s="352"/>
      <c r="T548" s="352"/>
      <c r="U548" s="352"/>
      <c r="V548" s="352"/>
      <c r="W548" s="352"/>
      <c r="X548" s="352"/>
      <c r="Y548" s="352"/>
      <c r="Z548" s="352"/>
      <c r="AA548" s="352"/>
      <c r="AB548" s="352"/>
      <c r="AC548" s="352"/>
    </row>
    <row r="549" ht="15.75" customHeight="1">
      <c r="A549" s="352"/>
      <c r="B549" s="352"/>
      <c r="C549" s="352"/>
      <c r="D549" s="352"/>
      <c r="E549" s="352"/>
      <c r="F549" s="352"/>
      <c r="G549" s="352"/>
      <c r="H549" s="352"/>
      <c r="I549" s="352"/>
      <c r="J549" s="352"/>
      <c r="K549" s="352"/>
      <c r="L549" s="352"/>
      <c r="M549" s="352"/>
      <c r="N549" s="352"/>
      <c r="O549" s="352"/>
      <c r="P549" s="352"/>
      <c r="Q549" s="352"/>
      <c r="R549" s="352"/>
      <c r="S549" s="352"/>
      <c r="T549" s="352"/>
      <c r="U549" s="352"/>
      <c r="V549" s="352"/>
      <c r="W549" s="352"/>
      <c r="X549" s="352"/>
      <c r="Y549" s="352"/>
      <c r="Z549" s="352"/>
      <c r="AA549" s="352"/>
      <c r="AB549" s="352"/>
      <c r="AC549" s="352"/>
    </row>
    <row r="550" ht="15.75" customHeight="1">
      <c r="A550" s="352"/>
      <c r="B550" s="352"/>
      <c r="C550" s="352"/>
      <c r="D550" s="352"/>
      <c r="E550" s="352"/>
      <c r="F550" s="352"/>
      <c r="G550" s="352"/>
      <c r="H550" s="352"/>
      <c r="I550" s="352"/>
      <c r="J550" s="352"/>
      <c r="K550" s="352"/>
      <c r="L550" s="352"/>
      <c r="M550" s="352"/>
      <c r="N550" s="352"/>
      <c r="O550" s="352"/>
      <c r="P550" s="352"/>
      <c r="Q550" s="352"/>
      <c r="R550" s="352"/>
      <c r="S550" s="352"/>
      <c r="T550" s="352"/>
      <c r="U550" s="352"/>
      <c r="V550" s="352"/>
      <c r="W550" s="352"/>
      <c r="X550" s="352"/>
      <c r="Y550" s="352"/>
      <c r="Z550" s="352"/>
      <c r="AA550" s="352"/>
      <c r="AB550" s="352"/>
      <c r="AC550" s="352"/>
    </row>
    <row r="551" ht="15.75" customHeight="1">
      <c r="A551" s="352"/>
      <c r="B551" s="352"/>
      <c r="C551" s="352"/>
      <c r="D551" s="352"/>
      <c r="E551" s="352"/>
      <c r="F551" s="352"/>
      <c r="G551" s="352"/>
      <c r="H551" s="352"/>
      <c r="I551" s="352"/>
      <c r="J551" s="352"/>
      <c r="K551" s="352"/>
      <c r="L551" s="352"/>
      <c r="M551" s="352"/>
      <c r="N551" s="352"/>
      <c r="O551" s="352"/>
      <c r="P551" s="352"/>
      <c r="Q551" s="352"/>
      <c r="R551" s="352"/>
      <c r="S551" s="352"/>
      <c r="T551" s="352"/>
      <c r="U551" s="352"/>
      <c r="V551" s="352"/>
      <c r="W551" s="352"/>
      <c r="X551" s="352"/>
      <c r="Y551" s="352"/>
      <c r="Z551" s="352"/>
      <c r="AA551" s="352"/>
      <c r="AB551" s="352"/>
      <c r="AC551" s="352"/>
    </row>
    <row r="552" ht="15.75" customHeight="1">
      <c r="A552" s="352"/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  <c r="L552" s="352"/>
      <c r="M552" s="352"/>
      <c r="N552" s="352"/>
      <c r="O552" s="352"/>
      <c r="P552" s="352"/>
      <c r="Q552" s="352"/>
      <c r="R552" s="352"/>
      <c r="S552" s="352"/>
      <c r="T552" s="352"/>
      <c r="U552" s="352"/>
      <c r="V552" s="352"/>
      <c r="W552" s="352"/>
      <c r="X552" s="352"/>
      <c r="Y552" s="352"/>
      <c r="Z552" s="352"/>
      <c r="AA552" s="352"/>
      <c r="AB552" s="352"/>
      <c r="AC552" s="352"/>
    </row>
    <row r="553" ht="15.75" customHeight="1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  <c r="L553" s="352"/>
      <c r="M553" s="352"/>
      <c r="N553" s="352"/>
      <c r="O553" s="352"/>
      <c r="P553" s="352"/>
      <c r="Q553" s="352"/>
      <c r="R553" s="352"/>
      <c r="S553" s="352"/>
      <c r="T553" s="352"/>
      <c r="U553" s="352"/>
      <c r="V553" s="352"/>
      <c r="W553" s="352"/>
      <c r="X553" s="352"/>
      <c r="Y553" s="352"/>
      <c r="Z553" s="352"/>
      <c r="AA553" s="352"/>
      <c r="AB553" s="352"/>
      <c r="AC553" s="352"/>
    </row>
    <row r="554" ht="15.75" customHeight="1">
      <c r="A554" s="352"/>
      <c r="B554" s="352"/>
      <c r="C554" s="352"/>
      <c r="D554" s="352"/>
      <c r="E554" s="352"/>
      <c r="F554" s="352"/>
      <c r="G554" s="352"/>
      <c r="H554" s="352"/>
      <c r="I554" s="352"/>
      <c r="J554" s="352"/>
      <c r="K554" s="352"/>
      <c r="L554" s="352"/>
      <c r="M554" s="352"/>
      <c r="N554" s="352"/>
      <c r="O554" s="352"/>
      <c r="P554" s="352"/>
      <c r="Q554" s="352"/>
      <c r="R554" s="352"/>
      <c r="S554" s="352"/>
      <c r="T554" s="352"/>
      <c r="U554" s="352"/>
      <c r="V554" s="352"/>
      <c r="W554" s="352"/>
      <c r="X554" s="352"/>
      <c r="Y554" s="352"/>
      <c r="Z554" s="352"/>
      <c r="AA554" s="352"/>
      <c r="AB554" s="352"/>
      <c r="AC554" s="352"/>
    </row>
    <row r="555" ht="15.75" customHeight="1">
      <c r="A555" s="352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  <c r="R555" s="352"/>
      <c r="S555" s="352"/>
      <c r="T555" s="352"/>
      <c r="U555" s="352"/>
      <c r="V555" s="352"/>
      <c r="W555" s="352"/>
      <c r="X555" s="352"/>
      <c r="Y555" s="352"/>
      <c r="Z555" s="352"/>
      <c r="AA555" s="352"/>
      <c r="AB555" s="352"/>
      <c r="AC555" s="352"/>
    </row>
    <row r="556" ht="15.75" customHeight="1">
      <c r="A556" s="352"/>
      <c r="B556" s="352"/>
      <c r="C556" s="352"/>
      <c r="D556" s="352"/>
      <c r="E556" s="352"/>
      <c r="F556" s="352"/>
      <c r="G556" s="352"/>
      <c r="H556" s="352"/>
      <c r="I556" s="352"/>
      <c r="J556" s="352"/>
      <c r="K556" s="352"/>
      <c r="L556" s="352"/>
      <c r="M556" s="352"/>
      <c r="N556" s="352"/>
      <c r="O556" s="352"/>
      <c r="P556" s="352"/>
      <c r="Q556" s="352"/>
      <c r="R556" s="352"/>
      <c r="S556" s="352"/>
      <c r="T556" s="352"/>
      <c r="U556" s="352"/>
      <c r="V556" s="352"/>
      <c r="W556" s="352"/>
      <c r="X556" s="352"/>
      <c r="Y556" s="352"/>
      <c r="Z556" s="352"/>
      <c r="AA556" s="352"/>
      <c r="AB556" s="352"/>
      <c r="AC556" s="352"/>
    </row>
    <row r="557" ht="15.75" customHeight="1">
      <c r="A557" s="352"/>
      <c r="B557" s="352"/>
      <c r="C557" s="352"/>
      <c r="D557" s="352"/>
      <c r="E557" s="352"/>
      <c r="F557" s="352"/>
      <c r="G557" s="352"/>
      <c r="H557" s="352"/>
      <c r="I557" s="352"/>
      <c r="J557" s="352"/>
      <c r="K557" s="352"/>
      <c r="L557" s="352"/>
      <c r="M557" s="352"/>
      <c r="N557" s="352"/>
      <c r="O557" s="352"/>
      <c r="P557" s="352"/>
      <c r="Q557" s="352"/>
      <c r="R557" s="352"/>
      <c r="S557" s="352"/>
      <c r="T557" s="352"/>
      <c r="U557" s="352"/>
      <c r="V557" s="352"/>
      <c r="W557" s="352"/>
      <c r="X557" s="352"/>
      <c r="Y557" s="352"/>
      <c r="Z557" s="352"/>
      <c r="AA557" s="352"/>
      <c r="AB557" s="352"/>
      <c r="AC557" s="352"/>
    </row>
    <row r="558" ht="15.75" customHeight="1">
      <c r="A558" s="352"/>
      <c r="B558" s="352"/>
      <c r="C558" s="352"/>
      <c r="D558" s="352"/>
      <c r="E558" s="352"/>
      <c r="F558" s="352"/>
      <c r="G558" s="352"/>
      <c r="H558" s="352"/>
      <c r="I558" s="352"/>
      <c r="J558" s="352"/>
      <c r="K558" s="352"/>
      <c r="L558" s="352"/>
      <c r="M558" s="352"/>
      <c r="N558" s="352"/>
      <c r="O558" s="352"/>
      <c r="P558" s="352"/>
      <c r="Q558" s="352"/>
      <c r="R558" s="352"/>
      <c r="S558" s="352"/>
      <c r="T558" s="352"/>
      <c r="U558" s="352"/>
      <c r="V558" s="352"/>
      <c r="W558" s="352"/>
      <c r="X558" s="352"/>
      <c r="Y558" s="352"/>
      <c r="Z558" s="352"/>
      <c r="AA558" s="352"/>
      <c r="AB558" s="352"/>
      <c r="AC558" s="352"/>
    </row>
    <row r="559" ht="15.75" customHeight="1">
      <c r="A559" s="352"/>
      <c r="B559" s="352"/>
      <c r="C559" s="352"/>
      <c r="D559" s="352"/>
      <c r="E559" s="352"/>
      <c r="F559" s="352"/>
      <c r="G559" s="352"/>
      <c r="H559" s="352"/>
      <c r="I559" s="352"/>
      <c r="J559" s="352"/>
      <c r="K559" s="352"/>
      <c r="L559" s="352"/>
      <c r="M559" s="352"/>
      <c r="N559" s="352"/>
      <c r="O559" s="352"/>
      <c r="P559" s="352"/>
      <c r="Q559" s="352"/>
      <c r="R559" s="352"/>
      <c r="S559" s="352"/>
      <c r="T559" s="352"/>
      <c r="U559" s="352"/>
      <c r="V559" s="352"/>
      <c r="W559" s="352"/>
      <c r="X559" s="352"/>
      <c r="Y559" s="352"/>
      <c r="Z559" s="352"/>
      <c r="AA559" s="352"/>
      <c r="AB559" s="352"/>
      <c r="AC559" s="352"/>
    </row>
    <row r="560" ht="15.75" customHeight="1">
      <c r="A560" s="352"/>
      <c r="B560" s="352"/>
      <c r="C560" s="352"/>
      <c r="D560" s="352"/>
      <c r="E560" s="352"/>
      <c r="F560" s="352"/>
      <c r="G560" s="352"/>
      <c r="H560" s="352"/>
      <c r="I560" s="352"/>
      <c r="J560" s="352"/>
      <c r="K560" s="352"/>
      <c r="L560" s="352"/>
      <c r="M560" s="352"/>
      <c r="N560" s="352"/>
      <c r="O560" s="352"/>
      <c r="P560" s="352"/>
      <c r="Q560" s="352"/>
      <c r="R560" s="352"/>
      <c r="S560" s="352"/>
      <c r="T560" s="352"/>
      <c r="U560" s="352"/>
      <c r="V560" s="352"/>
      <c r="W560" s="352"/>
      <c r="X560" s="352"/>
      <c r="Y560" s="352"/>
      <c r="Z560" s="352"/>
      <c r="AA560" s="352"/>
      <c r="AB560" s="352"/>
      <c r="AC560" s="352"/>
    </row>
    <row r="561" ht="15.75" customHeight="1">
      <c r="A561" s="352"/>
      <c r="B561" s="352"/>
      <c r="C561" s="352"/>
      <c r="D561" s="352"/>
      <c r="E561" s="352"/>
      <c r="F561" s="352"/>
      <c r="G561" s="352"/>
      <c r="H561" s="352"/>
      <c r="I561" s="352"/>
      <c r="J561" s="352"/>
      <c r="K561" s="352"/>
      <c r="L561" s="352"/>
      <c r="M561" s="352"/>
      <c r="N561" s="352"/>
      <c r="O561" s="352"/>
      <c r="P561" s="352"/>
      <c r="Q561" s="352"/>
      <c r="R561" s="352"/>
      <c r="S561" s="352"/>
      <c r="T561" s="352"/>
      <c r="U561" s="352"/>
      <c r="V561" s="352"/>
      <c r="W561" s="352"/>
      <c r="X561" s="352"/>
      <c r="Y561" s="352"/>
      <c r="Z561" s="352"/>
      <c r="AA561" s="352"/>
      <c r="AB561" s="352"/>
      <c r="AC561" s="352"/>
    </row>
    <row r="562" ht="15.75" customHeight="1">
      <c r="A562" s="352"/>
      <c r="B562" s="352"/>
      <c r="C562" s="352"/>
      <c r="D562" s="352"/>
      <c r="E562" s="352"/>
      <c r="F562" s="352"/>
      <c r="G562" s="352"/>
      <c r="H562" s="352"/>
      <c r="I562" s="352"/>
      <c r="J562" s="352"/>
      <c r="K562" s="352"/>
      <c r="L562" s="352"/>
      <c r="M562" s="352"/>
      <c r="N562" s="352"/>
      <c r="O562" s="352"/>
      <c r="P562" s="352"/>
      <c r="Q562" s="352"/>
      <c r="R562" s="352"/>
      <c r="S562" s="352"/>
      <c r="T562" s="352"/>
      <c r="U562" s="352"/>
      <c r="V562" s="352"/>
      <c r="W562" s="352"/>
      <c r="X562" s="352"/>
      <c r="Y562" s="352"/>
      <c r="Z562" s="352"/>
      <c r="AA562" s="352"/>
      <c r="AB562" s="352"/>
      <c r="AC562" s="352"/>
    </row>
    <row r="563" ht="15.75" customHeight="1">
      <c r="A563" s="352"/>
      <c r="B563" s="352"/>
      <c r="C563" s="352"/>
      <c r="D563" s="352"/>
      <c r="E563" s="352"/>
      <c r="F563" s="352"/>
      <c r="G563" s="352"/>
      <c r="H563" s="352"/>
      <c r="I563" s="352"/>
      <c r="J563" s="352"/>
      <c r="K563" s="352"/>
      <c r="L563" s="352"/>
      <c r="M563" s="352"/>
      <c r="N563" s="352"/>
      <c r="O563" s="352"/>
      <c r="P563" s="352"/>
      <c r="Q563" s="352"/>
      <c r="R563" s="352"/>
      <c r="S563" s="352"/>
      <c r="T563" s="352"/>
      <c r="U563" s="352"/>
      <c r="V563" s="352"/>
      <c r="W563" s="352"/>
      <c r="X563" s="352"/>
      <c r="Y563" s="352"/>
      <c r="Z563" s="352"/>
      <c r="AA563" s="352"/>
      <c r="AB563" s="352"/>
      <c r="AC563" s="352"/>
    </row>
    <row r="564" ht="15.75" customHeight="1">
      <c r="A564" s="352"/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N564" s="352"/>
      <c r="O564" s="352"/>
      <c r="P564" s="352"/>
      <c r="Q564" s="352"/>
      <c r="R564" s="352"/>
      <c r="S564" s="352"/>
      <c r="T564" s="352"/>
      <c r="U564" s="352"/>
      <c r="V564" s="352"/>
      <c r="W564" s="352"/>
      <c r="X564" s="352"/>
      <c r="Y564" s="352"/>
      <c r="Z564" s="352"/>
      <c r="AA564" s="352"/>
      <c r="AB564" s="352"/>
      <c r="AC564" s="352"/>
    </row>
    <row r="565" ht="15.75" customHeight="1">
      <c r="A565" s="352"/>
      <c r="B565" s="352"/>
      <c r="C565" s="352"/>
      <c r="D565" s="352"/>
      <c r="E565" s="352"/>
      <c r="F565" s="352"/>
      <c r="G565" s="352"/>
      <c r="H565" s="352"/>
      <c r="I565" s="352"/>
      <c r="J565" s="352"/>
      <c r="K565" s="352"/>
      <c r="L565" s="352"/>
      <c r="M565" s="352"/>
      <c r="N565" s="352"/>
      <c r="O565" s="352"/>
      <c r="P565" s="352"/>
      <c r="Q565" s="352"/>
      <c r="R565" s="352"/>
      <c r="S565" s="352"/>
      <c r="T565" s="352"/>
      <c r="U565" s="352"/>
      <c r="V565" s="352"/>
      <c r="W565" s="352"/>
      <c r="X565" s="352"/>
      <c r="Y565" s="352"/>
      <c r="Z565" s="352"/>
      <c r="AA565" s="352"/>
      <c r="AB565" s="352"/>
      <c r="AC565" s="352"/>
    </row>
    <row r="566" ht="15.75" customHeight="1">
      <c r="A566" s="352"/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N566" s="352"/>
      <c r="O566" s="352"/>
      <c r="P566" s="352"/>
      <c r="Q566" s="352"/>
      <c r="R566" s="352"/>
      <c r="S566" s="352"/>
      <c r="T566" s="352"/>
      <c r="U566" s="352"/>
      <c r="V566" s="352"/>
      <c r="W566" s="352"/>
      <c r="X566" s="352"/>
      <c r="Y566" s="352"/>
      <c r="Z566" s="352"/>
      <c r="AA566" s="352"/>
      <c r="AB566" s="352"/>
      <c r="AC566" s="352"/>
    </row>
    <row r="567" ht="15.75" customHeight="1">
      <c r="A567" s="352"/>
      <c r="B567" s="352"/>
      <c r="C567" s="352"/>
      <c r="D567" s="352"/>
      <c r="E567" s="352"/>
      <c r="F567" s="352"/>
      <c r="G567" s="352"/>
      <c r="H567" s="352"/>
      <c r="I567" s="352"/>
      <c r="J567" s="352"/>
      <c r="K567" s="352"/>
      <c r="L567" s="352"/>
      <c r="M567" s="352"/>
      <c r="N567" s="352"/>
      <c r="O567" s="352"/>
      <c r="P567" s="352"/>
      <c r="Q567" s="352"/>
      <c r="R567" s="352"/>
      <c r="S567" s="352"/>
      <c r="T567" s="352"/>
      <c r="U567" s="352"/>
      <c r="V567" s="352"/>
      <c r="W567" s="352"/>
      <c r="X567" s="352"/>
      <c r="Y567" s="352"/>
      <c r="Z567" s="352"/>
      <c r="AA567" s="352"/>
      <c r="AB567" s="352"/>
      <c r="AC567" s="352"/>
    </row>
    <row r="568" ht="15.75" customHeight="1">
      <c r="A568" s="352"/>
      <c r="B568" s="352"/>
      <c r="C568" s="352"/>
      <c r="D568" s="352"/>
      <c r="E568" s="352"/>
      <c r="F568" s="352"/>
      <c r="G568" s="352"/>
      <c r="H568" s="352"/>
      <c r="I568" s="352"/>
      <c r="J568" s="352"/>
      <c r="K568" s="352"/>
      <c r="L568" s="352"/>
      <c r="M568" s="352"/>
      <c r="N568" s="352"/>
      <c r="O568" s="352"/>
      <c r="P568" s="352"/>
      <c r="Q568" s="352"/>
      <c r="R568" s="352"/>
      <c r="S568" s="352"/>
      <c r="T568" s="352"/>
      <c r="U568" s="352"/>
      <c r="V568" s="352"/>
      <c r="W568" s="352"/>
      <c r="X568" s="352"/>
      <c r="Y568" s="352"/>
      <c r="Z568" s="352"/>
      <c r="AA568" s="352"/>
      <c r="AB568" s="352"/>
      <c r="AC568" s="352"/>
    </row>
    <row r="569" ht="15.75" customHeight="1">
      <c r="A569" s="352"/>
      <c r="B569" s="352"/>
      <c r="C569" s="352"/>
      <c r="D569" s="352"/>
      <c r="E569" s="352"/>
      <c r="F569" s="352"/>
      <c r="G569" s="352"/>
      <c r="H569" s="352"/>
      <c r="I569" s="352"/>
      <c r="J569" s="352"/>
      <c r="K569" s="352"/>
      <c r="L569" s="352"/>
      <c r="M569" s="352"/>
      <c r="N569" s="352"/>
      <c r="O569" s="352"/>
      <c r="P569" s="352"/>
      <c r="Q569" s="352"/>
      <c r="R569" s="352"/>
      <c r="S569" s="352"/>
      <c r="T569" s="352"/>
      <c r="U569" s="352"/>
      <c r="V569" s="352"/>
      <c r="W569" s="352"/>
      <c r="X569" s="352"/>
      <c r="Y569" s="352"/>
      <c r="Z569" s="352"/>
      <c r="AA569" s="352"/>
      <c r="AB569" s="352"/>
      <c r="AC569" s="352"/>
    </row>
    <row r="570" ht="15.75" customHeight="1">
      <c r="A570" s="352"/>
      <c r="B570" s="352"/>
      <c r="C570" s="352"/>
      <c r="D570" s="352"/>
      <c r="E570" s="352"/>
      <c r="F570" s="352"/>
      <c r="G570" s="352"/>
      <c r="H570" s="352"/>
      <c r="I570" s="352"/>
      <c r="J570" s="352"/>
      <c r="K570" s="352"/>
      <c r="L570" s="352"/>
      <c r="M570" s="352"/>
      <c r="N570" s="352"/>
      <c r="O570" s="352"/>
      <c r="P570" s="352"/>
      <c r="Q570" s="352"/>
      <c r="R570" s="352"/>
      <c r="S570" s="352"/>
      <c r="T570" s="352"/>
      <c r="U570" s="352"/>
      <c r="V570" s="352"/>
      <c r="W570" s="352"/>
      <c r="X570" s="352"/>
      <c r="Y570" s="352"/>
      <c r="Z570" s="352"/>
      <c r="AA570" s="352"/>
      <c r="AB570" s="352"/>
      <c r="AC570" s="352"/>
    </row>
    <row r="571" ht="15.75" customHeight="1">
      <c r="A571" s="352"/>
      <c r="B571" s="352"/>
      <c r="C571" s="352"/>
      <c r="D571" s="352"/>
      <c r="E571" s="352"/>
      <c r="F571" s="352"/>
      <c r="G571" s="352"/>
      <c r="H571" s="352"/>
      <c r="I571" s="352"/>
      <c r="J571" s="352"/>
      <c r="K571" s="352"/>
      <c r="L571" s="352"/>
      <c r="M571" s="352"/>
      <c r="N571" s="352"/>
      <c r="O571" s="352"/>
      <c r="P571" s="352"/>
      <c r="Q571" s="352"/>
      <c r="R571" s="352"/>
      <c r="S571" s="352"/>
      <c r="T571" s="352"/>
      <c r="U571" s="352"/>
      <c r="V571" s="352"/>
      <c r="W571" s="352"/>
      <c r="X571" s="352"/>
      <c r="Y571" s="352"/>
      <c r="Z571" s="352"/>
      <c r="AA571" s="352"/>
      <c r="AB571" s="352"/>
      <c r="AC571" s="352"/>
    </row>
    <row r="572" ht="15.75" customHeight="1">
      <c r="A572" s="352"/>
      <c r="B572" s="352"/>
      <c r="C572" s="352"/>
      <c r="D572" s="352"/>
      <c r="E572" s="352"/>
      <c r="F572" s="352"/>
      <c r="G572" s="352"/>
      <c r="H572" s="352"/>
      <c r="I572" s="352"/>
      <c r="J572" s="352"/>
      <c r="K572" s="352"/>
      <c r="L572" s="352"/>
      <c r="M572" s="352"/>
      <c r="N572" s="352"/>
      <c r="O572" s="352"/>
      <c r="P572" s="352"/>
      <c r="Q572" s="352"/>
      <c r="R572" s="352"/>
      <c r="S572" s="352"/>
      <c r="T572" s="352"/>
      <c r="U572" s="352"/>
      <c r="V572" s="352"/>
      <c r="W572" s="352"/>
      <c r="X572" s="352"/>
      <c r="Y572" s="352"/>
      <c r="Z572" s="352"/>
      <c r="AA572" s="352"/>
      <c r="AB572" s="352"/>
      <c r="AC572" s="352"/>
    </row>
    <row r="573" ht="15.75" customHeight="1">
      <c r="A573" s="352"/>
      <c r="B573" s="352"/>
      <c r="C573" s="352"/>
      <c r="D573" s="352"/>
      <c r="E573" s="352"/>
      <c r="F573" s="352"/>
      <c r="G573" s="352"/>
      <c r="H573" s="352"/>
      <c r="I573" s="352"/>
      <c r="J573" s="352"/>
      <c r="K573" s="352"/>
      <c r="L573" s="352"/>
      <c r="M573" s="352"/>
      <c r="N573" s="352"/>
      <c r="O573" s="352"/>
      <c r="P573" s="352"/>
      <c r="Q573" s="352"/>
      <c r="R573" s="352"/>
      <c r="S573" s="352"/>
      <c r="T573" s="352"/>
      <c r="U573" s="352"/>
      <c r="V573" s="352"/>
      <c r="W573" s="352"/>
      <c r="X573" s="352"/>
      <c r="Y573" s="352"/>
      <c r="Z573" s="352"/>
      <c r="AA573" s="352"/>
      <c r="AB573" s="352"/>
      <c r="AC573" s="352"/>
    </row>
    <row r="574" ht="15.75" customHeight="1">
      <c r="A574" s="352"/>
      <c r="B574" s="352"/>
      <c r="C574" s="352"/>
      <c r="D574" s="352"/>
      <c r="E574" s="352"/>
      <c r="F574" s="352"/>
      <c r="G574" s="352"/>
      <c r="H574" s="352"/>
      <c r="I574" s="352"/>
      <c r="J574" s="352"/>
      <c r="K574" s="352"/>
      <c r="L574" s="352"/>
      <c r="M574" s="352"/>
      <c r="N574" s="352"/>
      <c r="O574" s="352"/>
      <c r="P574" s="352"/>
      <c r="Q574" s="352"/>
      <c r="R574" s="352"/>
      <c r="S574" s="352"/>
      <c r="T574" s="352"/>
      <c r="U574" s="352"/>
      <c r="V574" s="352"/>
      <c r="W574" s="352"/>
      <c r="X574" s="352"/>
      <c r="Y574" s="352"/>
      <c r="Z574" s="352"/>
      <c r="AA574" s="352"/>
      <c r="AB574" s="352"/>
      <c r="AC574" s="352"/>
    </row>
    <row r="575" ht="15.75" customHeight="1">
      <c r="A575" s="352"/>
      <c r="B575" s="352"/>
      <c r="C575" s="352"/>
      <c r="D575" s="352"/>
      <c r="E575" s="352"/>
      <c r="F575" s="352"/>
      <c r="G575" s="352"/>
      <c r="H575" s="352"/>
      <c r="I575" s="352"/>
      <c r="J575" s="352"/>
      <c r="K575" s="352"/>
      <c r="L575" s="352"/>
      <c r="M575" s="352"/>
      <c r="N575" s="352"/>
      <c r="O575" s="352"/>
      <c r="P575" s="352"/>
      <c r="Q575" s="352"/>
      <c r="R575" s="352"/>
      <c r="S575" s="352"/>
      <c r="T575" s="352"/>
      <c r="U575" s="352"/>
      <c r="V575" s="352"/>
      <c r="W575" s="352"/>
      <c r="X575" s="352"/>
      <c r="Y575" s="352"/>
      <c r="Z575" s="352"/>
      <c r="AA575" s="352"/>
      <c r="AB575" s="352"/>
      <c r="AC575" s="352"/>
    </row>
    <row r="576" ht="15.75" customHeight="1">
      <c r="A576" s="352"/>
      <c r="B576" s="352"/>
      <c r="C576" s="352"/>
      <c r="D576" s="352"/>
      <c r="E576" s="352"/>
      <c r="F576" s="352"/>
      <c r="G576" s="352"/>
      <c r="H576" s="352"/>
      <c r="I576" s="352"/>
      <c r="J576" s="352"/>
      <c r="K576" s="352"/>
      <c r="L576" s="352"/>
      <c r="M576" s="352"/>
      <c r="N576" s="352"/>
      <c r="O576" s="352"/>
      <c r="P576" s="352"/>
      <c r="Q576" s="352"/>
      <c r="R576" s="352"/>
      <c r="S576" s="352"/>
      <c r="T576" s="352"/>
      <c r="U576" s="352"/>
      <c r="V576" s="352"/>
      <c r="W576" s="352"/>
      <c r="X576" s="352"/>
      <c r="Y576" s="352"/>
      <c r="Z576" s="352"/>
      <c r="AA576" s="352"/>
      <c r="AB576" s="352"/>
      <c r="AC576" s="352"/>
    </row>
    <row r="577" ht="15.75" customHeight="1">
      <c r="A577" s="352"/>
      <c r="B577" s="352"/>
      <c r="C577" s="352"/>
      <c r="D577" s="352"/>
      <c r="E577" s="352"/>
      <c r="F577" s="352"/>
      <c r="G577" s="352"/>
      <c r="H577" s="352"/>
      <c r="I577" s="352"/>
      <c r="J577" s="352"/>
      <c r="K577" s="352"/>
      <c r="L577" s="352"/>
      <c r="M577" s="352"/>
      <c r="N577" s="352"/>
      <c r="O577" s="352"/>
      <c r="P577" s="352"/>
      <c r="Q577" s="352"/>
      <c r="R577" s="352"/>
      <c r="S577" s="352"/>
      <c r="T577" s="352"/>
      <c r="U577" s="352"/>
      <c r="V577" s="352"/>
      <c r="W577" s="352"/>
      <c r="X577" s="352"/>
      <c r="Y577" s="352"/>
      <c r="Z577" s="352"/>
      <c r="AA577" s="352"/>
      <c r="AB577" s="352"/>
      <c r="AC577" s="352"/>
    </row>
    <row r="578" ht="15.75" customHeight="1">
      <c r="A578" s="352"/>
      <c r="B578" s="352"/>
      <c r="C578" s="352"/>
      <c r="D578" s="352"/>
      <c r="E578" s="352"/>
      <c r="F578" s="352"/>
      <c r="G578" s="352"/>
      <c r="H578" s="352"/>
      <c r="I578" s="352"/>
      <c r="J578" s="352"/>
      <c r="K578" s="352"/>
      <c r="L578" s="352"/>
      <c r="M578" s="352"/>
      <c r="N578" s="352"/>
      <c r="O578" s="352"/>
      <c r="P578" s="352"/>
      <c r="Q578" s="352"/>
      <c r="R578" s="352"/>
      <c r="S578" s="352"/>
      <c r="T578" s="352"/>
      <c r="U578" s="352"/>
      <c r="V578" s="352"/>
      <c r="W578" s="352"/>
      <c r="X578" s="352"/>
      <c r="Y578" s="352"/>
      <c r="Z578" s="352"/>
      <c r="AA578" s="352"/>
      <c r="AB578" s="352"/>
      <c r="AC578" s="352"/>
    </row>
    <row r="579" ht="15.75" customHeight="1">
      <c r="A579" s="352"/>
      <c r="B579" s="352"/>
      <c r="C579" s="352"/>
      <c r="D579" s="352"/>
      <c r="E579" s="352"/>
      <c r="F579" s="352"/>
      <c r="G579" s="352"/>
      <c r="H579" s="352"/>
      <c r="I579" s="352"/>
      <c r="J579" s="352"/>
      <c r="K579" s="352"/>
      <c r="L579" s="352"/>
      <c r="M579" s="352"/>
      <c r="N579" s="352"/>
      <c r="O579" s="352"/>
      <c r="P579" s="352"/>
      <c r="Q579" s="352"/>
      <c r="R579" s="352"/>
      <c r="S579" s="352"/>
      <c r="T579" s="352"/>
      <c r="U579" s="352"/>
      <c r="V579" s="352"/>
      <c r="W579" s="352"/>
      <c r="X579" s="352"/>
      <c r="Y579" s="352"/>
      <c r="Z579" s="352"/>
      <c r="AA579" s="352"/>
      <c r="AB579" s="352"/>
      <c r="AC579" s="352"/>
    </row>
    <row r="580" ht="15.75" customHeight="1">
      <c r="A580" s="352"/>
      <c r="B580" s="352"/>
      <c r="C580" s="352"/>
      <c r="D580" s="352"/>
      <c r="E580" s="352"/>
      <c r="F580" s="352"/>
      <c r="G580" s="352"/>
      <c r="H580" s="352"/>
      <c r="I580" s="352"/>
      <c r="J580" s="352"/>
      <c r="K580" s="352"/>
      <c r="L580" s="352"/>
      <c r="M580" s="352"/>
      <c r="N580" s="352"/>
      <c r="O580" s="352"/>
      <c r="P580" s="352"/>
      <c r="Q580" s="352"/>
      <c r="R580" s="352"/>
      <c r="S580" s="352"/>
      <c r="T580" s="352"/>
      <c r="U580" s="352"/>
      <c r="V580" s="352"/>
      <c r="W580" s="352"/>
      <c r="X580" s="352"/>
      <c r="Y580" s="352"/>
      <c r="Z580" s="352"/>
      <c r="AA580" s="352"/>
      <c r="AB580" s="352"/>
      <c r="AC580" s="352"/>
    </row>
    <row r="581" ht="15.75" customHeight="1">
      <c r="A581" s="352"/>
      <c r="B581" s="352"/>
      <c r="C581" s="352"/>
      <c r="D581" s="352"/>
      <c r="E581" s="352"/>
      <c r="F581" s="352"/>
      <c r="G581" s="352"/>
      <c r="H581" s="352"/>
      <c r="I581" s="352"/>
      <c r="J581" s="352"/>
      <c r="K581" s="352"/>
      <c r="L581" s="352"/>
      <c r="M581" s="352"/>
      <c r="N581" s="352"/>
      <c r="O581" s="352"/>
      <c r="P581" s="352"/>
      <c r="Q581" s="352"/>
      <c r="R581" s="352"/>
      <c r="S581" s="352"/>
      <c r="T581" s="352"/>
      <c r="U581" s="352"/>
      <c r="V581" s="352"/>
      <c r="W581" s="352"/>
      <c r="X581" s="352"/>
      <c r="Y581" s="352"/>
      <c r="Z581" s="352"/>
      <c r="AA581" s="352"/>
      <c r="AB581" s="352"/>
      <c r="AC581" s="352"/>
    </row>
    <row r="582" ht="15.75" customHeight="1">
      <c r="A582" s="352"/>
      <c r="B582" s="352"/>
      <c r="C582" s="352"/>
      <c r="D582" s="352"/>
      <c r="E582" s="352"/>
      <c r="F582" s="352"/>
      <c r="G582" s="352"/>
      <c r="H582" s="352"/>
      <c r="I582" s="352"/>
      <c r="J582" s="352"/>
      <c r="K582" s="352"/>
      <c r="L582" s="352"/>
      <c r="M582" s="352"/>
      <c r="N582" s="352"/>
      <c r="O582" s="352"/>
      <c r="P582" s="352"/>
      <c r="Q582" s="352"/>
      <c r="R582" s="352"/>
      <c r="S582" s="352"/>
      <c r="T582" s="352"/>
      <c r="U582" s="352"/>
      <c r="V582" s="352"/>
      <c r="W582" s="352"/>
      <c r="X582" s="352"/>
      <c r="Y582" s="352"/>
      <c r="Z582" s="352"/>
      <c r="AA582" s="352"/>
      <c r="AB582" s="352"/>
      <c r="AC582" s="352"/>
    </row>
    <row r="583" ht="15.75" customHeight="1">
      <c r="A583" s="352"/>
      <c r="B583" s="352"/>
      <c r="C583" s="352"/>
      <c r="D583" s="352"/>
      <c r="E583" s="352"/>
      <c r="F583" s="352"/>
      <c r="G583" s="352"/>
      <c r="H583" s="352"/>
      <c r="I583" s="352"/>
      <c r="J583" s="352"/>
      <c r="K583" s="352"/>
      <c r="L583" s="352"/>
      <c r="M583" s="352"/>
      <c r="N583" s="352"/>
      <c r="O583" s="352"/>
      <c r="P583" s="352"/>
      <c r="Q583" s="352"/>
      <c r="R583" s="352"/>
      <c r="S583" s="352"/>
      <c r="T583" s="352"/>
      <c r="U583" s="352"/>
      <c r="V583" s="352"/>
      <c r="W583" s="352"/>
      <c r="X583" s="352"/>
      <c r="Y583" s="352"/>
      <c r="Z583" s="352"/>
      <c r="AA583" s="352"/>
      <c r="AB583" s="352"/>
      <c r="AC583" s="352"/>
    </row>
    <row r="584" ht="15.75" customHeight="1">
      <c r="A584" s="352"/>
      <c r="B584" s="352"/>
      <c r="C584" s="352"/>
      <c r="D584" s="352"/>
      <c r="E584" s="352"/>
      <c r="F584" s="352"/>
      <c r="G584" s="352"/>
      <c r="H584" s="352"/>
      <c r="I584" s="352"/>
      <c r="J584" s="352"/>
      <c r="K584" s="352"/>
      <c r="L584" s="352"/>
      <c r="M584" s="352"/>
      <c r="N584" s="352"/>
      <c r="O584" s="352"/>
      <c r="P584" s="352"/>
      <c r="Q584" s="352"/>
      <c r="R584" s="352"/>
      <c r="S584" s="352"/>
      <c r="T584" s="352"/>
      <c r="U584" s="352"/>
      <c r="V584" s="352"/>
      <c r="W584" s="352"/>
      <c r="X584" s="352"/>
      <c r="Y584" s="352"/>
      <c r="Z584" s="352"/>
      <c r="AA584" s="352"/>
      <c r="AB584" s="352"/>
      <c r="AC584" s="352"/>
    </row>
    <row r="585" ht="15.75" customHeight="1">
      <c r="A585" s="352"/>
      <c r="B585" s="352"/>
      <c r="C585" s="352"/>
      <c r="D585" s="352"/>
      <c r="E585" s="352"/>
      <c r="F585" s="352"/>
      <c r="G585" s="352"/>
      <c r="H585" s="352"/>
      <c r="I585" s="352"/>
      <c r="J585" s="352"/>
      <c r="K585" s="352"/>
      <c r="L585" s="352"/>
      <c r="M585" s="352"/>
      <c r="N585" s="352"/>
      <c r="O585" s="352"/>
      <c r="P585" s="352"/>
      <c r="Q585" s="352"/>
      <c r="R585" s="352"/>
      <c r="S585" s="352"/>
      <c r="T585" s="352"/>
      <c r="U585" s="352"/>
      <c r="V585" s="352"/>
      <c r="W585" s="352"/>
      <c r="X585" s="352"/>
      <c r="Y585" s="352"/>
      <c r="Z585" s="352"/>
      <c r="AA585" s="352"/>
      <c r="AB585" s="352"/>
      <c r="AC585" s="352"/>
    </row>
    <row r="586" ht="15.75" customHeight="1">
      <c r="A586" s="352"/>
      <c r="B586" s="352"/>
      <c r="C586" s="352"/>
      <c r="D586" s="352"/>
      <c r="E586" s="352"/>
      <c r="F586" s="352"/>
      <c r="G586" s="352"/>
      <c r="H586" s="352"/>
      <c r="I586" s="352"/>
      <c r="J586" s="352"/>
      <c r="K586" s="352"/>
      <c r="L586" s="352"/>
      <c r="M586" s="352"/>
      <c r="N586" s="352"/>
      <c r="O586" s="352"/>
      <c r="P586" s="352"/>
      <c r="Q586" s="352"/>
      <c r="R586" s="352"/>
      <c r="S586" s="352"/>
      <c r="T586" s="352"/>
      <c r="U586" s="352"/>
      <c r="V586" s="352"/>
      <c r="W586" s="352"/>
      <c r="X586" s="352"/>
      <c r="Y586" s="352"/>
      <c r="Z586" s="352"/>
      <c r="AA586" s="352"/>
      <c r="AB586" s="352"/>
      <c r="AC586" s="352"/>
    </row>
    <row r="587" ht="15.75" customHeight="1">
      <c r="A587" s="352"/>
      <c r="B587" s="352"/>
      <c r="C587" s="352"/>
      <c r="D587" s="352"/>
      <c r="E587" s="352"/>
      <c r="F587" s="352"/>
      <c r="G587" s="352"/>
      <c r="H587" s="352"/>
      <c r="I587" s="352"/>
      <c r="J587" s="352"/>
      <c r="K587" s="352"/>
      <c r="L587" s="352"/>
      <c r="M587" s="352"/>
      <c r="N587" s="352"/>
      <c r="O587" s="352"/>
      <c r="P587" s="352"/>
      <c r="Q587" s="352"/>
      <c r="R587" s="352"/>
      <c r="S587" s="352"/>
      <c r="T587" s="352"/>
      <c r="U587" s="352"/>
      <c r="V587" s="352"/>
      <c r="W587" s="352"/>
      <c r="X587" s="352"/>
      <c r="Y587" s="352"/>
      <c r="Z587" s="352"/>
      <c r="AA587" s="352"/>
      <c r="AB587" s="352"/>
      <c r="AC587" s="352"/>
    </row>
    <row r="588" ht="15.75" customHeight="1">
      <c r="A588" s="352"/>
      <c r="B588" s="352"/>
      <c r="C588" s="352"/>
      <c r="D588" s="352"/>
      <c r="E588" s="352"/>
      <c r="F588" s="352"/>
      <c r="G588" s="352"/>
      <c r="H588" s="352"/>
      <c r="I588" s="352"/>
      <c r="J588" s="352"/>
      <c r="K588" s="352"/>
      <c r="L588" s="352"/>
      <c r="M588" s="352"/>
      <c r="N588" s="352"/>
      <c r="O588" s="352"/>
      <c r="P588" s="352"/>
      <c r="Q588" s="352"/>
      <c r="R588" s="352"/>
      <c r="S588" s="352"/>
      <c r="T588" s="352"/>
      <c r="U588" s="352"/>
      <c r="V588" s="352"/>
      <c r="W588" s="352"/>
      <c r="X588" s="352"/>
      <c r="Y588" s="352"/>
      <c r="Z588" s="352"/>
      <c r="AA588" s="352"/>
      <c r="AB588" s="352"/>
      <c r="AC588" s="352"/>
    </row>
    <row r="589" ht="15.75" customHeight="1">
      <c r="A589" s="352"/>
      <c r="B589" s="352"/>
      <c r="C589" s="352"/>
      <c r="D589" s="352"/>
      <c r="E589" s="352"/>
      <c r="F589" s="352"/>
      <c r="G589" s="352"/>
      <c r="H589" s="352"/>
      <c r="I589" s="352"/>
      <c r="J589" s="352"/>
      <c r="K589" s="352"/>
      <c r="L589" s="352"/>
      <c r="M589" s="352"/>
      <c r="N589" s="352"/>
      <c r="O589" s="352"/>
      <c r="P589" s="352"/>
      <c r="Q589" s="352"/>
      <c r="R589" s="352"/>
      <c r="S589" s="352"/>
      <c r="T589" s="352"/>
      <c r="U589" s="352"/>
      <c r="V589" s="352"/>
      <c r="W589" s="352"/>
      <c r="X589" s="352"/>
      <c r="Y589" s="352"/>
      <c r="Z589" s="352"/>
      <c r="AA589" s="352"/>
      <c r="AB589" s="352"/>
      <c r="AC589" s="352"/>
    </row>
    <row r="590" ht="15.75" customHeight="1">
      <c r="A590" s="352"/>
      <c r="B590" s="352"/>
      <c r="C590" s="352"/>
      <c r="D590" s="352"/>
      <c r="E590" s="352"/>
      <c r="F590" s="352"/>
      <c r="G590" s="352"/>
      <c r="H590" s="352"/>
      <c r="I590" s="352"/>
      <c r="J590" s="352"/>
      <c r="K590" s="352"/>
      <c r="L590" s="352"/>
      <c r="M590" s="352"/>
      <c r="N590" s="352"/>
      <c r="O590" s="352"/>
      <c r="P590" s="352"/>
      <c r="Q590" s="352"/>
      <c r="R590" s="352"/>
      <c r="S590" s="352"/>
      <c r="T590" s="352"/>
      <c r="U590" s="352"/>
      <c r="V590" s="352"/>
      <c r="W590" s="352"/>
      <c r="X590" s="352"/>
      <c r="Y590" s="352"/>
      <c r="Z590" s="352"/>
      <c r="AA590" s="352"/>
      <c r="AB590" s="352"/>
      <c r="AC590" s="352"/>
    </row>
    <row r="591" ht="15.75" customHeight="1">
      <c r="A591" s="352"/>
      <c r="B591" s="352"/>
      <c r="C591" s="352"/>
      <c r="D591" s="352"/>
      <c r="E591" s="352"/>
      <c r="F591" s="352"/>
      <c r="G591" s="352"/>
      <c r="H591" s="352"/>
      <c r="I591" s="352"/>
      <c r="J591" s="352"/>
      <c r="K591" s="352"/>
      <c r="L591" s="352"/>
      <c r="M591" s="352"/>
      <c r="N591" s="352"/>
      <c r="O591" s="352"/>
      <c r="P591" s="352"/>
      <c r="Q591" s="352"/>
      <c r="R591" s="352"/>
      <c r="S591" s="352"/>
      <c r="T591" s="352"/>
      <c r="U591" s="352"/>
      <c r="V591" s="352"/>
      <c r="W591" s="352"/>
      <c r="X591" s="352"/>
      <c r="Y591" s="352"/>
      <c r="Z591" s="352"/>
      <c r="AA591" s="352"/>
      <c r="AB591" s="352"/>
      <c r="AC591" s="352"/>
    </row>
    <row r="592" ht="15.75" customHeight="1">
      <c r="A592" s="352"/>
      <c r="B592" s="352"/>
      <c r="C592" s="352"/>
      <c r="D592" s="352"/>
      <c r="E592" s="352"/>
      <c r="F592" s="352"/>
      <c r="G592" s="352"/>
      <c r="H592" s="352"/>
      <c r="I592" s="352"/>
      <c r="J592" s="352"/>
      <c r="K592" s="352"/>
      <c r="L592" s="352"/>
      <c r="M592" s="352"/>
      <c r="N592" s="352"/>
      <c r="O592" s="352"/>
      <c r="P592" s="352"/>
      <c r="Q592" s="352"/>
      <c r="R592" s="352"/>
      <c r="S592" s="352"/>
      <c r="T592" s="352"/>
      <c r="U592" s="352"/>
      <c r="V592" s="352"/>
      <c r="W592" s="352"/>
      <c r="X592" s="352"/>
      <c r="Y592" s="352"/>
      <c r="Z592" s="352"/>
      <c r="AA592" s="352"/>
      <c r="AB592" s="352"/>
      <c r="AC592" s="352"/>
    </row>
    <row r="593" ht="15.75" customHeight="1">
      <c r="A593" s="352"/>
      <c r="B593" s="352"/>
      <c r="C593" s="352"/>
      <c r="D593" s="352"/>
      <c r="E593" s="352"/>
      <c r="F593" s="352"/>
      <c r="G593" s="352"/>
      <c r="H593" s="352"/>
      <c r="I593" s="352"/>
      <c r="J593" s="352"/>
      <c r="K593" s="352"/>
      <c r="L593" s="352"/>
      <c r="M593" s="352"/>
      <c r="N593" s="352"/>
      <c r="O593" s="352"/>
      <c r="P593" s="352"/>
      <c r="Q593" s="352"/>
      <c r="R593" s="352"/>
      <c r="S593" s="352"/>
      <c r="T593" s="352"/>
      <c r="U593" s="352"/>
      <c r="V593" s="352"/>
      <c r="W593" s="352"/>
      <c r="X593" s="352"/>
      <c r="Y593" s="352"/>
      <c r="Z593" s="352"/>
      <c r="AA593" s="352"/>
      <c r="AB593" s="352"/>
      <c r="AC593" s="352"/>
    </row>
    <row r="594" ht="15.75" customHeight="1">
      <c r="A594" s="352"/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N594" s="352"/>
      <c r="O594" s="352"/>
      <c r="P594" s="352"/>
      <c r="Q594" s="352"/>
      <c r="R594" s="352"/>
      <c r="S594" s="352"/>
      <c r="T594" s="352"/>
      <c r="U594" s="352"/>
      <c r="V594" s="352"/>
      <c r="W594" s="352"/>
      <c r="X594" s="352"/>
      <c r="Y594" s="352"/>
      <c r="Z594" s="352"/>
      <c r="AA594" s="352"/>
      <c r="AB594" s="352"/>
      <c r="AC594" s="352"/>
    </row>
    <row r="595" ht="15.75" customHeight="1">
      <c r="A595" s="352"/>
      <c r="B595" s="352"/>
      <c r="C595" s="352"/>
      <c r="D595" s="352"/>
      <c r="E595" s="352"/>
      <c r="F595" s="352"/>
      <c r="G595" s="352"/>
      <c r="H595" s="352"/>
      <c r="I595" s="352"/>
      <c r="J595" s="352"/>
      <c r="K595" s="352"/>
      <c r="L595" s="352"/>
      <c r="M595" s="352"/>
      <c r="N595" s="352"/>
      <c r="O595" s="352"/>
      <c r="P595" s="352"/>
      <c r="Q595" s="352"/>
      <c r="R595" s="352"/>
      <c r="S595" s="352"/>
      <c r="T595" s="352"/>
      <c r="U595" s="352"/>
      <c r="V595" s="352"/>
      <c r="W595" s="352"/>
      <c r="X595" s="352"/>
      <c r="Y595" s="352"/>
      <c r="Z595" s="352"/>
      <c r="AA595" s="352"/>
      <c r="AB595" s="352"/>
      <c r="AC595" s="352"/>
    </row>
    <row r="596" ht="15.75" customHeight="1">
      <c r="A596" s="352"/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N596" s="352"/>
      <c r="O596" s="352"/>
      <c r="P596" s="352"/>
      <c r="Q596" s="352"/>
      <c r="R596" s="352"/>
      <c r="S596" s="352"/>
      <c r="T596" s="352"/>
      <c r="U596" s="352"/>
      <c r="V596" s="352"/>
      <c r="W596" s="352"/>
      <c r="X596" s="352"/>
      <c r="Y596" s="352"/>
      <c r="Z596" s="352"/>
      <c r="AA596" s="352"/>
      <c r="AB596" s="352"/>
      <c r="AC596" s="352"/>
    </row>
    <row r="597" ht="15.75" customHeight="1">
      <c r="A597" s="352"/>
      <c r="B597" s="352"/>
      <c r="C597" s="352"/>
      <c r="D597" s="352"/>
      <c r="E597" s="352"/>
      <c r="F597" s="352"/>
      <c r="G597" s="352"/>
      <c r="H597" s="352"/>
      <c r="I597" s="352"/>
      <c r="J597" s="352"/>
      <c r="K597" s="352"/>
      <c r="L597" s="352"/>
      <c r="M597" s="352"/>
      <c r="N597" s="352"/>
      <c r="O597" s="352"/>
      <c r="P597" s="352"/>
      <c r="Q597" s="352"/>
      <c r="R597" s="352"/>
      <c r="S597" s="352"/>
      <c r="T597" s="352"/>
      <c r="U597" s="352"/>
      <c r="V597" s="352"/>
      <c r="W597" s="352"/>
      <c r="X597" s="352"/>
      <c r="Y597" s="352"/>
      <c r="Z597" s="352"/>
      <c r="AA597" s="352"/>
      <c r="AB597" s="352"/>
      <c r="AC597" s="352"/>
    </row>
    <row r="598" ht="15.75" customHeight="1">
      <c r="A598" s="352"/>
      <c r="B598" s="352"/>
      <c r="C598" s="352"/>
      <c r="D598" s="352"/>
      <c r="E598" s="352"/>
      <c r="F598" s="352"/>
      <c r="G598" s="352"/>
      <c r="H598" s="352"/>
      <c r="I598" s="352"/>
      <c r="J598" s="352"/>
      <c r="K598" s="352"/>
      <c r="L598" s="352"/>
      <c r="M598" s="352"/>
      <c r="N598" s="352"/>
      <c r="O598" s="352"/>
      <c r="P598" s="352"/>
      <c r="Q598" s="352"/>
      <c r="R598" s="352"/>
      <c r="S598" s="352"/>
      <c r="T598" s="352"/>
      <c r="U598" s="352"/>
      <c r="V598" s="352"/>
      <c r="W598" s="352"/>
      <c r="X598" s="352"/>
      <c r="Y598" s="352"/>
      <c r="Z598" s="352"/>
      <c r="AA598" s="352"/>
      <c r="AB598" s="352"/>
      <c r="AC598" s="352"/>
    </row>
    <row r="599" ht="15.75" customHeight="1">
      <c r="A599" s="352"/>
      <c r="B599" s="352"/>
      <c r="C599" s="352"/>
      <c r="D599" s="352"/>
      <c r="E599" s="352"/>
      <c r="F599" s="352"/>
      <c r="G599" s="352"/>
      <c r="H599" s="352"/>
      <c r="I599" s="352"/>
      <c r="J599" s="352"/>
      <c r="K599" s="352"/>
      <c r="L599" s="352"/>
      <c r="M599" s="352"/>
      <c r="N599" s="352"/>
      <c r="O599" s="352"/>
      <c r="P599" s="352"/>
      <c r="Q599" s="352"/>
      <c r="R599" s="352"/>
      <c r="S599" s="352"/>
      <c r="T599" s="352"/>
      <c r="U599" s="352"/>
      <c r="V599" s="352"/>
      <c r="W599" s="352"/>
      <c r="X599" s="352"/>
      <c r="Y599" s="352"/>
      <c r="Z599" s="352"/>
      <c r="AA599" s="352"/>
      <c r="AB599" s="352"/>
      <c r="AC599" s="352"/>
    </row>
    <row r="600" ht="15.75" customHeight="1">
      <c r="A600" s="352"/>
      <c r="B600" s="352"/>
      <c r="C600" s="352"/>
      <c r="D600" s="352"/>
      <c r="E600" s="352"/>
      <c r="F600" s="352"/>
      <c r="G600" s="352"/>
      <c r="H600" s="352"/>
      <c r="I600" s="352"/>
      <c r="J600" s="352"/>
      <c r="K600" s="352"/>
      <c r="L600" s="352"/>
      <c r="M600" s="352"/>
      <c r="N600" s="352"/>
      <c r="O600" s="352"/>
      <c r="P600" s="352"/>
      <c r="Q600" s="352"/>
      <c r="R600" s="352"/>
      <c r="S600" s="352"/>
      <c r="T600" s="352"/>
      <c r="U600" s="352"/>
      <c r="V600" s="352"/>
      <c r="W600" s="352"/>
      <c r="X600" s="352"/>
      <c r="Y600" s="352"/>
      <c r="Z600" s="352"/>
      <c r="AA600" s="352"/>
      <c r="AB600" s="352"/>
      <c r="AC600" s="352"/>
    </row>
    <row r="601" ht="15.75" customHeight="1">
      <c r="A601" s="352"/>
      <c r="B601" s="352"/>
      <c r="C601" s="352"/>
      <c r="D601" s="352"/>
      <c r="E601" s="352"/>
      <c r="F601" s="352"/>
      <c r="G601" s="352"/>
      <c r="H601" s="352"/>
      <c r="I601" s="352"/>
      <c r="J601" s="352"/>
      <c r="K601" s="352"/>
      <c r="L601" s="352"/>
      <c r="M601" s="352"/>
      <c r="N601" s="352"/>
      <c r="O601" s="352"/>
      <c r="P601" s="352"/>
      <c r="Q601" s="352"/>
      <c r="R601" s="352"/>
      <c r="S601" s="352"/>
      <c r="T601" s="352"/>
      <c r="U601" s="352"/>
      <c r="V601" s="352"/>
      <c r="W601" s="352"/>
      <c r="X601" s="352"/>
      <c r="Y601" s="352"/>
      <c r="Z601" s="352"/>
      <c r="AA601" s="352"/>
      <c r="AB601" s="352"/>
      <c r="AC601" s="352"/>
    </row>
    <row r="602" ht="15.75" customHeight="1">
      <c r="A602" s="352"/>
      <c r="B602" s="352"/>
      <c r="C602" s="352"/>
      <c r="D602" s="352"/>
      <c r="E602" s="352"/>
      <c r="F602" s="352"/>
      <c r="G602" s="352"/>
      <c r="H602" s="352"/>
      <c r="I602" s="352"/>
      <c r="J602" s="352"/>
      <c r="K602" s="352"/>
      <c r="L602" s="352"/>
      <c r="M602" s="352"/>
      <c r="N602" s="352"/>
      <c r="O602" s="352"/>
      <c r="P602" s="352"/>
      <c r="Q602" s="352"/>
      <c r="R602" s="352"/>
      <c r="S602" s="352"/>
      <c r="T602" s="352"/>
      <c r="U602" s="352"/>
      <c r="V602" s="352"/>
      <c r="W602" s="352"/>
      <c r="X602" s="352"/>
      <c r="Y602" s="352"/>
      <c r="Z602" s="352"/>
      <c r="AA602" s="352"/>
      <c r="AB602" s="352"/>
      <c r="AC602" s="352"/>
    </row>
    <row r="603" ht="15.75" customHeight="1">
      <c r="A603" s="352"/>
      <c r="B603" s="352"/>
      <c r="C603" s="352"/>
      <c r="D603" s="352"/>
      <c r="E603" s="352"/>
      <c r="F603" s="352"/>
      <c r="G603" s="352"/>
      <c r="H603" s="352"/>
      <c r="I603" s="352"/>
      <c r="J603" s="352"/>
      <c r="K603" s="352"/>
      <c r="L603" s="352"/>
      <c r="M603" s="352"/>
      <c r="N603" s="352"/>
      <c r="O603" s="352"/>
      <c r="P603" s="352"/>
      <c r="Q603" s="352"/>
      <c r="R603" s="352"/>
      <c r="S603" s="352"/>
      <c r="T603" s="352"/>
      <c r="U603" s="352"/>
      <c r="V603" s="352"/>
      <c r="W603" s="352"/>
      <c r="X603" s="352"/>
      <c r="Y603" s="352"/>
      <c r="Z603" s="352"/>
      <c r="AA603" s="352"/>
      <c r="AB603" s="352"/>
      <c r="AC603" s="352"/>
    </row>
    <row r="604" ht="15.75" customHeight="1">
      <c r="A604" s="352"/>
      <c r="B604" s="352"/>
      <c r="C604" s="352"/>
      <c r="D604" s="352"/>
      <c r="E604" s="352"/>
      <c r="F604" s="352"/>
      <c r="G604" s="352"/>
      <c r="H604" s="352"/>
      <c r="I604" s="352"/>
      <c r="J604" s="352"/>
      <c r="K604" s="352"/>
      <c r="L604" s="352"/>
      <c r="M604" s="352"/>
      <c r="N604" s="352"/>
      <c r="O604" s="352"/>
      <c r="P604" s="352"/>
      <c r="Q604" s="352"/>
      <c r="R604" s="352"/>
      <c r="S604" s="352"/>
      <c r="T604" s="352"/>
      <c r="U604" s="352"/>
      <c r="V604" s="352"/>
      <c r="W604" s="352"/>
      <c r="X604" s="352"/>
      <c r="Y604" s="352"/>
      <c r="Z604" s="352"/>
      <c r="AA604" s="352"/>
      <c r="AB604" s="352"/>
      <c r="AC604" s="352"/>
    </row>
    <row r="605" ht="15.75" customHeight="1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  <c r="P605" s="352"/>
      <c r="Q605" s="352"/>
      <c r="R605" s="352"/>
      <c r="S605" s="352"/>
      <c r="T605" s="352"/>
      <c r="U605" s="352"/>
      <c r="V605" s="352"/>
      <c r="W605" s="352"/>
      <c r="X605" s="352"/>
      <c r="Y605" s="352"/>
      <c r="Z605" s="352"/>
      <c r="AA605" s="352"/>
      <c r="AB605" s="352"/>
      <c r="AC605" s="352"/>
    </row>
    <row r="606" ht="15.75" customHeight="1">
      <c r="A606" s="352"/>
      <c r="B606" s="352"/>
      <c r="C606" s="352"/>
      <c r="D606" s="352"/>
      <c r="E606" s="352"/>
      <c r="F606" s="352"/>
      <c r="G606" s="352"/>
      <c r="H606" s="352"/>
      <c r="I606" s="352"/>
      <c r="J606" s="352"/>
      <c r="K606" s="352"/>
      <c r="L606" s="352"/>
      <c r="M606" s="352"/>
      <c r="N606" s="352"/>
      <c r="O606" s="352"/>
      <c r="P606" s="352"/>
      <c r="Q606" s="352"/>
      <c r="R606" s="352"/>
      <c r="S606" s="352"/>
      <c r="T606" s="352"/>
      <c r="U606" s="352"/>
      <c r="V606" s="352"/>
      <c r="W606" s="352"/>
      <c r="X606" s="352"/>
      <c r="Y606" s="352"/>
      <c r="Z606" s="352"/>
      <c r="AA606" s="352"/>
      <c r="AB606" s="352"/>
      <c r="AC606" s="352"/>
    </row>
    <row r="607" ht="15.75" customHeight="1">
      <c r="A607" s="352"/>
      <c r="B607" s="352"/>
      <c r="C607" s="352"/>
      <c r="D607" s="352"/>
      <c r="E607" s="352"/>
      <c r="F607" s="352"/>
      <c r="G607" s="352"/>
      <c r="H607" s="352"/>
      <c r="I607" s="352"/>
      <c r="J607" s="352"/>
      <c r="K607" s="352"/>
      <c r="L607" s="352"/>
      <c r="M607" s="352"/>
      <c r="N607" s="352"/>
      <c r="O607" s="352"/>
      <c r="P607" s="352"/>
      <c r="Q607" s="352"/>
      <c r="R607" s="352"/>
      <c r="S607" s="352"/>
      <c r="T607" s="352"/>
      <c r="U607" s="352"/>
      <c r="V607" s="352"/>
      <c r="W607" s="352"/>
      <c r="X607" s="352"/>
      <c r="Y607" s="352"/>
      <c r="Z607" s="352"/>
      <c r="AA607" s="352"/>
      <c r="AB607" s="352"/>
      <c r="AC607" s="352"/>
    </row>
    <row r="608" ht="15.75" customHeight="1">
      <c r="A608" s="352"/>
      <c r="B608" s="352"/>
      <c r="C608" s="352"/>
      <c r="D608" s="352"/>
      <c r="E608" s="352"/>
      <c r="F608" s="352"/>
      <c r="G608" s="352"/>
      <c r="H608" s="352"/>
      <c r="I608" s="352"/>
      <c r="J608" s="352"/>
      <c r="K608" s="352"/>
      <c r="L608" s="352"/>
      <c r="M608" s="352"/>
      <c r="N608" s="352"/>
      <c r="O608" s="352"/>
      <c r="P608" s="352"/>
      <c r="Q608" s="352"/>
      <c r="R608" s="352"/>
      <c r="S608" s="352"/>
      <c r="T608" s="352"/>
      <c r="U608" s="352"/>
      <c r="V608" s="352"/>
      <c r="W608" s="352"/>
      <c r="X608" s="352"/>
      <c r="Y608" s="352"/>
      <c r="Z608" s="352"/>
      <c r="AA608" s="352"/>
      <c r="AB608" s="352"/>
      <c r="AC608" s="352"/>
    </row>
    <row r="609" ht="15.75" customHeight="1">
      <c r="A609" s="352"/>
      <c r="B609" s="352"/>
      <c r="C609" s="352"/>
      <c r="D609" s="352"/>
      <c r="E609" s="352"/>
      <c r="F609" s="352"/>
      <c r="G609" s="352"/>
      <c r="H609" s="352"/>
      <c r="I609" s="352"/>
      <c r="J609" s="352"/>
      <c r="K609" s="352"/>
      <c r="L609" s="352"/>
      <c r="M609" s="352"/>
      <c r="N609" s="352"/>
      <c r="O609" s="352"/>
      <c r="P609" s="352"/>
      <c r="Q609" s="352"/>
      <c r="R609" s="352"/>
      <c r="S609" s="352"/>
      <c r="T609" s="352"/>
      <c r="U609" s="352"/>
      <c r="V609" s="352"/>
      <c r="W609" s="352"/>
      <c r="X609" s="352"/>
      <c r="Y609" s="352"/>
      <c r="Z609" s="352"/>
      <c r="AA609" s="352"/>
      <c r="AB609" s="352"/>
      <c r="AC609" s="352"/>
    </row>
    <row r="610" ht="15.75" customHeight="1">
      <c r="A610" s="352"/>
      <c r="B610" s="352"/>
      <c r="C610" s="352"/>
      <c r="D610" s="352"/>
      <c r="E610" s="352"/>
      <c r="F610" s="352"/>
      <c r="G610" s="352"/>
      <c r="H610" s="352"/>
      <c r="I610" s="352"/>
      <c r="J610" s="352"/>
      <c r="K610" s="352"/>
      <c r="L610" s="352"/>
      <c r="M610" s="352"/>
      <c r="N610" s="352"/>
      <c r="O610" s="352"/>
      <c r="P610" s="352"/>
      <c r="Q610" s="352"/>
      <c r="R610" s="352"/>
      <c r="S610" s="352"/>
      <c r="T610" s="352"/>
      <c r="U610" s="352"/>
      <c r="V610" s="352"/>
      <c r="W610" s="352"/>
      <c r="X610" s="352"/>
      <c r="Y610" s="352"/>
      <c r="Z610" s="352"/>
      <c r="AA610" s="352"/>
      <c r="AB610" s="352"/>
      <c r="AC610" s="352"/>
    </row>
    <row r="611" ht="15.75" customHeight="1">
      <c r="A611" s="352"/>
      <c r="B611" s="352"/>
      <c r="C611" s="352"/>
      <c r="D611" s="352"/>
      <c r="E611" s="352"/>
      <c r="F611" s="352"/>
      <c r="G611" s="352"/>
      <c r="H611" s="352"/>
      <c r="I611" s="352"/>
      <c r="J611" s="352"/>
      <c r="K611" s="352"/>
      <c r="L611" s="352"/>
      <c r="M611" s="352"/>
      <c r="N611" s="352"/>
      <c r="O611" s="352"/>
      <c r="P611" s="352"/>
      <c r="Q611" s="352"/>
      <c r="R611" s="352"/>
      <c r="S611" s="352"/>
      <c r="T611" s="352"/>
      <c r="U611" s="352"/>
      <c r="V611" s="352"/>
      <c r="W611" s="352"/>
      <c r="X611" s="352"/>
      <c r="Y611" s="352"/>
      <c r="Z611" s="352"/>
      <c r="AA611" s="352"/>
      <c r="AB611" s="352"/>
      <c r="AC611" s="352"/>
    </row>
    <row r="612" ht="15.75" customHeight="1">
      <c r="A612" s="352"/>
      <c r="B612" s="352"/>
      <c r="C612" s="352"/>
      <c r="D612" s="352"/>
      <c r="E612" s="352"/>
      <c r="F612" s="352"/>
      <c r="G612" s="352"/>
      <c r="H612" s="352"/>
      <c r="I612" s="352"/>
      <c r="J612" s="352"/>
      <c r="K612" s="352"/>
      <c r="L612" s="352"/>
      <c r="M612" s="352"/>
      <c r="N612" s="352"/>
      <c r="O612" s="352"/>
      <c r="P612" s="352"/>
      <c r="Q612" s="352"/>
      <c r="R612" s="352"/>
      <c r="S612" s="352"/>
      <c r="T612" s="352"/>
      <c r="U612" s="352"/>
      <c r="V612" s="352"/>
      <c r="W612" s="352"/>
      <c r="X612" s="352"/>
      <c r="Y612" s="352"/>
      <c r="Z612" s="352"/>
      <c r="AA612" s="352"/>
      <c r="AB612" s="352"/>
      <c r="AC612" s="352"/>
    </row>
    <row r="613" ht="15.75" customHeight="1">
      <c r="A613" s="352"/>
      <c r="B613" s="352"/>
      <c r="C613" s="352"/>
      <c r="D613" s="352"/>
      <c r="E613" s="352"/>
      <c r="F613" s="352"/>
      <c r="G613" s="352"/>
      <c r="H613" s="352"/>
      <c r="I613" s="352"/>
      <c r="J613" s="352"/>
      <c r="K613" s="352"/>
      <c r="L613" s="352"/>
      <c r="M613" s="352"/>
      <c r="N613" s="352"/>
      <c r="O613" s="352"/>
      <c r="P613" s="352"/>
      <c r="Q613" s="352"/>
      <c r="R613" s="352"/>
      <c r="S613" s="352"/>
      <c r="T613" s="352"/>
      <c r="U613" s="352"/>
      <c r="V613" s="352"/>
      <c r="W613" s="352"/>
      <c r="X613" s="352"/>
      <c r="Y613" s="352"/>
      <c r="Z613" s="352"/>
      <c r="AA613" s="352"/>
      <c r="AB613" s="352"/>
      <c r="AC613" s="352"/>
    </row>
    <row r="614" ht="15.75" customHeight="1">
      <c r="A614" s="352"/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N614" s="352"/>
      <c r="O614" s="352"/>
      <c r="P614" s="352"/>
      <c r="Q614" s="352"/>
      <c r="R614" s="352"/>
      <c r="S614" s="352"/>
      <c r="T614" s="352"/>
      <c r="U614" s="352"/>
      <c r="V614" s="352"/>
      <c r="W614" s="352"/>
      <c r="X614" s="352"/>
      <c r="Y614" s="352"/>
      <c r="Z614" s="352"/>
      <c r="AA614" s="352"/>
      <c r="AB614" s="352"/>
      <c r="AC614" s="352"/>
    </row>
    <row r="615" ht="15.75" customHeight="1">
      <c r="A615" s="352"/>
      <c r="B615" s="352"/>
      <c r="C615" s="352"/>
      <c r="D615" s="352"/>
      <c r="E615" s="352"/>
      <c r="F615" s="352"/>
      <c r="G615" s="352"/>
      <c r="H615" s="352"/>
      <c r="I615" s="352"/>
      <c r="J615" s="352"/>
      <c r="K615" s="352"/>
      <c r="L615" s="352"/>
      <c r="M615" s="352"/>
      <c r="N615" s="352"/>
      <c r="O615" s="352"/>
      <c r="P615" s="352"/>
      <c r="Q615" s="352"/>
      <c r="R615" s="352"/>
      <c r="S615" s="352"/>
      <c r="T615" s="352"/>
      <c r="U615" s="352"/>
      <c r="V615" s="352"/>
      <c r="W615" s="352"/>
      <c r="X615" s="352"/>
      <c r="Y615" s="352"/>
      <c r="Z615" s="352"/>
      <c r="AA615" s="352"/>
      <c r="AB615" s="352"/>
      <c r="AC615" s="352"/>
    </row>
    <row r="616" ht="15.75" customHeight="1">
      <c r="A616" s="352"/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N616" s="352"/>
      <c r="O616" s="352"/>
      <c r="P616" s="352"/>
      <c r="Q616" s="352"/>
      <c r="R616" s="352"/>
      <c r="S616" s="352"/>
      <c r="T616" s="352"/>
      <c r="U616" s="352"/>
      <c r="V616" s="352"/>
      <c r="W616" s="352"/>
      <c r="X616" s="352"/>
      <c r="Y616" s="352"/>
      <c r="Z616" s="352"/>
      <c r="AA616" s="352"/>
      <c r="AB616" s="352"/>
      <c r="AC616" s="352"/>
    </row>
    <row r="617" ht="15.75" customHeight="1">
      <c r="A617" s="352"/>
      <c r="B617" s="352"/>
      <c r="C617" s="352"/>
      <c r="D617" s="352"/>
      <c r="E617" s="352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352"/>
      <c r="T617" s="352"/>
      <c r="U617" s="352"/>
      <c r="V617" s="352"/>
      <c r="W617" s="352"/>
      <c r="X617" s="352"/>
      <c r="Y617" s="352"/>
      <c r="Z617" s="352"/>
      <c r="AA617" s="352"/>
      <c r="AB617" s="352"/>
      <c r="AC617" s="352"/>
    </row>
    <row r="618" ht="15.75" customHeight="1">
      <c r="A618" s="352"/>
      <c r="B618" s="352"/>
      <c r="C618" s="352"/>
      <c r="D618" s="352"/>
      <c r="E618" s="352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352"/>
      <c r="T618" s="352"/>
      <c r="U618" s="352"/>
      <c r="V618" s="352"/>
      <c r="W618" s="352"/>
      <c r="X618" s="352"/>
      <c r="Y618" s="352"/>
      <c r="Z618" s="352"/>
      <c r="AA618" s="352"/>
      <c r="AB618" s="352"/>
      <c r="AC618" s="352"/>
    </row>
    <row r="619" ht="15.75" customHeight="1">
      <c r="A619" s="352"/>
      <c r="B619" s="352"/>
      <c r="C619" s="352"/>
      <c r="D619" s="352"/>
      <c r="E619" s="352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352"/>
      <c r="T619" s="352"/>
      <c r="U619" s="352"/>
      <c r="V619" s="352"/>
      <c r="W619" s="352"/>
      <c r="X619" s="352"/>
      <c r="Y619" s="352"/>
      <c r="Z619" s="352"/>
      <c r="AA619" s="352"/>
      <c r="AB619" s="352"/>
      <c r="AC619" s="352"/>
    </row>
    <row r="620" ht="15.75" customHeight="1">
      <c r="A620" s="352"/>
      <c r="B620" s="352"/>
      <c r="C620" s="352"/>
      <c r="D620" s="352"/>
      <c r="E620" s="352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352"/>
      <c r="T620" s="352"/>
      <c r="U620" s="352"/>
      <c r="V620" s="352"/>
      <c r="W620" s="352"/>
      <c r="X620" s="352"/>
      <c r="Y620" s="352"/>
      <c r="Z620" s="352"/>
      <c r="AA620" s="352"/>
      <c r="AB620" s="352"/>
      <c r="AC620" s="352"/>
    </row>
    <row r="621" ht="15.75" customHeight="1">
      <c r="A621" s="352"/>
      <c r="B621" s="352"/>
      <c r="C621" s="352"/>
      <c r="D621" s="352"/>
      <c r="E621" s="352"/>
      <c r="F621" s="352"/>
      <c r="G621" s="352"/>
      <c r="H621" s="352"/>
      <c r="I621" s="352"/>
      <c r="J621" s="352"/>
      <c r="K621" s="352"/>
      <c r="L621" s="352"/>
      <c r="M621" s="352"/>
      <c r="N621" s="352"/>
      <c r="O621" s="352"/>
      <c r="P621" s="352"/>
      <c r="Q621" s="352"/>
      <c r="R621" s="352"/>
      <c r="S621" s="352"/>
      <c r="T621" s="352"/>
      <c r="U621" s="352"/>
      <c r="V621" s="352"/>
      <c r="W621" s="352"/>
      <c r="X621" s="352"/>
      <c r="Y621" s="352"/>
      <c r="Z621" s="352"/>
      <c r="AA621" s="352"/>
      <c r="AB621" s="352"/>
      <c r="AC621" s="352"/>
    </row>
    <row r="622" ht="15.75" customHeight="1">
      <c r="A622" s="352"/>
      <c r="B622" s="352"/>
      <c r="C622" s="352"/>
      <c r="D622" s="352"/>
      <c r="E622" s="352"/>
      <c r="F622" s="352"/>
      <c r="G622" s="352"/>
      <c r="H622" s="352"/>
      <c r="I622" s="352"/>
      <c r="J622" s="352"/>
      <c r="K622" s="352"/>
      <c r="L622" s="352"/>
      <c r="M622" s="352"/>
      <c r="N622" s="352"/>
      <c r="O622" s="352"/>
      <c r="P622" s="352"/>
      <c r="Q622" s="352"/>
      <c r="R622" s="352"/>
      <c r="S622" s="352"/>
      <c r="T622" s="352"/>
      <c r="U622" s="352"/>
      <c r="V622" s="352"/>
      <c r="W622" s="352"/>
      <c r="X622" s="352"/>
      <c r="Y622" s="352"/>
      <c r="Z622" s="352"/>
      <c r="AA622" s="352"/>
      <c r="AB622" s="352"/>
      <c r="AC622" s="352"/>
    </row>
    <row r="623" ht="15.75" customHeight="1">
      <c r="A623" s="352"/>
      <c r="B623" s="352"/>
      <c r="C623" s="352"/>
      <c r="D623" s="352"/>
      <c r="E623" s="352"/>
      <c r="F623" s="352"/>
      <c r="G623" s="352"/>
      <c r="H623" s="352"/>
      <c r="I623" s="352"/>
      <c r="J623" s="352"/>
      <c r="K623" s="352"/>
      <c r="L623" s="352"/>
      <c r="M623" s="352"/>
      <c r="N623" s="352"/>
      <c r="O623" s="352"/>
      <c r="P623" s="352"/>
      <c r="Q623" s="352"/>
      <c r="R623" s="352"/>
      <c r="S623" s="352"/>
      <c r="T623" s="352"/>
      <c r="U623" s="352"/>
      <c r="V623" s="352"/>
      <c r="W623" s="352"/>
      <c r="X623" s="352"/>
      <c r="Y623" s="352"/>
      <c r="Z623" s="352"/>
      <c r="AA623" s="352"/>
      <c r="AB623" s="352"/>
      <c r="AC623" s="352"/>
    </row>
    <row r="624" ht="15.75" customHeight="1">
      <c r="A624" s="352"/>
      <c r="B624" s="352"/>
      <c r="C624" s="352"/>
      <c r="D624" s="352"/>
      <c r="E624" s="352"/>
      <c r="F624" s="352"/>
      <c r="G624" s="352"/>
      <c r="H624" s="352"/>
      <c r="I624" s="352"/>
      <c r="J624" s="352"/>
      <c r="K624" s="352"/>
      <c r="L624" s="352"/>
      <c r="M624" s="352"/>
      <c r="N624" s="352"/>
      <c r="O624" s="352"/>
      <c r="P624" s="352"/>
      <c r="Q624" s="352"/>
      <c r="R624" s="352"/>
      <c r="S624" s="352"/>
      <c r="T624" s="352"/>
      <c r="U624" s="352"/>
      <c r="V624" s="352"/>
      <c r="W624" s="352"/>
      <c r="X624" s="352"/>
      <c r="Y624" s="352"/>
      <c r="Z624" s="352"/>
      <c r="AA624" s="352"/>
      <c r="AB624" s="352"/>
      <c r="AC624" s="352"/>
    </row>
    <row r="625" ht="15.75" customHeight="1">
      <c r="A625" s="352"/>
      <c r="B625" s="352"/>
      <c r="C625" s="352"/>
      <c r="D625" s="352"/>
      <c r="E625" s="352"/>
      <c r="F625" s="352"/>
      <c r="G625" s="352"/>
      <c r="H625" s="352"/>
      <c r="I625" s="352"/>
      <c r="J625" s="352"/>
      <c r="K625" s="352"/>
      <c r="L625" s="352"/>
      <c r="M625" s="352"/>
      <c r="N625" s="352"/>
      <c r="O625" s="352"/>
      <c r="P625" s="352"/>
      <c r="Q625" s="352"/>
      <c r="R625" s="352"/>
      <c r="S625" s="352"/>
      <c r="T625" s="352"/>
      <c r="U625" s="352"/>
      <c r="V625" s="352"/>
      <c r="W625" s="352"/>
      <c r="X625" s="352"/>
      <c r="Y625" s="352"/>
      <c r="Z625" s="352"/>
      <c r="AA625" s="352"/>
      <c r="AB625" s="352"/>
      <c r="AC625" s="352"/>
    </row>
    <row r="626" ht="15.75" customHeight="1">
      <c r="A626" s="352"/>
      <c r="B626" s="352"/>
      <c r="C626" s="352"/>
      <c r="D626" s="352"/>
      <c r="E626" s="352"/>
      <c r="F626" s="352"/>
      <c r="G626" s="352"/>
      <c r="H626" s="352"/>
      <c r="I626" s="352"/>
      <c r="J626" s="352"/>
      <c r="K626" s="352"/>
      <c r="L626" s="352"/>
      <c r="M626" s="352"/>
      <c r="N626" s="352"/>
      <c r="O626" s="352"/>
      <c r="P626" s="352"/>
      <c r="Q626" s="352"/>
      <c r="R626" s="352"/>
      <c r="S626" s="352"/>
      <c r="T626" s="352"/>
      <c r="U626" s="352"/>
      <c r="V626" s="352"/>
      <c r="W626" s="352"/>
      <c r="X626" s="352"/>
      <c r="Y626" s="352"/>
      <c r="Z626" s="352"/>
      <c r="AA626" s="352"/>
      <c r="AB626" s="352"/>
      <c r="AC626" s="352"/>
    </row>
    <row r="627" ht="15.75" customHeight="1">
      <c r="A627" s="352"/>
      <c r="B627" s="352"/>
      <c r="C627" s="352"/>
      <c r="D627" s="352"/>
      <c r="E627" s="352"/>
      <c r="F627" s="352"/>
      <c r="G627" s="352"/>
      <c r="H627" s="352"/>
      <c r="I627" s="352"/>
      <c r="J627" s="352"/>
      <c r="K627" s="352"/>
      <c r="L627" s="352"/>
      <c r="M627" s="352"/>
      <c r="N627" s="352"/>
      <c r="O627" s="352"/>
      <c r="P627" s="352"/>
      <c r="Q627" s="352"/>
      <c r="R627" s="352"/>
      <c r="S627" s="352"/>
      <c r="T627" s="352"/>
      <c r="U627" s="352"/>
      <c r="V627" s="352"/>
      <c r="W627" s="352"/>
      <c r="X627" s="352"/>
      <c r="Y627" s="352"/>
      <c r="Z627" s="352"/>
      <c r="AA627" s="352"/>
      <c r="AB627" s="352"/>
      <c r="AC627" s="352"/>
    </row>
    <row r="628" ht="15.75" customHeight="1">
      <c r="A628" s="352"/>
      <c r="B628" s="352"/>
      <c r="C628" s="352"/>
      <c r="D628" s="352"/>
      <c r="E628" s="352"/>
      <c r="F628" s="352"/>
      <c r="G628" s="352"/>
      <c r="H628" s="352"/>
      <c r="I628" s="352"/>
      <c r="J628" s="352"/>
      <c r="K628" s="352"/>
      <c r="L628" s="352"/>
      <c r="M628" s="352"/>
      <c r="N628" s="352"/>
      <c r="O628" s="352"/>
      <c r="P628" s="352"/>
      <c r="Q628" s="352"/>
      <c r="R628" s="352"/>
      <c r="S628" s="352"/>
      <c r="T628" s="352"/>
      <c r="U628" s="352"/>
      <c r="V628" s="352"/>
      <c r="W628" s="352"/>
      <c r="X628" s="352"/>
      <c r="Y628" s="352"/>
      <c r="Z628" s="352"/>
      <c r="AA628" s="352"/>
      <c r="AB628" s="352"/>
      <c r="AC628" s="352"/>
    </row>
    <row r="629" ht="15.75" customHeight="1">
      <c r="A629" s="352"/>
      <c r="B629" s="352"/>
      <c r="C629" s="352"/>
      <c r="D629" s="352"/>
      <c r="E629" s="352"/>
      <c r="F629" s="352"/>
      <c r="G629" s="352"/>
      <c r="H629" s="352"/>
      <c r="I629" s="352"/>
      <c r="J629" s="352"/>
      <c r="K629" s="352"/>
      <c r="L629" s="352"/>
      <c r="M629" s="352"/>
      <c r="N629" s="352"/>
      <c r="O629" s="352"/>
      <c r="P629" s="352"/>
      <c r="Q629" s="352"/>
      <c r="R629" s="352"/>
      <c r="S629" s="352"/>
      <c r="T629" s="352"/>
      <c r="U629" s="352"/>
      <c r="V629" s="352"/>
      <c r="W629" s="352"/>
      <c r="X629" s="352"/>
      <c r="Y629" s="352"/>
      <c r="Z629" s="352"/>
      <c r="AA629" s="352"/>
      <c r="AB629" s="352"/>
      <c r="AC629" s="352"/>
    </row>
    <row r="630" ht="15.75" customHeight="1">
      <c r="A630" s="352"/>
      <c r="B630" s="352"/>
      <c r="C630" s="352"/>
      <c r="D630" s="352"/>
      <c r="E630" s="352"/>
      <c r="F630" s="352"/>
      <c r="G630" s="352"/>
      <c r="H630" s="352"/>
      <c r="I630" s="352"/>
      <c r="J630" s="352"/>
      <c r="K630" s="352"/>
      <c r="L630" s="352"/>
      <c r="M630" s="352"/>
      <c r="N630" s="352"/>
      <c r="O630" s="352"/>
      <c r="P630" s="352"/>
      <c r="Q630" s="352"/>
      <c r="R630" s="352"/>
      <c r="S630" s="352"/>
      <c r="T630" s="352"/>
      <c r="U630" s="352"/>
      <c r="V630" s="352"/>
      <c r="W630" s="352"/>
      <c r="X630" s="352"/>
      <c r="Y630" s="352"/>
      <c r="Z630" s="352"/>
      <c r="AA630" s="352"/>
      <c r="AB630" s="352"/>
      <c r="AC630" s="352"/>
    </row>
    <row r="631" ht="15.75" customHeight="1">
      <c r="A631" s="352"/>
      <c r="B631" s="352"/>
      <c r="C631" s="352"/>
      <c r="D631" s="352"/>
      <c r="E631" s="352"/>
      <c r="F631" s="352"/>
      <c r="G631" s="352"/>
      <c r="H631" s="352"/>
      <c r="I631" s="352"/>
      <c r="J631" s="352"/>
      <c r="K631" s="352"/>
      <c r="L631" s="352"/>
      <c r="M631" s="352"/>
      <c r="N631" s="352"/>
      <c r="O631" s="352"/>
      <c r="P631" s="352"/>
      <c r="Q631" s="352"/>
      <c r="R631" s="352"/>
      <c r="S631" s="352"/>
      <c r="T631" s="352"/>
      <c r="U631" s="352"/>
      <c r="V631" s="352"/>
      <c r="W631" s="352"/>
      <c r="X631" s="352"/>
      <c r="Y631" s="352"/>
      <c r="Z631" s="352"/>
      <c r="AA631" s="352"/>
      <c r="AB631" s="352"/>
      <c r="AC631" s="352"/>
    </row>
    <row r="632" ht="15.75" customHeight="1">
      <c r="A632" s="352"/>
      <c r="B632" s="352"/>
      <c r="C632" s="352"/>
      <c r="D632" s="352"/>
      <c r="E632" s="352"/>
      <c r="F632" s="352"/>
      <c r="G632" s="352"/>
      <c r="H632" s="352"/>
      <c r="I632" s="352"/>
      <c r="J632" s="352"/>
      <c r="K632" s="352"/>
      <c r="L632" s="352"/>
      <c r="M632" s="352"/>
      <c r="N632" s="352"/>
      <c r="O632" s="352"/>
      <c r="P632" s="352"/>
      <c r="Q632" s="352"/>
      <c r="R632" s="352"/>
      <c r="S632" s="352"/>
      <c r="T632" s="352"/>
      <c r="U632" s="352"/>
      <c r="V632" s="352"/>
      <c r="W632" s="352"/>
      <c r="X632" s="352"/>
      <c r="Y632" s="352"/>
      <c r="Z632" s="352"/>
      <c r="AA632" s="352"/>
      <c r="AB632" s="352"/>
      <c r="AC632" s="352"/>
    </row>
    <row r="633" ht="15.75" customHeight="1">
      <c r="A633" s="352"/>
      <c r="B633" s="352"/>
      <c r="C633" s="352"/>
      <c r="D633" s="352"/>
      <c r="E633" s="352"/>
      <c r="F633" s="352"/>
      <c r="G633" s="352"/>
      <c r="H633" s="352"/>
      <c r="I633" s="352"/>
      <c r="J633" s="352"/>
      <c r="K633" s="352"/>
      <c r="L633" s="352"/>
      <c r="M633" s="352"/>
      <c r="N633" s="352"/>
      <c r="O633" s="352"/>
      <c r="P633" s="352"/>
      <c r="Q633" s="352"/>
      <c r="R633" s="352"/>
      <c r="S633" s="352"/>
      <c r="T633" s="352"/>
      <c r="U633" s="352"/>
      <c r="V633" s="352"/>
      <c r="W633" s="352"/>
      <c r="X633" s="352"/>
      <c r="Y633" s="352"/>
      <c r="Z633" s="352"/>
      <c r="AA633" s="352"/>
      <c r="AB633" s="352"/>
      <c r="AC633" s="352"/>
    </row>
    <row r="634" ht="15.75" customHeight="1">
      <c r="A634" s="352"/>
      <c r="B634" s="352"/>
      <c r="C634" s="352"/>
      <c r="D634" s="352"/>
      <c r="E634" s="352"/>
      <c r="F634" s="352"/>
      <c r="G634" s="352"/>
      <c r="H634" s="352"/>
      <c r="I634" s="352"/>
      <c r="J634" s="352"/>
      <c r="K634" s="352"/>
      <c r="L634" s="352"/>
      <c r="M634" s="352"/>
      <c r="N634" s="352"/>
      <c r="O634" s="352"/>
      <c r="P634" s="352"/>
      <c r="Q634" s="352"/>
      <c r="R634" s="352"/>
      <c r="S634" s="352"/>
      <c r="T634" s="352"/>
      <c r="U634" s="352"/>
      <c r="V634" s="352"/>
      <c r="W634" s="352"/>
      <c r="X634" s="352"/>
      <c r="Y634" s="352"/>
      <c r="Z634" s="352"/>
      <c r="AA634" s="352"/>
      <c r="AB634" s="352"/>
      <c r="AC634" s="352"/>
    </row>
    <row r="635" ht="15.75" customHeight="1">
      <c r="A635" s="352"/>
      <c r="B635" s="352"/>
      <c r="C635" s="352"/>
      <c r="D635" s="352"/>
      <c r="E635" s="352"/>
      <c r="F635" s="352"/>
      <c r="G635" s="352"/>
      <c r="H635" s="352"/>
      <c r="I635" s="352"/>
      <c r="J635" s="352"/>
      <c r="K635" s="352"/>
      <c r="L635" s="352"/>
      <c r="M635" s="352"/>
      <c r="N635" s="352"/>
      <c r="O635" s="352"/>
      <c r="P635" s="352"/>
      <c r="Q635" s="352"/>
      <c r="R635" s="352"/>
      <c r="S635" s="352"/>
      <c r="T635" s="352"/>
      <c r="U635" s="352"/>
      <c r="V635" s="352"/>
      <c r="W635" s="352"/>
      <c r="X635" s="352"/>
      <c r="Y635" s="352"/>
      <c r="Z635" s="352"/>
      <c r="AA635" s="352"/>
      <c r="AB635" s="352"/>
      <c r="AC635" s="352"/>
    </row>
    <row r="636" ht="15.75" customHeight="1">
      <c r="A636" s="352"/>
      <c r="B636" s="352"/>
      <c r="C636" s="352"/>
      <c r="D636" s="352"/>
      <c r="E636" s="352"/>
      <c r="F636" s="352"/>
      <c r="G636" s="352"/>
      <c r="H636" s="352"/>
      <c r="I636" s="352"/>
      <c r="J636" s="352"/>
      <c r="K636" s="352"/>
      <c r="L636" s="352"/>
      <c r="M636" s="352"/>
      <c r="N636" s="352"/>
      <c r="O636" s="352"/>
      <c r="P636" s="352"/>
      <c r="Q636" s="352"/>
      <c r="R636" s="352"/>
      <c r="S636" s="352"/>
      <c r="T636" s="352"/>
      <c r="U636" s="352"/>
      <c r="V636" s="352"/>
      <c r="W636" s="352"/>
      <c r="X636" s="352"/>
      <c r="Y636" s="352"/>
      <c r="Z636" s="352"/>
      <c r="AA636" s="352"/>
      <c r="AB636" s="352"/>
      <c r="AC636" s="352"/>
    </row>
    <row r="637" ht="15.75" customHeight="1">
      <c r="A637" s="352"/>
      <c r="B637" s="352"/>
      <c r="C637" s="352"/>
      <c r="D637" s="352"/>
      <c r="E637" s="352"/>
      <c r="F637" s="352"/>
      <c r="G637" s="352"/>
      <c r="H637" s="352"/>
      <c r="I637" s="352"/>
      <c r="J637" s="352"/>
      <c r="K637" s="352"/>
      <c r="L637" s="352"/>
      <c r="M637" s="352"/>
      <c r="N637" s="352"/>
      <c r="O637" s="352"/>
      <c r="P637" s="352"/>
      <c r="Q637" s="352"/>
      <c r="R637" s="352"/>
      <c r="S637" s="352"/>
      <c r="T637" s="352"/>
      <c r="U637" s="352"/>
      <c r="V637" s="352"/>
      <c r="W637" s="352"/>
      <c r="X637" s="352"/>
      <c r="Y637" s="352"/>
      <c r="Z637" s="352"/>
      <c r="AA637" s="352"/>
      <c r="AB637" s="352"/>
      <c r="AC637" s="352"/>
    </row>
    <row r="638" ht="15.75" customHeight="1">
      <c r="A638" s="352"/>
      <c r="B638" s="352"/>
      <c r="C638" s="352"/>
      <c r="D638" s="352"/>
      <c r="E638" s="352"/>
      <c r="F638" s="352"/>
      <c r="G638" s="352"/>
      <c r="H638" s="352"/>
      <c r="I638" s="352"/>
      <c r="J638" s="352"/>
      <c r="K638" s="352"/>
      <c r="L638" s="352"/>
      <c r="M638" s="352"/>
      <c r="N638" s="352"/>
      <c r="O638" s="352"/>
      <c r="P638" s="352"/>
      <c r="Q638" s="352"/>
      <c r="R638" s="352"/>
      <c r="S638" s="352"/>
      <c r="T638" s="352"/>
      <c r="U638" s="352"/>
      <c r="V638" s="352"/>
      <c r="W638" s="352"/>
      <c r="X638" s="352"/>
      <c r="Y638" s="352"/>
      <c r="Z638" s="352"/>
      <c r="AA638" s="352"/>
      <c r="AB638" s="352"/>
      <c r="AC638" s="352"/>
    </row>
    <row r="639" ht="15.75" customHeight="1">
      <c r="A639" s="352"/>
      <c r="B639" s="352"/>
      <c r="C639" s="352"/>
      <c r="D639" s="352"/>
      <c r="E639" s="352"/>
      <c r="F639" s="352"/>
      <c r="G639" s="352"/>
      <c r="H639" s="352"/>
      <c r="I639" s="352"/>
      <c r="J639" s="352"/>
      <c r="K639" s="352"/>
      <c r="L639" s="352"/>
      <c r="M639" s="352"/>
      <c r="N639" s="352"/>
      <c r="O639" s="352"/>
      <c r="P639" s="352"/>
      <c r="Q639" s="352"/>
      <c r="R639" s="352"/>
      <c r="S639" s="352"/>
      <c r="T639" s="352"/>
      <c r="U639" s="352"/>
      <c r="V639" s="352"/>
      <c r="W639" s="352"/>
      <c r="X639" s="352"/>
      <c r="Y639" s="352"/>
      <c r="Z639" s="352"/>
      <c r="AA639" s="352"/>
      <c r="AB639" s="352"/>
      <c r="AC639" s="352"/>
    </row>
    <row r="640" ht="15.75" customHeight="1">
      <c r="A640" s="352"/>
      <c r="B640" s="352"/>
      <c r="C640" s="352"/>
      <c r="D640" s="352"/>
      <c r="E640" s="352"/>
      <c r="F640" s="352"/>
      <c r="G640" s="352"/>
      <c r="H640" s="352"/>
      <c r="I640" s="352"/>
      <c r="J640" s="352"/>
      <c r="K640" s="352"/>
      <c r="L640" s="352"/>
      <c r="M640" s="352"/>
      <c r="N640" s="352"/>
      <c r="O640" s="352"/>
      <c r="P640" s="352"/>
      <c r="Q640" s="352"/>
      <c r="R640" s="352"/>
      <c r="S640" s="352"/>
      <c r="T640" s="352"/>
      <c r="U640" s="352"/>
      <c r="V640" s="352"/>
      <c r="W640" s="352"/>
      <c r="X640" s="352"/>
      <c r="Y640" s="352"/>
      <c r="Z640" s="352"/>
      <c r="AA640" s="352"/>
      <c r="AB640" s="352"/>
      <c r="AC640" s="352"/>
    </row>
    <row r="641" ht="15.75" customHeight="1">
      <c r="A641" s="352"/>
      <c r="B641" s="352"/>
      <c r="C641" s="352"/>
      <c r="D641" s="352"/>
      <c r="E641" s="352"/>
      <c r="F641" s="352"/>
      <c r="G641" s="352"/>
      <c r="H641" s="352"/>
      <c r="I641" s="352"/>
      <c r="J641" s="352"/>
      <c r="K641" s="352"/>
      <c r="L641" s="352"/>
      <c r="M641" s="352"/>
      <c r="N641" s="352"/>
      <c r="O641" s="352"/>
      <c r="P641" s="352"/>
      <c r="Q641" s="352"/>
      <c r="R641" s="352"/>
      <c r="S641" s="352"/>
      <c r="T641" s="352"/>
      <c r="U641" s="352"/>
      <c r="V641" s="352"/>
      <c r="W641" s="352"/>
      <c r="X641" s="352"/>
      <c r="Y641" s="352"/>
      <c r="Z641" s="352"/>
      <c r="AA641" s="352"/>
      <c r="AB641" s="352"/>
      <c r="AC641" s="352"/>
    </row>
    <row r="642" ht="15.75" customHeight="1">
      <c r="A642" s="352"/>
      <c r="B642" s="352"/>
      <c r="C642" s="352"/>
      <c r="D642" s="352"/>
      <c r="E642" s="352"/>
      <c r="F642" s="352"/>
      <c r="G642" s="352"/>
      <c r="H642" s="352"/>
      <c r="I642" s="352"/>
      <c r="J642" s="352"/>
      <c r="K642" s="352"/>
      <c r="L642" s="352"/>
      <c r="M642" s="352"/>
      <c r="N642" s="352"/>
      <c r="O642" s="352"/>
      <c r="P642" s="352"/>
      <c r="Q642" s="352"/>
      <c r="R642" s="352"/>
      <c r="S642" s="352"/>
      <c r="T642" s="352"/>
      <c r="U642" s="352"/>
      <c r="V642" s="352"/>
      <c r="W642" s="352"/>
      <c r="X642" s="352"/>
      <c r="Y642" s="352"/>
      <c r="Z642" s="352"/>
      <c r="AA642" s="352"/>
      <c r="AB642" s="352"/>
      <c r="AC642" s="352"/>
    </row>
    <row r="643" ht="15.75" customHeight="1">
      <c r="A643" s="352"/>
      <c r="B643" s="352"/>
      <c r="C643" s="352"/>
      <c r="D643" s="352"/>
      <c r="E643" s="352"/>
      <c r="F643" s="352"/>
      <c r="G643" s="352"/>
      <c r="H643" s="352"/>
      <c r="I643" s="352"/>
      <c r="J643" s="352"/>
      <c r="K643" s="352"/>
      <c r="L643" s="352"/>
      <c r="M643" s="352"/>
      <c r="N643" s="352"/>
      <c r="O643" s="352"/>
      <c r="P643" s="352"/>
      <c r="Q643" s="352"/>
      <c r="R643" s="352"/>
      <c r="S643" s="352"/>
      <c r="T643" s="352"/>
      <c r="U643" s="352"/>
      <c r="V643" s="352"/>
      <c r="W643" s="352"/>
      <c r="X643" s="352"/>
      <c r="Y643" s="352"/>
      <c r="Z643" s="352"/>
      <c r="AA643" s="352"/>
      <c r="AB643" s="352"/>
      <c r="AC643" s="352"/>
    </row>
    <row r="644" ht="15.75" customHeight="1">
      <c r="A644" s="352"/>
      <c r="B644" s="352"/>
      <c r="C644" s="352"/>
      <c r="D644" s="352"/>
      <c r="E644" s="352"/>
      <c r="F644" s="352"/>
      <c r="G644" s="352"/>
      <c r="H644" s="352"/>
      <c r="I644" s="352"/>
      <c r="J644" s="352"/>
      <c r="K644" s="352"/>
      <c r="L644" s="352"/>
      <c r="M644" s="352"/>
      <c r="N644" s="352"/>
      <c r="O644" s="352"/>
      <c r="P644" s="352"/>
      <c r="Q644" s="352"/>
      <c r="R644" s="352"/>
      <c r="S644" s="352"/>
      <c r="T644" s="352"/>
      <c r="U644" s="352"/>
      <c r="V644" s="352"/>
      <c r="W644" s="352"/>
      <c r="X644" s="352"/>
      <c r="Y644" s="352"/>
      <c r="Z644" s="352"/>
      <c r="AA644" s="352"/>
      <c r="AB644" s="352"/>
      <c r="AC644" s="352"/>
    </row>
    <row r="645" ht="15.75" customHeight="1">
      <c r="A645" s="352"/>
      <c r="B645" s="352"/>
      <c r="C645" s="352"/>
      <c r="D645" s="352"/>
      <c r="E645" s="352"/>
      <c r="F645" s="352"/>
      <c r="G645" s="352"/>
      <c r="H645" s="352"/>
      <c r="I645" s="352"/>
      <c r="J645" s="352"/>
      <c r="K645" s="352"/>
      <c r="L645" s="352"/>
      <c r="M645" s="352"/>
      <c r="N645" s="352"/>
      <c r="O645" s="352"/>
      <c r="P645" s="352"/>
      <c r="Q645" s="352"/>
      <c r="R645" s="352"/>
      <c r="S645" s="352"/>
      <c r="T645" s="352"/>
      <c r="U645" s="352"/>
      <c r="V645" s="352"/>
      <c r="W645" s="352"/>
      <c r="X645" s="352"/>
      <c r="Y645" s="352"/>
      <c r="Z645" s="352"/>
      <c r="AA645" s="352"/>
      <c r="AB645" s="352"/>
      <c r="AC645" s="352"/>
    </row>
    <row r="646" ht="15.75" customHeight="1">
      <c r="A646" s="352"/>
      <c r="B646" s="352"/>
      <c r="C646" s="352"/>
      <c r="D646" s="352"/>
      <c r="E646" s="352"/>
      <c r="F646" s="352"/>
      <c r="G646" s="352"/>
      <c r="H646" s="352"/>
      <c r="I646" s="352"/>
      <c r="J646" s="352"/>
      <c r="K646" s="352"/>
      <c r="L646" s="352"/>
      <c r="M646" s="352"/>
      <c r="N646" s="352"/>
      <c r="O646" s="352"/>
      <c r="P646" s="352"/>
      <c r="Q646" s="352"/>
      <c r="R646" s="352"/>
      <c r="S646" s="352"/>
      <c r="T646" s="352"/>
      <c r="U646" s="352"/>
      <c r="V646" s="352"/>
      <c r="W646" s="352"/>
      <c r="X646" s="352"/>
      <c r="Y646" s="352"/>
      <c r="Z646" s="352"/>
      <c r="AA646" s="352"/>
      <c r="AB646" s="352"/>
      <c r="AC646" s="352"/>
    </row>
    <row r="647" ht="15.75" customHeight="1">
      <c r="A647" s="352"/>
      <c r="B647" s="352"/>
      <c r="C647" s="352"/>
      <c r="D647" s="352"/>
      <c r="E647" s="352"/>
      <c r="F647" s="352"/>
      <c r="G647" s="352"/>
      <c r="H647" s="352"/>
      <c r="I647" s="352"/>
      <c r="J647" s="352"/>
      <c r="K647" s="352"/>
      <c r="L647" s="352"/>
      <c r="M647" s="352"/>
      <c r="N647" s="352"/>
      <c r="O647" s="352"/>
      <c r="P647" s="352"/>
      <c r="Q647" s="352"/>
      <c r="R647" s="352"/>
      <c r="S647" s="352"/>
      <c r="T647" s="352"/>
      <c r="U647" s="352"/>
      <c r="V647" s="352"/>
      <c r="W647" s="352"/>
      <c r="X647" s="352"/>
      <c r="Y647" s="352"/>
      <c r="Z647" s="352"/>
      <c r="AA647" s="352"/>
      <c r="AB647" s="352"/>
      <c r="AC647" s="352"/>
    </row>
    <row r="648" ht="15.75" customHeight="1">
      <c r="A648" s="352"/>
      <c r="B648" s="352"/>
      <c r="C648" s="352"/>
      <c r="D648" s="352"/>
      <c r="E648" s="352"/>
      <c r="F648" s="352"/>
      <c r="G648" s="352"/>
      <c r="H648" s="352"/>
      <c r="I648" s="352"/>
      <c r="J648" s="352"/>
      <c r="K648" s="352"/>
      <c r="L648" s="352"/>
      <c r="M648" s="352"/>
      <c r="N648" s="352"/>
      <c r="O648" s="352"/>
      <c r="P648" s="352"/>
      <c r="Q648" s="352"/>
      <c r="R648" s="352"/>
      <c r="S648" s="352"/>
      <c r="T648" s="352"/>
      <c r="U648" s="352"/>
      <c r="V648" s="352"/>
      <c r="W648" s="352"/>
      <c r="X648" s="352"/>
      <c r="Y648" s="352"/>
      <c r="Z648" s="352"/>
      <c r="AA648" s="352"/>
      <c r="AB648" s="352"/>
      <c r="AC648" s="352"/>
    </row>
    <row r="649" ht="15.75" customHeight="1">
      <c r="A649" s="352"/>
      <c r="B649" s="352"/>
      <c r="C649" s="352"/>
      <c r="D649" s="352"/>
      <c r="E649" s="352"/>
      <c r="F649" s="352"/>
      <c r="G649" s="352"/>
      <c r="H649" s="352"/>
      <c r="I649" s="352"/>
      <c r="J649" s="352"/>
      <c r="K649" s="352"/>
      <c r="L649" s="352"/>
      <c r="M649" s="352"/>
      <c r="N649" s="352"/>
      <c r="O649" s="352"/>
      <c r="P649" s="352"/>
      <c r="Q649" s="352"/>
      <c r="R649" s="352"/>
      <c r="S649" s="352"/>
      <c r="T649" s="352"/>
      <c r="U649" s="352"/>
      <c r="V649" s="352"/>
      <c r="W649" s="352"/>
      <c r="X649" s="352"/>
      <c r="Y649" s="352"/>
      <c r="Z649" s="352"/>
      <c r="AA649" s="352"/>
      <c r="AB649" s="352"/>
      <c r="AC649" s="352"/>
    </row>
    <row r="650" ht="15.75" customHeight="1">
      <c r="A650" s="352"/>
      <c r="B650" s="352"/>
      <c r="C650" s="352"/>
      <c r="D650" s="352"/>
      <c r="E650" s="352"/>
      <c r="F650" s="352"/>
      <c r="G650" s="352"/>
      <c r="H650" s="352"/>
      <c r="I650" s="352"/>
      <c r="J650" s="352"/>
      <c r="K650" s="352"/>
      <c r="L650" s="352"/>
      <c r="M650" s="352"/>
      <c r="N650" s="352"/>
      <c r="O650" s="352"/>
      <c r="P650" s="352"/>
      <c r="Q650" s="352"/>
      <c r="R650" s="352"/>
      <c r="S650" s="352"/>
      <c r="T650" s="352"/>
      <c r="U650" s="352"/>
      <c r="V650" s="352"/>
      <c r="W650" s="352"/>
      <c r="X650" s="352"/>
      <c r="Y650" s="352"/>
      <c r="Z650" s="352"/>
      <c r="AA650" s="352"/>
      <c r="AB650" s="352"/>
      <c r="AC650" s="352"/>
    </row>
    <row r="651" ht="15.75" customHeight="1">
      <c r="A651" s="352"/>
      <c r="B651" s="352"/>
      <c r="C651" s="352"/>
      <c r="D651" s="352"/>
      <c r="E651" s="352"/>
      <c r="F651" s="352"/>
      <c r="G651" s="352"/>
      <c r="H651" s="352"/>
      <c r="I651" s="352"/>
      <c r="J651" s="352"/>
      <c r="K651" s="352"/>
      <c r="L651" s="352"/>
      <c r="M651" s="352"/>
      <c r="N651" s="352"/>
      <c r="O651" s="352"/>
      <c r="P651" s="352"/>
      <c r="Q651" s="352"/>
      <c r="R651" s="352"/>
      <c r="S651" s="352"/>
      <c r="T651" s="352"/>
      <c r="U651" s="352"/>
      <c r="V651" s="352"/>
      <c r="W651" s="352"/>
      <c r="X651" s="352"/>
      <c r="Y651" s="352"/>
      <c r="Z651" s="352"/>
      <c r="AA651" s="352"/>
      <c r="AB651" s="352"/>
      <c r="AC651" s="352"/>
    </row>
    <row r="652" ht="15.75" customHeight="1">
      <c r="A652" s="352"/>
      <c r="B652" s="352"/>
      <c r="C652" s="352"/>
      <c r="D652" s="352"/>
      <c r="E652" s="352"/>
      <c r="F652" s="352"/>
      <c r="G652" s="352"/>
      <c r="H652" s="352"/>
      <c r="I652" s="352"/>
      <c r="J652" s="352"/>
      <c r="K652" s="352"/>
      <c r="L652" s="352"/>
      <c r="M652" s="352"/>
      <c r="N652" s="352"/>
      <c r="O652" s="352"/>
      <c r="P652" s="352"/>
      <c r="Q652" s="352"/>
      <c r="R652" s="352"/>
      <c r="S652" s="352"/>
      <c r="T652" s="352"/>
      <c r="U652" s="352"/>
      <c r="V652" s="352"/>
      <c r="W652" s="352"/>
      <c r="X652" s="352"/>
      <c r="Y652" s="352"/>
      <c r="Z652" s="352"/>
      <c r="AA652" s="352"/>
      <c r="AB652" s="352"/>
      <c r="AC652" s="352"/>
    </row>
    <row r="653" ht="15.75" customHeight="1">
      <c r="A653" s="352"/>
      <c r="B653" s="352"/>
      <c r="C653" s="352"/>
      <c r="D653" s="352"/>
      <c r="E653" s="352"/>
      <c r="F653" s="352"/>
      <c r="G653" s="352"/>
      <c r="H653" s="352"/>
      <c r="I653" s="352"/>
      <c r="J653" s="352"/>
      <c r="K653" s="352"/>
      <c r="L653" s="352"/>
      <c r="M653" s="352"/>
      <c r="N653" s="352"/>
      <c r="O653" s="352"/>
      <c r="P653" s="352"/>
      <c r="Q653" s="352"/>
      <c r="R653" s="352"/>
      <c r="S653" s="352"/>
      <c r="T653" s="352"/>
      <c r="U653" s="352"/>
      <c r="V653" s="352"/>
      <c r="W653" s="352"/>
      <c r="X653" s="352"/>
      <c r="Y653" s="352"/>
      <c r="Z653" s="352"/>
      <c r="AA653" s="352"/>
      <c r="AB653" s="352"/>
      <c r="AC653" s="352"/>
    </row>
    <row r="654" ht="15.75" customHeight="1">
      <c r="A654" s="352"/>
      <c r="B654" s="352"/>
      <c r="C654" s="352"/>
      <c r="D654" s="352"/>
      <c r="E654" s="352"/>
      <c r="F654" s="352"/>
      <c r="G654" s="352"/>
      <c r="H654" s="352"/>
      <c r="I654" s="352"/>
      <c r="J654" s="352"/>
      <c r="K654" s="352"/>
      <c r="L654" s="352"/>
      <c r="M654" s="352"/>
      <c r="N654" s="352"/>
      <c r="O654" s="352"/>
      <c r="P654" s="352"/>
      <c r="Q654" s="352"/>
      <c r="R654" s="352"/>
      <c r="S654" s="352"/>
      <c r="T654" s="352"/>
      <c r="U654" s="352"/>
      <c r="V654" s="352"/>
      <c r="W654" s="352"/>
      <c r="X654" s="352"/>
      <c r="Y654" s="352"/>
      <c r="Z654" s="352"/>
      <c r="AA654" s="352"/>
      <c r="AB654" s="352"/>
      <c r="AC654" s="352"/>
    </row>
    <row r="655" ht="15.75" customHeight="1">
      <c r="A655" s="352"/>
      <c r="B655" s="352"/>
      <c r="C655" s="352"/>
      <c r="D655" s="352"/>
      <c r="E655" s="352"/>
      <c r="F655" s="352"/>
      <c r="G655" s="352"/>
      <c r="H655" s="352"/>
      <c r="I655" s="352"/>
      <c r="J655" s="352"/>
      <c r="K655" s="352"/>
      <c r="L655" s="352"/>
      <c r="M655" s="352"/>
      <c r="N655" s="352"/>
      <c r="O655" s="352"/>
      <c r="P655" s="352"/>
      <c r="Q655" s="352"/>
      <c r="R655" s="352"/>
      <c r="S655" s="352"/>
      <c r="T655" s="352"/>
      <c r="U655" s="352"/>
      <c r="V655" s="352"/>
      <c r="W655" s="352"/>
      <c r="X655" s="352"/>
      <c r="Y655" s="352"/>
      <c r="Z655" s="352"/>
      <c r="AA655" s="352"/>
      <c r="AB655" s="352"/>
      <c r="AC655" s="352"/>
    </row>
    <row r="656" ht="15.75" customHeight="1">
      <c r="A656" s="352"/>
      <c r="B656" s="352"/>
      <c r="C656" s="352"/>
      <c r="D656" s="352"/>
      <c r="E656" s="352"/>
      <c r="F656" s="352"/>
      <c r="G656" s="352"/>
      <c r="H656" s="352"/>
      <c r="I656" s="352"/>
      <c r="J656" s="352"/>
      <c r="K656" s="352"/>
      <c r="L656" s="352"/>
      <c r="M656" s="352"/>
      <c r="N656" s="352"/>
      <c r="O656" s="352"/>
      <c r="P656" s="352"/>
      <c r="Q656" s="352"/>
      <c r="R656" s="352"/>
      <c r="S656" s="352"/>
      <c r="T656" s="352"/>
      <c r="U656" s="352"/>
      <c r="V656" s="352"/>
      <c r="W656" s="352"/>
      <c r="X656" s="352"/>
      <c r="Y656" s="352"/>
      <c r="Z656" s="352"/>
      <c r="AA656" s="352"/>
      <c r="AB656" s="352"/>
      <c r="AC656" s="352"/>
    </row>
    <row r="657" ht="15.75" customHeight="1">
      <c r="A657" s="352"/>
      <c r="B657" s="352"/>
      <c r="C657" s="352"/>
      <c r="D657" s="352"/>
      <c r="E657" s="352"/>
      <c r="F657" s="352"/>
      <c r="G657" s="352"/>
      <c r="H657" s="352"/>
      <c r="I657" s="352"/>
      <c r="J657" s="352"/>
      <c r="K657" s="352"/>
      <c r="L657" s="352"/>
      <c r="M657" s="352"/>
      <c r="N657" s="352"/>
      <c r="O657" s="352"/>
      <c r="P657" s="352"/>
      <c r="Q657" s="352"/>
      <c r="R657" s="352"/>
      <c r="S657" s="352"/>
      <c r="T657" s="352"/>
      <c r="U657" s="352"/>
      <c r="V657" s="352"/>
      <c r="W657" s="352"/>
      <c r="X657" s="352"/>
      <c r="Y657" s="352"/>
      <c r="Z657" s="352"/>
      <c r="AA657" s="352"/>
      <c r="AB657" s="352"/>
      <c r="AC657" s="352"/>
    </row>
    <row r="658" ht="15.75" customHeight="1">
      <c r="A658" s="352"/>
      <c r="B658" s="352"/>
      <c r="C658" s="352"/>
      <c r="D658" s="352"/>
      <c r="E658" s="352"/>
      <c r="F658" s="352"/>
      <c r="G658" s="352"/>
      <c r="H658" s="352"/>
      <c r="I658" s="352"/>
      <c r="J658" s="352"/>
      <c r="K658" s="352"/>
      <c r="L658" s="352"/>
      <c r="M658" s="352"/>
      <c r="N658" s="352"/>
      <c r="O658" s="352"/>
      <c r="P658" s="352"/>
      <c r="Q658" s="352"/>
      <c r="R658" s="352"/>
      <c r="S658" s="352"/>
      <c r="T658" s="352"/>
      <c r="U658" s="352"/>
      <c r="V658" s="352"/>
      <c r="W658" s="352"/>
      <c r="X658" s="352"/>
      <c r="Y658" s="352"/>
      <c r="Z658" s="352"/>
      <c r="AA658" s="352"/>
      <c r="AB658" s="352"/>
      <c r="AC658" s="352"/>
    </row>
    <row r="659" ht="15.75" customHeight="1">
      <c r="A659" s="352"/>
      <c r="B659" s="352"/>
      <c r="C659" s="352"/>
      <c r="D659" s="352"/>
      <c r="E659" s="352"/>
      <c r="F659" s="352"/>
      <c r="G659" s="352"/>
      <c r="H659" s="352"/>
      <c r="I659" s="352"/>
      <c r="J659" s="352"/>
      <c r="K659" s="352"/>
      <c r="L659" s="352"/>
      <c r="M659" s="352"/>
      <c r="N659" s="352"/>
      <c r="O659" s="352"/>
      <c r="P659" s="352"/>
      <c r="Q659" s="352"/>
      <c r="R659" s="352"/>
      <c r="S659" s="352"/>
      <c r="T659" s="352"/>
      <c r="U659" s="352"/>
      <c r="V659" s="352"/>
      <c r="W659" s="352"/>
      <c r="X659" s="352"/>
      <c r="Y659" s="352"/>
      <c r="Z659" s="352"/>
      <c r="AA659" s="352"/>
      <c r="AB659" s="352"/>
      <c r="AC659" s="352"/>
    </row>
    <row r="660" ht="15.75" customHeight="1">
      <c r="A660" s="352"/>
      <c r="B660" s="352"/>
      <c r="C660" s="352"/>
      <c r="D660" s="352"/>
      <c r="E660" s="352"/>
      <c r="F660" s="352"/>
      <c r="G660" s="352"/>
      <c r="H660" s="352"/>
      <c r="I660" s="352"/>
      <c r="J660" s="352"/>
      <c r="K660" s="352"/>
      <c r="L660" s="352"/>
      <c r="M660" s="352"/>
      <c r="N660" s="352"/>
      <c r="O660" s="352"/>
      <c r="P660" s="352"/>
      <c r="Q660" s="352"/>
      <c r="R660" s="352"/>
      <c r="S660" s="352"/>
      <c r="T660" s="352"/>
      <c r="U660" s="352"/>
      <c r="V660" s="352"/>
      <c r="W660" s="352"/>
      <c r="X660" s="352"/>
      <c r="Y660" s="352"/>
      <c r="Z660" s="352"/>
      <c r="AA660" s="352"/>
      <c r="AB660" s="352"/>
      <c r="AC660" s="352"/>
    </row>
    <row r="661" ht="15.75" customHeight="1">
      <c r="A661" s="352"/>
      <c r="B661" s="352"/>
      <c r="C661" s="352"/>
      <c r="D661" s="352"/>
      <c r="E661" s="352"/>
      <c r="F661" s="352"/>
      <c r="G661" s="352"/>
      <c r="H661" s="352"/>
      <c r="I661" s="352"/>
      <c r="J661" s="352"/>
      <c r="K661" s="352"/>
      <c r="L661" s="352"/>
      <c r="M661" s="352"/>
      <c r="N661" s="352"/>
      <c r="O661" s="352"/>
      <c r="P661" s="352"/>
      <c r="Q661" s="352"/>
      <c r="R661" s="352"/>
      <c r="S661" s="352"/>
      <c r="T661" s="352"/>
      <c r="U661" s="352"/>
      <c r="V661" s="352"/>
      <c r="W661" s="352"/>
      <c r="X661" s="352"/>
      <c r="Y661" s="352"/>
      <c r="Z661" s="352"/>
      <c r="AA661" s="352"/>
      <c r="AB661" s="352"/>
      <c r="AC661" s="352"/>
    </row>
    <row r="662" ht="15.75" customHeight="1">
      <c r="A662" s="352"/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N662" s="352"/>
      <c r="O662" s="352"/>
      <c r="P662" s="352"/>
      <c r="Q662" s="352"/>
      <c r="R662" s="352"/>
      <c r="S662" s="352"/>
      <c r="T662" s="352"/>
      <c r="U662" s="352"/>
      <c r="V662" s="352"/>
      <c r="W662" s="352"/>
      <c r="X662" s="352"/>
      <c r="Y662" s="352"/>
      <c r="Z662" s="352"/>
      <c r="AA662" s="352"/>
      <c r="AB662" s="352"/>
      <c r="AC662" s="352"/>
    </row>
    <row r="663" ht="15.75" customHeight="1">
      <c r="A663" s="352"/>
      <c r="B663" s="352"/>
      <c r="C663" s="352"/>
      <c r="D663" s="352"/>
      <c r="E663" s="352"/>
      <c r="F663" s="352"/>
      <c r="G663" s="352"/>
      <c r="H663" s="352"/>
      <c r="I663" s="352"/>
      <c r="J663" s="352"/>
      <c r="K663" s="352"/>
      <c r="L663" s="352"/>
      <c r="M663" s="352"/>
      <c r="N663" s="352"/>
      <c r="O663" s="352"/>
      <c r="P663" s="352"/>
      <c r="Q663" s="352"/>
      <c r="R663" s="352"/>
      <c r="S663" s="352"/>
      <c r="T663" s="352"/>
      <c r="U663" s="352"/>
      <c r="V663" s="352"/>
      <c r="W663" s="352"/>
      <c r="X663" s="352"/>
      <c r="Y663" s="352"/>
      <c r="Z663" s="352"/>
      <c r="AA663" s="352"/>
      <c r="AB663" s="352"/>
      <c r="AC663" s="352"/>
    </row>
    <row r="664" ht="15.75" customHeight="1">
      <c r="A664" s="352"/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N664" s="352"/>
      <c r="O664" s="352"/>
      <c r="P664" s="352"/>
      <c r="Q664" s="352"/>
      <c r="R664" s="352"/>
      <c r="S664" s="352"/>
      <c r="T664" s="352"/>
      <c r="U664" s="352"/>
      <c r="V664" s="352"/>
      <c r="W664" s="352"/>
      <c r="X664" s="352"/>
      <c r="Y664" s="352"/>
      <c r="Z664" s="352"/>
      <c r="AA664" s="352"/>
      <c r="AB664" s="352"/>
      <c r="AC664" s="352"/>
    </row>
    <row r="665" ht="15.75" customHeight="1">
      <c r="A665" s="352"/>
      <c r="B665" s="352"/>
      <c r="C665" s="352"/>
      <c r="D665" s="352"/>
      <c r="E665" s="352"/>
      <c r="F665" s="352"/>
      <c r="G665" s="352"/>
      <c r="H665" s="352"/>
      <c r="I665" s="352"/>
      <c r="J665" s="352"/>
      <c r="K665" s="352"/>
      <c r="L665" s="352"/>
      <c r="M665" s="352"/>
      <c r="N665" s="352"/>
      <c r="O665" s="352"/>
      <c r="P665" s="352"/>
      <c r="Q665" s="352"/>
      <c r="R665" s="352"/>
      <c r="S665" s="352"/>
      <c r="T665" s="352"/>
      <c r="U665" s="352"/>
      <c r="V665" s="352"/>
      <c r="W665" s="352"/>
      <c r="X665" s="352"/>
      <c r="Y665" s="352"/>
      <c r="Z665" s="352"/>
      <c r="AA665" s="352"/>
      <c r="AB665" s="352"/>
      <c r="AC665" s="352"/>
    </row>
    <row r="666" ht="15.75" customHeight="1">
      <c r="A666" s="352"/>
      <c r="B666" s="352"/>
      <c r="C666" s="352"/>
      <c r="D666" s="352"/>
      <c r="E666" s="352"/>
      <c r="F666" s="352"/>
      <c r="G666" s="352"/>
      <c r="H666" s="352"/>
      <c r="I666" s="352"/>
      <c r="J666" s="352"/>
      <c r="K666" s="352"/>
      <c r="L666" s="352"/>
      <c r="M666" s="352"/>
      <c r="N666" s="352"/>
      <c r="O666" s="352"/>
      <c r="P666" s="352"/>
      <c r="Q666" s="352"/>
      <c r="R666" s="352"/>
      <c r="S666" s="352"/>
      <c r="T666" s="352"/>
      <c r="U666" s="352"/>
      <c r="V666" s="352"/>
      <c r="W666" s="352"/>
      <c r="X666" s="352"/>
      <c r="Y666" s="352"/>
      <c r="Z666" s="352"/>
      <c r="AA666" s="352"/>
      <c r="AB666" s="352"/>
      <c r="AC666" s="352"/>
    </row>
    <row r="667" ht="15.75" customHeight="1">
      <c r="A667" s="352"/>
      <c r="B667" s="352"/>
      <c r="C667" s="352"/>
      <c r="D667" s="352"/>
      <c r="E667" s="352"/>
      <c r="F667" s="352"/>
      <c r="G667" s="352"/>
      <c r="H667" s="352"/>
      <c r="I667" s="352"/>
      <c r="J667" s="352"/>
      <c r="K667" s="352"/>
      <c r="L667" s="352"/>
      <c r="M667" s="352"/>
      <c r="N667" s="352"/>
      <c r="O667" s="352"/>
      <c r="P667" s="352"/>
      <c r="Q667" s="352"/>
      <c r="R667" s="352"/>
      <c r="S667" s="352"/>
      <c r="T667" s="352"/>
      <c r="U667" s="352"/>
      <c r="V667" s="352"/>
      <c r="W667" s="352"/>
      <c r="X667" s="352"/>
      <c r="Y667" s="352"/>
      <c r="Z667" s="352"/>
      <c r="AA667" s="352"/>
      <c r="AB667" s="352"/>
      <c r="AC667" s="352"/>
    </row>
    <row r="668" ht="15.75" customHeight="1">
      <c r="A668" s="352"/>
      <c r="B668" s="352"/>
      <c r="C668" s="352"/>
      <c r="D668" s="352"/>
      <c r="E668" s="352"/>
      <c r="F668" s="352"/>
      <c r="G668" s="352"/>
      <c r="H668" s="352"/>
      <c r="I668" s="352"/>
      <c r="J668" s="352"/>
      <c r="K668" s="352"/>
      <c r="L668" s="352"/>
      <c r="M668" s="352"/>
      <c r="N668" s="352"/>
      <c r="O668" s="352"/>
      <c r="P668" s="352"/>
      <c r="Q668" s="352"/>
      <c r="R668" s="352"/>
      <c r="S668" s="352"/>
      <c r="T668" s="352"/>
      <c r="U668" s="352"/>
      <c r="V668" s="352"/>
      <c r="W668" s="352"/>
      <c r="X668" s="352"/>
      <c r="Y668" s="352"/>
      <c r="Z668" s="352"/>
      <c r="AA668" s="352"/>
      <c r="AB668" s="352"/>
      <c r="AC668" s="352"/>
    </row>
    <row r="669" ht="15.75" customHeight="1">
      <c r="A669" s="352"/>
      <c r="B669" s="352"/>
      <c r="C669" s="352"/>
      <c r="D669" s="352"/>
      <c r="E669" s="352"/>
      <c r="F669" s="352"/>
      <c r="G669" s="352"/>
      <c r="H669" s="352"/>
      <c r="I669" s="352"/>
      <c r="J669" s="352"/>
      <c r="K669" s="352"/>
      <c r="L669" s="352"/>
      <c r="M669" s="352"/>
      <c r="N669" s="352"/>
      <c r="O669" s="352"/>
      <c r="P669" s="352"/>
      <c r="Q669" s="352"/>
      <c r="R669" s="352"/>
      <c r="S669" s="352"/>
      <c r="T669" s="352"/>
      <c r="U669" s="352"/>
      <c r="V669" s="352"/>
      <c r="W669" s="352"/>
      <c r="X669" s="352"/>
      <c r="Y669" s="352"/>
      <c r="Z669" s="352"/>
      <c r="AA669" s="352"/>
      <c r="AB669" s="352"/>
      <c r="AC669" s="352"/>
    </row>
    <row r="670" ht="15.75" customHeight="1">
      <c r="A670" s="352"/>
      <c r="B670" s="352"/>
      <c r="C670" s="352"/>
      <c r="D670" s="352"/>
      <c r="E670" s="352"/>
      <c r="F670" s="352"/>
      <c r="G670" s="352"/>
      <c r="H670" s="352"/>
      <c r="I670" s="352"/>
      <c r="J670" s="352"/>
      <c r="K670" s="352"/>
      <c r="L670" s="352"/>
      <c r="M670" s="352"/>
      <c r="N670" s="352"/>
      <c r="O670" s="352"/>
      <c r="P670" s="352"/>
      <c r="Q670" s="352"/>
      <c r="R670" s="352"/>
      <c r="S670" s="352"/>
      <c r="T670" s="352"/>
      <c r="U670" s="352"/>
      <c r="V670" s="352"/>
      <c r="W670" s="352"/>
      <c r="X670" s="352"/>
      <c r="Y670" s="352"/>
      <c r="Z670" s="352"/>
      <c r="AA670" s="352"/>
      <c r="AB670" s="352"/>
      <c r="AC670" s="352"/>
    </row>
    <row r="671" ht="15.75" customHeight="1">
      <c r="A671" s="352"/>
      <c r="B671" s="352"/>
      <c r="C671" s="352"/>
      <c r="D671" s="352"/>
      <c r="E671" s="352"/>
      <c r="F671" s="352"/>
      <c r="G671" s="352"/>
      <c r="H671" s="352"/>
      <c r="I671" s="352"/>
      <c r="J671" s="352"/>
      <c r="K671" s="352"/>
      <c r="L671" s="352"/>
      <c r="M671" s="352"/>
      <c r="N671" s="352"/>
      <c r="O671" s="352"/>
      <c r="P671" s="352"/>
      <c r="Q671" s="352"/>
      <c r="R671" s="352"/>
      <c r="S671" s="352"/>
      <c r="T671" s="352"/>
      <c r="U671" s="352"/>
      <c r="V671" s="352"/>
      <c r="W671" s="352"/>
      <c r="X671" s="352"/>
      <c r="Y671" s="352"/>
      <c r="Z671" s="352"/>
      <c r="AA671" s="352"/>
      <c r="AB671" s="352"/>
      <c r="AC671" s="352"/>
    </row>
    <row r="672" ht="15.75" customHeight="1">
      <c r="A672" s="352"/>
      <c r="B672" s="352"/>
      <c r="C672" s="352"/>
      <c r="D672" s="352"/>
      <c r="E672" s="352"/>
      <c r="F672" s="352"/>
      <c r="G672" s="352"/>
      <c r="H672" s="352"/>
      <c r="I672" s="352"/>
      <c r="J672" s="352"/>
      <c r="K672" s="352"/>
      <c r="L672" s="352"/>
      <c r="M672" s="352"/>
      <c r="N672" s="352"/>
      <c r="O672" s="352"/>
      <c r="P672" s="352"/>
      <c r="Q672" s="352"/>
      <c r="R672" s="352"/>
      <c r="S672" s="352"/>
      <c r="T672" s="352"/>
      <c r="U672" s="352"/>
      <c r="V672" s="352"/>
      <c r="W672" s="352"/>
      <c r="X672" s="352"/>
      <c r="Y672" s="352"/>
      <c r="Z672" s="352"/>
      <c r="AA672" s="352"/>
      <c r="AB672" s="352"/>
      <c r="AC672" s="352"/>
    </row>
    <row r="673" ht="15.75" customHeight="1">
      <c r="A673" s="352"/>
      <c r="B673" s="352"/>
      <c r="C673" s="352"/>
      <c r="D673" s="352"/>
      <c r="E673" s="352"/>
      <c r="F673" s="352"/>
      <c r="G673" s="352"/>
      <c r="H673" s="352"/>
      <c r="I673" s="352"/>
      <c r="J673" s="352"/>
      <c r="K673" s="352"/>
      <c r="L673" s="352"/>
      <c r="M673" s="352"/>
      <c r="N673" s="352"/>
      <c r="O673" s="352"/>
      <c r="P673" s="352"/>
      <c r="Q673" s="352"/>
      <c r="R673" s="352"/>
      <c r="S673" s="352"/>
      <c r="T673" s="352"/>
      <c r="U673" s="352"/>
      <c r="V673" s="352"/>
      <c r="W673" s="352"/>
      <c r="X673" s="352"/>
      <c r="Y673" s="352"/>
      <c r="Z673" s="352"/>
      <c r="AA673" s="352"/>
      <c r="AB673" s="352"/>
      <c r="AC673" s="352"/>
    </row>
    <row r="674" ht="15.75" customHeight="1">
      <c r="A674" s="352"/>
      <c r="B674" s="352"/>
      <c r="C674" s="352"/>
      <c r="D674" s="352"/>
      <c r="E674" s="352"/>
      <c r="F674" s="352"/>
      <c r="G674" s="352"/>
      <c r="H674" s="352"/>
      <c r="I674" s="352"/>
      <c r="J674" s="352"/>
      <c r="K674" s="352"/>
      <c r="L674" s="352"/>
      <c r="M674" s="352"/>
      <c r="N674" s="352"/>
      <c r="O674" s="352"/>
      <c r="P674" s="352"/>
      <c r="Q674" s="352"/>
      <c r="R674" s="352"/>
      <c r="S674" s="352"/>
      <c r="T674" s="352"/>
      <c r="U674" s="352"/>
      <c r="V674" s="352"/>
      <c r="W674" s="352"/>
      <c r="X674" s="352"/>
      <c r="Y674" s="352"/>
      <c r="Z674" s="352"/>
      <c r="AA674" s="352"/>
      <c r="AB674" s="352"/>
      <c r="AC674" s="352"/>
    </row>
    <row r="675" ht="15.75" customHeight="1">
      <c r="A675" s="352"/>
      <c r="B675" s="352"/>
      <c r="C675" s="352"/>
      <c r="D675" s="352"/>
      <c r="E675" s="352"/>
      <c r="F675" s="352"/>
      <c r="G675" s="352"/>
      <c r="H675" s="352"/>
      <c r="I675" s="352"/>
      <c r="J675" s="352"/>
      <c r="K675" s="352"/>
      <c r="L675" s="352"/>
      <c r="M675" s="352"/>
      <c r="N675" s="352"/>
      <c r="O675" s="352"/>
      <c r="P675" s="352"/>
      <c r="Q675" s="352"/>
      <c r="R675" s="352"/>
      <c r="S675" s="352"/>
      <c r="T675" s="352"/>
      <c r="U675" s="352"/>
      <c r="V675" s="352"/>
      <c r="W675" s="352"/>
      <c r="X675" s="352"/>
      <c r="Y675" s="352"/>
      <c r="Z675" s="352"/>
      <c r="AA675" s="352"/>
      <c r="AB675" s="352"/>
      <c r="AC675" s="352"/>
    </row>
    <row r="676" ht="15.75" customHeight="1">
      <c r="A676" s="352"/>
      <c r="B676" s="352"/>
      <c r="C676" s="352"/>
      <c r="D676" s="352"/>
      <c r="E676" s="352"/>
      <c r="F676" s="352"/>
      <c r="G676" s="352"/>
      <c r="H676" s="352"/>
      <c r="I676" s="352"/>
      <c r="J676" s="352"/>
      <c r="K676" s="352"/>
      <c r="L676" s="352"/>
      <c r="M676" s="352"/>
      <c r="N676" s="352"/>
      <c r="O676" s="352"/>
      <c r="P676" s="352"/>
      <c r="Q676" s="352"/>
      <c r="R676" s="352"/>
      <c r="S676" s="352"/>
      <c r="T676" s="352"/>
      <c r="U676" s="352"/>
      <c r="V676" s="352"/>
      <c r="W676" s="352"/>
      <c r="X676" s="352"/>
      <c r="Y676" s="352"/>
      <c r="Z676" s="352"/>
      <c r="AA676" s="352"/>
      <c r="AB676" s="352"/>
      <c r="AC676" s="352"/>
    </row>
    <row r="677" ht="15.75" customHeight="1">
      <c r="A677" s="352"/>
      <c r="B677" s="352"/>
      <c r="C677" s="352"/>
      <c r="D677" s="352"/>
      <c r="E677" s="352"/>
      <c r="F677" s="352"/>
      <c r="G677" s="352"/>
      <c r="H677" s="352"/>
      <c r="I677" s="352"/>
      <c r="J677" s="352"/>
      <c r="K677" s="352"/>
      <c r="L677" s="352"/>
      <c r="M677" s="352"/>
      <c r="N677" s="352"/>
      <c r="O677" s="352"/>
      <c r="P677" s="352"/>
      <c r="Q677" s="352"/>
      <c r="R677" s="352"/>
      <c r="S677" s="352"/>
      <c r="T677" s="352"/>
      <c r="U677" s="352"/>
      <c r="V677" s="352"/>
      <c r="W677" s="352"/>
      <c r="X677" s="352"/>
      <c r="Y677" s="352"/>
      <c r="Z677" s="352"/>
      <c r="AA677" s="352"/>
      <c r="AB677" s="352"/>
      <c r="AC677" s="352"/>
    </row>
    <row r="678" ht="15.75" customHeight="1">
      <c r="A678" s="352"/>
      <c r="B678" s="352"/>
      <c r="C678" s="352"/>
      <c r="D678" s="352"/>
      <c r="E678" s="352"/>
      <c r="F678" s="352"/>
      <c r="G678" s="352"/>
      <c r="H678" s="352"/>
      <c r="I678" s="352"/>
      <c r="J678" s="352"/>
      <c r="K678" s="352"/>
      <c r="L678" s="352"/>
      <c r="M678" s="352"/>
      <c r="N678" s="352"/>
      <c r="O678" s="352"/>
      <c r="P678" s="352"/>
      <c r="Q678" s="352"/>
      <c r="R678" s="352"/>
      <c r="S678" s="352"/>
      <c r="T678" s="352"/>
      <c r="U678" s="352"/>
      <c r="V678" s="352"/>
      <c r="W678" s="352"/>
      <c r="X678" s="352"/>
      <c r="Y678" s="352"/>
      <c r="Z678" s="352"/>
      <c r="AA678" s="352"/>
      <c r="AB678" s="352"/>
      <c r="AC678" s="352"/>
    </row>
    <row r="679" ht="15.75" customHeight="1">
      <c r="A679" s="352"/>
      <c r="B679" s="352"/>
      <c r="C679" s="352"/>
      <c r="D679" s="352"/>
      <c r="E679" s="352"/>
      <c r="F679" s="352"/>
      <c r="G679" s="352"/>
      <c r="H679" s="352"/>
      <c r="I679" s="352"/>
      <c r="J679" s="352"/>
      <c r="K679" s="352"/>
      <c r="L679" s="352"/>
      <c r="M679" s="352"/>
      <c r="N679" s="352"/>
      <c r="O679" s="352"/>
      <c r="P679" s="352"/>
      <c r="Q679" s="352"/>
      <c r="R679" s="352"/>
      <c r="S679" s="352"/>
      <c r="T679" s="352"/>
      <c r="U679" s="352"/>
      <c r="V679" s="352"/>
      <c r="W679" s="352"/>
      <c r="X679" s="352"/>
      <c r="Y679" s="352"/>
      <c r="Z679" s="352"/>
      <c r="AA679" s="352"/>
      <c r="AB679" s="352"/>
      <c r="AC679" s="352"/>
    </row>
    <row r="680" ht="15.75" customHeight="1">
      <c r="A680" s="352"/>
      <c r="B680" s="352"/>
      <c r="C680" s="352"/>
      <c r="D680" s="352"/>
      <c r="E680" s="352"/>
      <c r="F680" s="352"/>
      <c r="G680" s="352"/>
      <c r="H680" s="352"/>
      <c r="I680" s="352"/>
      <c r="J680" s="352"/>
      <c r="K680" s="352"/>
      <c r="L680" s="352"/>
      <c r="M680" s="352"/>
      <c r="N680" s="352"/>
      <c r="O680" s="352"/>
      <c r="P680" s="352"/>
      <c r="Q680" s="352"/>
      <c r="R680" s="352"/>
      <c r="S680" s="352"/>
      <c r="T680" s="352"/>
      <c r="U680" s="352"/>
      <c r="V680" s="352"/>
      <c r="W680" s="352"/>
      <c r="X680" s="352"/>
      <c r="Y680" s="352"/>
      <c r="Z680" s="352"/>
      <c r="AA680" s="352"/>
      <c r="AB680" s="352"/>
      <c r="AC680" s="352"/>
    </row>
    <row r="681" ht="15.75" customHeight="1">
      <c r="A681" s="352"/>
      <c r="B681" s="352"/>
      <c r="C681" s="352"/>
      <c r="D681" s="352"/>
      <c r="E681" s="352"/>
      <c r="F681" s="352"/>
      <c r="G681" s="352"/>
      <c r="H681" s="352"/>
      <c r="I681" s="352"/>
      <c r="J681" s="352"/>
      <c r="K681" s="352"/>
      <c r="L681" s="352"/>
      <c r="M681" s="352"/>
      <c r="N681" s="352"/>
      <c r="O681" s="352"/>
      <c r="P681" s="352"/>
      <c r="Q681" s="352"/>
      <c r="R681" s="352"/>
      <c r="S681" s="352"/>
      <c r="T681" s="352"/>
      <c r="U681" s="352"/>
      <c r="V681" s="352"/>
      <c r="W681" s="352"/>
      <c r="X681" s="352"/>
      <c r="Y681" s="352"/>
      <c r="Z681" s="352"/>
      <c r="AA681" s="352"/>
      <c r="AB681" s="352"/>
      <c r="AC681" s="352"/>
    </row>
    <row r="682" ht="15.75" customHeight="1">
      <c r="A682" s="352"/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N682" s="352"/>
      <c r="O682" s="352"/>
      <c r="P682" s="352"/>
      <c r="Q682" s="352"/>
      <c r="R682" s="352"/>
      <c r="S682" s="352"/>
      <c r="T682" s="352"/>
      <c r="U682" s="352"/>
      <c r="V682" s="352"/>
      <c r="W682" s="352"/>
      <c r="X682" s="352"/>
      <c r="Y682" s="352"/>
      <c r="Z682" s="352"/>
      <c r="AA682" s="352"/>
      <c r="AB682" s="352"/>
      <c r="AC682" s="352"/>
    </row>
    <row r="683" ht="15.75" customHeight="1">
      <c r="A683" s="352"/>
      <c r="B683" s="352"/>
      <c r="C683" s="352"/>
      <c r="D683" s="352"/>
      <c r="E683" s="352"/>
      <c r="F683" s="352"/>
      <c r="G683" s="352"/>
      <c r="H683" s="352"/>
      <c r="I683" s="352"/>
      <c r="J683" s="352"/>
      <c r="K683" s="352"/>
      <c r="L683" s="352"/>
      <c r="M683" s="352"/>
      <c r="N683" s="352"/>
      <c r="O683" s="352"/>
      <c r="P683" s="352"/>
      <c r="Q683" s="352"/>
      <c r="R683" s="352"/>
      <c r="S683" s="352"/>
      <c r="T683" s="352"/>
      <c r="U683" s="352"/>
      <c r="V683" s="352"/>
      <c r="W683" s="352"/>
      <c r="X683" s="352"/>
      <c r="Y683" s="352"/>
      <c r="Z683" s="352"/>
      <c r="AA683" s="352"/>
      <c r="AB683" s="352"/>
      <c r="AC683" s="352"/>
    </row>
    <row r="684" ht="15.75" customHeight="1">
      <c r="A684" s="352"/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N684" s="352"/>
      <c r="O684" s="352"/>
      <c r="P684" s="352"/>
      <c r="Q684" s="352"/>
      <c r="R684" s="352"/>
      <c r="S684" s="352"/>
      <c r="T684" s="352"/>
      <c r="U684" s="352"/>
      <c r="V684" s="352"/>
      <c r="W684" s="352"/>
      <c r="X684" s="352"/>
      <c r="Y684" s="352"/>
      <c r="Z684" s="352"/>
      <c r="AA684" s="352"/>
      <c r="AB684" s="352"/>
      <c r="AC684" s="352"/>
    </row>
    <row r="685" ht="15.75" customHeight="1">
      <c r="A685" s="352"/>
      <c r="B685" s="352"/>
      <c r="C685" s="352"/>
      <c r="D685" s="352"/>
      <c r="E685" s="352"/>
      <c r="F685" s="352"/>
      <c r="G685" s="352"/>
      <c r="H685" s="352"/>
      <c r="I685" s="352"/>
      <c r="J685" s="352"/>
      <c r="K685" s="352"/>
      <c r="L685" s="352"/>
      <c r="M685" s="352"/>
      <c r="N685" s="352"/>
      <c r="O685" s="352"/>
      <c r="P685" s="352"/>
      <c r="Q685" s="352"/>
      <c r="R685" s="352"/>
      <c r="S685" s="352"/>
      <c r="T685" s="352"/>
      <c r="U685" s="352"/>
      <c r="V685" s="352"/>
      <c r="W685" s="352"/>
      <c r="X685" s="352"/>
      <c r="Y685" s="352"/>
      <c r="Z685" s="352"/>
      <c r="AA685" s="352"/>
      <c r="AB685" s="352"/>
      <c r="AC685" s="352"/>
    </row>
    <row r="686" ht="15.75" customHeight="1">
      <c r="A686" s="352"/>
      <c r="B686" s="352"/>
      <c r="C686" s="352"/>
      <c r="D686" s="352"/>
      <c r="E686" s="352"/>
      <c r="F686" s="352"/>
      <c r="G686" s="352"/>
      <c r="H686" s="352"/>
      <c r="I686" s="352"/>
      <c r="J686" s="352"/>
      <c r="K686" s="352"/>
      <c r="L686" s="352"/>
      <c r="M686" s="352"/>
      <c r="N686" s="352"/>
      <c r="O686" s="352"/>
      <c r="P686" s="352"/>
      <c r="Q686" s="352"/>
      <c r="R686" s="352"/>
      <c r="S686" s="352"/>
      <c r="T686" s="352"/>
      <c r="U686" s="352"/>
      <c r="V686" s="352"/>
      <c r="W686" s="352"/>
      <c r="X686" s="352"/>
      <c r="Y686" s="352"/>
      <c r="Z686" s="352"/>
      <c r="AA686" s="352"/>
      <c r="AB686" s="352"/>
      <c r="AC686" s="352"/>
    </row>
    <row r="687" ht="15.75" customHeight="1">
      <c r="A687" s="352"/>
      <c r="B687" s="352"/>
      <c r="C687" s="352"/>
      <c r="D687" s="352"/>
      <c r="E687" s="352"/>
      <c r="F687" s="352"/>
      <c r="G687" s="352"/>
      <c r="H687" s="352"/>
      <c r="I687" s="352"/>
      <c r="J687" s="352"/>
      <c r="K687" s="352"/>
      <c r="L687" s="352"/>
      <c r="M687" s="352"/>
      <c r="N687" s="352"/>
      <c r="O687" s="352"/>
      <c r="P687" s="352"/>
      <c r="Q687" s="352"/>
      <c r="R687" s="352"/>
      <c r="S687" s="352"/>
      <c r="T687" s="352"/>
      <c r="U687" s="352"/>
      <c r="V687" s="352"/>
      <c r="W687" s="352"/>
      <c r="X687" s="352"/>
      <c r="Y687" s="352"/>
      <c r="Z687" s="352"/>
      <c r="AA687" s="352"/>
      <c r="AB687" s="352"/>
      <c r="AC687" s="352"/>
    </row>
    <row r="688" ht="15.75" customHeight="1">
      <c r="A688" s="352"/>
      <c r="B688" s="352"/>
      <c r="C688" s="352"/>
      <c r="D688" s="352"/>
      <c r="E688" s="352"/>
      <c r="F688" s="352"/>
      <c r="G688" s="352"/>
      <c r="H688" s="352"/>
      <c r="I688" s="352"/>
      <c r="J688" s="352"/>
      <c r="K688" s="352"/>
      <c r="L688" s="352"/>
      <c r="M688" s="352"/>
      <c r="N688" s="352"/>
      <c r="O688" s="352"/>
      <c r="P688" s="352"/>
      <c r="Q688" s="352"/>
      <c r="R688" s="352"/>
      <c r="S688" s="352"/>
      <c r="T688" s="352"/>
      <c r="U688" s="352"/>
      <c r="V688" s="352"/>
      <c r="W688" s="352"/>
      <c r="X688" s="352"/>
      <c r="Y688" s="352"/>
      <c r="Z688" s="352"/>
      <c r="AA688" s="352"/>
      <c r="AB688" s="352"/>
      <c r="AC688" s="352"/>
    </row>
    <row r="689" ht="15.75" customHeight="1">
      <c r="A689" s="352"/>
      <c r="B689" s="352"/>
      <c r="C689" s="352"/>
      <c r="D689" s="352"/>
      <c r="E689" s="352"/>
      <c r="F689" s="352"/>
      <c r="G689" s="352"/>
      <c r="H689" s="352"/>
      <c r="I689" s="352"/>
      <c r="J689" s="352"/>
      <c r="K689" s="352"/>
      <c r="L689" s="352"/>
      <c r="M689" s="352"/>
      <c r="N689" s="352"/>
      <c r="O689" s="352"/>
      <c r="P689" s="352"/>
      <c r="Q689" s="352"/>
      <c r="R689" s="352"/>
      <c r="S689" s="352"/>
      <c r="T689" s="352"/>
      <c r="U689" s="352"/>
      <c r="V689" s="352"/>
      <c r="W689" s="352"/>
      <c r="X689" s="352"/>
      <c r="Y689" s="352"/>
      <c r="Z689" s="352"/>
      <c r="AA689" s="352"/>
      <c r="AB689" s="352"/>
      <c r="AC689" s="352"/>
    </row>
    <row r="690" ht="15.75" customHeight="1">
      <c r="A690" s="352"/>
      <c r="B690" s="352"/>
      <c r="C690" s="352"/>
      <c r="D690" s="352"/>
      <c r="E690" s="352"/>
      <c r="F690" s="352"/>
      <c r="G690" s="352"/>
      <c r="H690" s="352"/>
      <c r="I690" s="352"/>
      <c r="J690" s="352"/>
      <c r="K690" s="352"/>
      <c r="L690" s="352"/>
      <c r="M690" s="352"/>
      <c r="N690" s="352"/>
      <c r="O690" s="352"/>
      <c r="P690" s="352"/>
      <c r="Q690" s="352"/>
      <c r="R690" s="352"/>
      <c r="S690" s="352"/>
      <c r="T690" s="352"/>
      <c r="U690" s="352"/>
      <c r="V690" s="352"/>
      <c r="W690" s="352"/>
      <c r="X690" s="352"/>
      <c r="Y690" s="352"/>
      <c r="Z690" s="352"/>
      <c r="AA690" s="352"/>
      <c r="AB690" s="352"/>
      <c r="AC690" s="352"/>
    </row>
    <row r="691" ht="15.75" customHeight="1">
      <c r="A691" s="352"/>
      <c r="B691" s="352"/>
      <c r="C691" s="352"/>
      <c r="D691" s="352"/>
      <c r="E691" s="352"/>
      <c r="F691" s="352"/>
      <c r="G691" s="352"/>
      <c r="H691" s="352"/>
      <c r="I691" s="352"/>
      <c r="J691" s="352"/>
      <c r="K691" s="352"/>
      <c r="L691" s="352"/>
      <c r="M691" s="352"/>
      <c r="N691" s="352"/>
      <c r="O691" s="352"/>
      <c r="P691" s="352"/>
      <c r="Q691" s="352"/>
      <c r="R691" s="352"/>
      <c r="S691" s="352"/>
      <c r="T691" s="352"/>
      <c r="U691" s="352"/>
      <c r="V691" s="352"/>
      <c r="W691" s="352"/>
      <c r="X691" s="352"/>
      <c r="Y691" s="352"/>
      <c r="Z691" s="352"/>
      <c r="AA691" s="352"/>
      <c r="AB691" s="352"/>
      <c r="AC691" s="352"/>
    </row>
    <row r="692" ht="15.75" customHeight="1">
      <c r="A692" s="352"/>
      <c r="B692" s="352"/>
      <c r="C692" s="352"/>
      <c r="D692" s="352"/>
      <c r="E692" s="352"/>
      <c r="F692" s="352"/>
      <c r="G692" s="352"/>
      <c r="H692" s="352"/>
      <c r="I692" s="352"/>
      <c r="J692" s="352"/>
      <c r="K692" s="352"/>
      <c r="L692" s="352"/>
      <c r="M692" s="352"/>
      <c r="N692" s="352"/>
      <c r="O692" s="352"/>
      <c r="P692" s="352"/>
      <c r="Q692" s="352"/>
      <c r="R692" s="352"/>
      <c r="S692" s="352"/>
      <c r="T692" s="352"/>
      <c r="U692" s="352"/>
      <c r="V692" s="352"/>
      <c r="W692" s="352"/>
      <c r="X692" s="352"/>
      <c r="Y692" s="352"/>
      <c r="Z692" s="352"/>
      <c r="AA692" s="352"/>
      <c r="AB692" s="352"/>
      <c r="AC692" s="352"/>
    </row>
    <row r="693" ht="15.75" customHeight="1">
      <c r="A693" s="352"/>
      <c r="B693" s="352"/>
      <c r="C693" s="352"/>
      <c r="D693" s="352"/>
      <c r="E693" s="352"/>
      <c r="F693" s="352"/>
      <c r="G693" s="352"/>
      <c r="H693" s="352"/>
      <c r="I693" s="352"/>
      <c r="J693" s="352"/>
      <c r="K693" s="352"/>
      <c r="L693" s="352"/>
      <c r="M693" s="352"/>
      <c r="N693" s="352"/>
      <c r="O693" s="352"/>
      <c r="P693" s="352"/>
      <c r="Q693" s="352"/>
      <c r="R693" s="352"/>
      <c r="S693" s="352"/>
      <c r="T693" s="352"/>
      <c r="U693" s="352"/>
      <c r="V693" s="352"/>
      <c r="W693" s="352"/>
      <c r="X693" s="352"/>
      <c r="Y693" s="352"/>
      <c r="Z693" s="352"/>
      <c r="AA693" s="352"/>
      <c r="AB693" s="352"/>
      <c r="AC693" s="352"/>
    </row>
    <row r="694" ht="15.75" customHeight="1">
      <c r="A694" s="352"/>
      <c r="B694" s="352"/>
      <c r="C694" s="352"/>
      <c r="D694" s="352"/>
      <c r="E694" s="352"/>
      <c r="F694" s="352"/>
      <c r="G694" s="352"/>
      <c r="H694" s="352"/>
      <c r="I694" s="352"/>
      <c r="J694" s="352"/>
      <c r="K694" s="352"/>
      <c r="L694" s="352"/>
      <c r="M694" s="352"/>
      <c r="N694" s="352"/>
      <c r="O694" s="352"/>
      <c r="P694" s="352"/>
      <c r="Q694" s="352"/>
      <c r="R694" s="352"/>
      <c r="S694" s="352"/>
      <c r="T694" s="352"/>
      <c r="U694" s="352"/>
      <c r="V694" s="352"/>
      <c r="W694" s="352"/>
      <c r="X694" s="352"/>
      <c r="Y694" s="352"/>
      <c r="Z694" s="352"/>
      <c r="AA694" s="352"/>
      <c r="AB694" s="352"/>
      <c r="AC694" s="352"/>
    </row>
    <row r="695" ht="15.75" customHeight="1">
      <c r="A695" s="352"/>
      <c r="B695" s="352"/>
      <c r="C695" s="352"/>
      <c r="D695" s="352"/>
      <c r="E695" s="352"/>
      <c r="F695" s="352"/>
      <c r="G695" s="352"/>
      <c r="H695" s="352"/>
      <c r="I695" s="352"/>
      <c r="J695" s="352"/>
      <c r="K695" s="352"/>
      <c r="L695" s="352"/>
      <c r="M695" s="352"/>
      <c r="N695" s="352"/>
      <c r="O695" s="352"/>
      <c r="P695" s="352"/>
      <c r="Q695" s="352"/>
      <c r="R695" s="352"/>
      <c r="S695" s="352"/>
      <c r="T695" s="352"/>
      <c r="U695" s="352"/>
      <c r="V695" s="352"/>
      <c r="W695" s="352"/>
      <c r="X695" s="352"/>
      <c r="Y695" s="352"/>
      <c r="Z695" s="352"/>
      <c r="AA695" s="352"/>
      <c r="AB695" s="352"/>
      <c r="AC695" s="352"/>
    </row>
    <row r="696" ht="15.75" customHeight="1">
      <c r="A696" s="352"/>
      <c r="B696" s="352"/>
      <c r="C696" s="352"/>
      <c r="D696" s="352"/>
      <c r="E696" s="352"/>
      <c r="F696" s="352"/>
      <c r="G696" s="352"/>
      <c r="H696" s="352"/>
      <c r="I696" s="352"/>
      <c r="J696" s="352"/>
      <c r="K696" s="352"/>
      <c r="L696" s="352"/>
      <c r="M696" s="352"/>
      <c r="N696" s="352"/>
      <c r="O696" s="352"/>
      <c r="P696" s="352"/>
      <c r="Q696" s="352"/>
      <c r="R696" s="352"/>
      <c r="S696" s="352"/>
      <c r="T696" s="352"/>
      <c r="U696" s="352"/>
      <c r="V696" s="352"/>
      <c r="W696" s="352"/>
      <c r="X696" s="352"/>
      <c r="Y696" s="352"/>
      <c r="Z696" s="352"/>
      <c r="AA696" s="352"/>
      <c r="AB696" s="352"/>
      <c r="AC696" s="352"/>
    </row>
    <row r="697" ht="15.75" customHeight="1">
      <c r="A697" s="352"/>
      <c r="B697" s="352"/>
      <c r="C697" s="352"/>
      <c r="D697" s="352"/>
      <c r="E697" s="352"/>
      <c r="F697" s="352"/>
      <c r="G697" s="352"/>
      <c r="H697" s="352"/>
      <c r="I697" s="352"/>
      <c r="J697" s="352"/>
      <c r="K697" s="352"/>
      <c r="L697" s="352"/>
      <c r="M697" s="352"/>
      <c r="N697" s="352"/>
      <c r="O697" s="352"/>
      <c r="P697" s="352"/>
      <c r="Q697" s="352"/>
      <c r="R697" s="352"/>
      <c r="S697" s="352"/>
      <c r="T697" s="352"/>
      <c r="U697" s="352"/>
      <c r="V697" s="352"/>
      <c r="W697" s="352"/>
      <c r="X697" s="352"/>
      <c r="Y697" s="352"/>
      <c r="Z697" s="352"/>
      <c r="AA697" s="352"/>
      <c r="AB697" s="352"/>
      <c r="AC697" s="352"/>
    </row>
    <row r="698" ht="15.75" customHeight="1">
      <c r="A698" s="352"/>
      <c r="B698" s="352"/>
      <c r="C698" s="352"/>
      <c r="D698" s="352"/>
      <c r="E698" s="352"/>
      <c r="F698" s="352"/>
      <c r="G698" s="352"/>
      <c r="H698" s="352"/>
      <c r="I698" s="352"/>
      <c r="J698" s="352"/>
      <c r="K698" s="352"/>
      <c r="L698" s="352"/>
      <c r="M698" s="352"/>
      <c r="N698" s="352"/>
      <c r="O698" s="352"/>
      <c r="P698" s="352"/>
      <c r="Q698" s="352"/>
      <c r="R698" s="352"/>
      <c r="S698" s="352"/>
      <c r="T698" s="352"/>
      <c r="U698" s="352"/>
      <c r="V698" s="352"/>
      <c r="W698" s="352"/>
      <c r="X698" s="352"/>
      <c r="Y698" s="352"/>
      <c r="Z698" s="352"/>
      <c r="AA698" s="352"/>
      <c r="AB698" s="352"/>
      <c r="AC698" s="352"/>
    </row>
    <row r="699" ht="15.75" customHeight="1">
      <c r="A699" s="352"/>
      <c r="B699" s="352"/>
      <c r="C699" s="352"/>
      <c r="D699" s="352"/>
      <c r="E699" s="352"/>
      <c r="F699" s="352"/>
      <c r="G699" s="352"/>
      <c r="H699" s="352"/>
      <c r="I699" s="352"/>
      <c r="J699" s="352"/>
      <c r="K699" s="352"/>
      <c r="L699" s="352"/>
      <c r="M699" s="352"/>
      <c r="N699" s="352"/>
      <c r="O699" s="352"/>
      <c r="P699" s="352"/>
      <c r="Q699" s="352"/>
      <c r="R699" s="352"/>
      <c r="S699" s="352"/>
      <c r="T699" s="352"/>
      <c r="U699" s="352"/>
      <c r="V699" s="352"/>
      <c r="W699" s="352"/>
      <c r="X699" s="352"/>
      <c r="Y699" s="352"/>
      <c r="Z699" s="352"/>
      <c r="AA699" s="352"/>
      <c r="AB699" s="352"/>
      <c r="AC699" s="352"/>
    </row>
    <row r="700" ht="15.75" customHeight="1">
      <c r="A700" s="352"/>
      <c r="B700" s="352"/>
      <c r="C700" s="352"/>
      <c r="D700" s="352"/>
      <c r="E700" s="352"/>
      <c r="F700" s="352"/>
      <c r="G700" s="352"/>
      <c r="H700" s="352"/>
      <c r="I700" s="352"/>
      <c r="J700" s="352"/>
      <c r="K700" s="352"/>
      <c r="L700" s="352"/>
      <c r="M700" s="352"/>
      <c r="N700" s="352"/>
      <c r="O700" s="352"/>
      <c r="P700" s="352"/>
      <c r="Q700" s="352"/>
      <c r="R700" s="352"/>
      <c r="S700" s="352"/>
      <c r="T700" s="352"/>
      <c r="U700" s="352"/>
      <c r="V700" s="352"/>
      <c r="W700" s="352"/>
      <c r="X700" s="352"/>
      <c r="Y700" s="352"/>
      <c r="Z700" s="352"/>
      <c r="AA700" s="352"/>
      <c r="AB700" s="352"/>
      <c r="AC700" s="352"/>
    </row>
    <row r="701" ht="15.75" customHeight="1">
      <c r="A701" s="352"/>
      <c r="B701" s="352"/>
      <c r="C701" s="352"/>
      <c r="D701" s="352"/>
      <c r="E701" s="352"/>
      <c r="F701" s="352"/>
      <c r="G701" s="352"/>
      <c r="H701" s="352"/>
      <c r="I701" s="352"/>
      <c r="J701" s="352"/>
      <c r="K701" s="352"/>
      <c r="L701" s="352"/>
      <c r="M701" s="352"/>
      <c r="N701" s="352"/>
      <c r="O701" s="352"/>
      <c r="P701" s="352"/>
      <c r="Q701" s="352"/>
      <c r="R701" s="352"/>
      <c r="S701" s="352"/>
      <c r="T701" s="352"/>
      <c r="U701" s="352"/>
      <c r="V701" s="352"/>
      <c r="W701" s="352"/>
      <c r="X701" s="352"/>
      <c r="Y701" s="352"/>
      <c r="Z701" s="352"/>
      <c r="AA701" s="352"/>
      <c r="AB701" s="352"/>
      <c r="AC701" s="352"/>
    </row>
    <row r="702" ht="15.75" customHeight="1">
      <c r="A702" s="352"/>
      <c r="B702" s="352"/>
      <c r="C702" s="352"/>
      <c r="D702" s="352"/>
      <c r="E702" s="352"/>
      <c r="F702" s="352"/>
      <c r="G702" s="352"/>
      <c r="H702" s="352"/>
      <c r="I702" s="352"/>
      <c r="J702" s="352"/>
      <c r="K702" s="352"/>
      <c r="L702" s="352"/>
      <c r="M702" s="352"/>
      <c r="N702" s="352"/>
      <c r="O702" s="352"/>
      <c r="P702" s="352"/>
      <c r="Q702" s="352"/>
      <c r="R702" s="352"/>
      <c r="S702" s="352"/>
      <c r="T702" s="352"/>
      <c r="U702" s="352"/>
      <c r="V702" s="352"/>
      <c r="W702" s="352"/>
      <c r="X702" s="352"/>
      <c r="Y702" s="352"/>
      <c r="Z702" s="352"/>
      <c r="AA702" s="352"/>
      <c r="AB702" s="352"/>
      <c r="AC702" s="352"/>
    </row>
    <row r="703" ht="15.75" customHeight="1">
      <c r="A703" s="352"/>
      <c r="B703" s="352"/>
      <c r="C703" s="352"/>
      <c r="D703" s="352"/>
      <c r="E703" s="352"/>
      <c r="F703" s="352"/>
      <c r="G703" s="352"/>
      <c r="H703" s="352"/>
      <c r="I703" s="352"/>
      <c r="J703" s="352"/>
      <c r="K703" s="352"/>
      <c r="L703" s="352"/>
      <c r="M703" s="352"/>
      <c r="N703" s="352"/>
      <c r="O703" s="352"/>
      <c r="P703" s="352"/>
      <c r="Q703" s="352"/>
      <c r="R703" s="352"/>
      <c r="S703" s="352"/>
      <c r="T703" s="352"/>
      <c r="U703" s="352"/>
      <c r="V703" s="352"/>
      <c r="W703" s="352"/>
      <c r="X703" s="352"/>
      <c r="Y703" s="352"/>
      <c r="Z703" s="352"/>
      <c r="AA703" s="352"/>
      <c r="AB703" s="352"/>
      <c r="AC703" s="352"/>
    </row>
    <row r="704" ht="15.75" customHeight="1">
      <c r="A704" s="352"/>
      <c r="B704" s="352"/>
      <c r="C704" s="352"/>
      <c r="D704" s="352"/>
      <c r="E704" s="352"/>
      <c r="F704" s="352"/>
      <c r="G704" s="352"/>
      <c r="H704" s="352"/>
      <c r="I704" s="352"/>
      <c r="J704" s="352"/>
      <c r="K704" s="352"/>
      <c r="L704" s="352"/>
      <c r="M704" s="352"/>
      <c r="N704" s="352"/>
      <c r="O704" s="352"/>
      <c r="P704" s="352"/>
      <c r="Q704" s="352"/>
      <c r="R704" s="352"/>
      <c r="S704" s="352"/>
      <c r="T704" s="352"/>
      <c r="U704" s="352"/>
      <c r="V704" s="352"/>
      <c r="W704" s="352"/>
      <c r="X704" s="352"/>
      <c r="Y704" s="352"/>
      <c r="Z704" s="352"/>
      <c r="AA704" s="352"/>
      <c r="AB704" s="352"/>
      <c r="AC704" s="352"/>
    </row>
    <row r="705" ht="15.75" customHeight="1">
      <c r="A705" s="352"/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N705" s="352"/>
      <c r="O705" s="352"/>
      <c r="P705" s="352"/>
      <c r="Q705" s="352"/>
      <c r="R705" s="352"/>
      <c r="S705" s="352"/>
      <c r="T705" s="352"/>
      <c r="U705" s="352"/>
      <c r="V705" s="352"/>
      <c r="W705" s="352"/>
      <c r="X705" s="352"/>
      <c r="Y705" s="352"/>
      <c r="Z705" s="352"/>
      <c r="AA705" s="352"/>
      <c r="AB705" s="352"/>
      <c r="AC705" s="352"/>
    </row>
    <row r="706" ht="15.75" customHeight="1">
      <c r="A706" s="352"/>
      <c r="B706" s="352"/>
      <c r="C706" s="352"/>
      <c r="D706" s="352"/>
      <c r="E706" s="352"/>
      <c r="F706" s="352"/>
      <c r="G706" s="352"/>
      <c r="H706" s="352"/>
      <c r="I706" s="352"/>
      <c r="J706" s="352"/>
      <c r="K706" s="352"/>
      <c r="L706" s="352"/>
      <c r="M706" s="352"/>
      <c r="N706" s="352"/>
      <c r="O706" s="352"/>
      <c r="P706" s="352"/>
      <c r="Q706" s="352"/>
      <c r="R706" s="352"/>
      <c r="S706" s="352"/>
      <c r="T706" s="352"/>
      <c r="U706" s="352"/>
      <c r="V706" s="352"/>
      <c r="W706" s="352"/>
      <c r="X706" s="352"/>
      <c r="Y706" s="352"/>
      <c r="Z706" s="352"/>
      <c r="AA706" s="352"/>
      <c r="AB706" s="352"/>
      <c r="AC706" s="352"/>
    </row>
    <row r="707" ht="15.75" customHeight="1">
      <c r="A707" s="352"/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N707" s="352"/>
      <c r="O707" s="352"/>
      <c r="P707" s="352"/>
      <c r="Q707" s="352"/>
      <c r="R707" s="352"/>
      <c r="S707" s="352"/>
      <c r="T707" s="352"/>
      <c r="U707" s="352"/>
      <c r="V707" s="352"/>
      <c r="W707" s="352"/>
      <c r="X707" s="352"/>
      <c r="Y707" s="352"/>
      <c r="Z707" s="352"/>
      <c r="AA707" s="352"/>
      <c r="AB707" s="352"/>
      <c r="AC707" s="352"/>
    </row>
    <row r="708" ht="15.75" customHeight="1">
      <c r="A708" s="352"/>
      <c r="B708" s="352"/>
      <c r="C708" s="352"/>
      <c r="D708" s="352"/>
      <c r="E708" s="352"/>
      <c r="F708" s="352"/>
      <c r="G708" s="352"/>
      <c r="H708" s="352"/>
      <c r="I708" s="352"/>
      <c r="J708" s="352"/>
      <c r="K708" s="352"/>
      <c r="L708" s="352"/>
      <c r="M708" s="352"/>
      <c r="N708" s="352"/>
      <c r="O708" s="352"/>
      <c r="P708" s="352"/>
      <c r="Q708" s="352"/>
      <c r="R708" s="352"/>
      <c r="S708" s="352"/>
      <c r="T708" s="352"/>
      <c r="U708" s="352"/>
      <c r="V708" s="352"/>
      <c r="W708" s="352"/>
      <c r="X708" s="352"/>
      <c r="Y708" s="352"/>
      <c r="Z708" s="352"/>
      <c r="AA708" s="352"/>
      <c r="AB708" s="352"/>
      <c r="AC708" s="352"/>
    </row>
    <row r="709" ht="15.75" customHeight="1">
      <c r="A709" s="352"/>
      <c r="B709" s="352"/>
      <c r="C709" s="352"/>
      <c r="D709" s="352"/>
      <c r="E709" s="352"/>
      <c r="F709" s="352"/>
      <c r="G709" s="352"/>
      <c r="H709" s="352"/>
      <c r="I709" s="352"/>
      <c r="J709" s="352"/>
      <c r="K709" s="352"/>
      <c r="L709" s="352"/>
      <c r="M709" s="352"/>
      <c r="N709" s="352"/>
      <c r="O709" s="352"/>
      <c r="P709" s="352"/>
      <c r="Q709" s="352"/>
      <c r="R709" s="352"/>
      <c r="S709" s="352"/>
      <c r="T709" s="352"/>
      <c r="U709" s="352"/>
      <c r="V709" s="352"/>
      <c r="W709" s="352"/>
      <c r="X709" s="352"/>
      <c r="Y709" s="352"/>
      <c r="Z709" s="352"/>
      <c r="AA709" s="352"/>
      <c r="AB709" s="352"/>
      <c r="AC709" s="352"/>
    </row>
    <row r="710" ht="15.75" customHeight="1">
      <c r="A710" s="352"/>
      <c r="B710" s="352"/>
      <c r="C710" s="352"/>
      <c r="D710" s="352"/>
      <c r="E710" s="352"/>
      <c r="F710" s="352"/>
      <c r="G710" s="352"/>
      <c r="H710" s="352"/>
      <c r="I710" s="352"/>
      <c r="J710" s="352"/>
      <c r="K710" s="352"/>
      <c r="L710" s="352"/>
      <c r="M710" s="352"/>
      <c r="N710" s="352"/>
      <c r="O710" s="352"/>
      <c r="P710" s="352"/>
      <c r="Q710" s="352"/>
      <c r="R710" s="352"/>
      <c r="S710" s="352"/>
      <c r="T710" s="352"/>
      <c r="U710" s="352"/>
      <c r="V710" s="352"/>
      <c r="W710" s="352"/>
      <c r="X710" s="352"/>
      <c r="Y710" s="352"/>
      <c r="Z710" s="352"/>
      <c r="AA710" s="352"/>
      <c r="AB710" s="352"/>
      <c r="AC710" s="352"/>
    </row>
    <row r="711" ht="15.75" customHeight="1">
      <c r="A711" s="352"/>
      <c r="B711" s="352"/>
      <c r="C711" s="352"/>
      <c r="D711" s="352"/>
      <c r="E711" s="352"/>
      <c r="F711" s="352"/>
      <c r="G711" s="352"/>
      <c r="H711" s="352"/>
      <c r="I711" s="352"/>
      <c r="J711" s="352"/>
      <c r="K711" s="352"/>
      <c r="L711" s="352"/>
      <c r="M711" s="352"/>
      <c r="N711" s="352"/>
      <c r="O711" s="352"/>
      <c r="P711" s="352"/>
      <c r="Q711" s="352"/>
      <c r="R711" s="352"/>
      <c r="S711" s="352"/>
      <c r="T711" s="352"/>
      <c r="U711" s="352"/>
      <c r="V711" s="352"/>
      <c r="W711" s="352"/>
      <c r="X711" s="352"/>
      <c r="Y711" s="352"/>
      <c r="Z711" s="352"/>
      <c r="AA711" s="352"/>
      <c r="AB711" s="352"/>
      <c r="AC711" s="352"/>
    </row>
    <row r="712" ht="15.75" customHeight="1">
      <c r="A712" s="352"/>
      <c r="B712" s="352"/>
      <c r="C712" s="352"/>
      <c r="D712" s="352"/>
      <c r="E712" s="352"/>
      <c r="F712" s="352"/>
      <c r="G712" s="352"/>
      <c r="H712" s="352"/>
      <c r="I712" s="352"/>
      <c r="J712" s="352"/>
      <c r="K712" s="352"/>
      <c r="L712" s="352"/>
      <c r="M712" s="352"/>
      <c r="N712" s="352"/>
      <c r="O712" s="352"/>
      <c r="P712" s="352"/>
      <c r="Q712" s="352"/>
      <c r="R712" s="352"/>
      <c r="S712" s="352"/>
      <c r="T712" s="352"/>
      <c r="U712" s="352"/>
      <c r="V712" s="352"/>
      <c r="W712" s="352"/>
      <c r="X712" s="352"/>
      <c r="Y712" s="352"/>
      <c r="Z712" s="352"/>
      <c r="AA712" s="352"/>
      <c r="AB712" s="352"/>
      <c r="AC712" s="352"/>
    </row>
    <row r="713" ht="15.75" customHeight="1">
      <c r="A713" s="352"/>
      <c r="B713" s="352"/>
      <c r="C713" s="352"/>
      <c r="D713" s="352"/>
      <c r="E713" s="352"/>
      <c r="F713" s="352"/>
      <c r="G713" s="352"/>
      <c r="H713" s="352"/>
      <c r="I713" s="352"/>
      <c r="J713" s="352"/>
      <c r="K713" s="352"/>
      <c r="L713" s="352"/>
      <c r="M713" s="352"/>
      <c r="N713" s="352"/>
      <c r="O713" s="352"/>
      <c r="P713" s="352"/>
      <c r="Q713" s="352"/>
      <c r="R713" s="352"/>
      <c r="S713" s="352"/>
      <c r="T713" s="352"/>
      <c r="U713" s="352"/>
      <c r="V713" s="352"/>
      <c r="W713" s="352"/>
      <c r="X713" s="352"/>
      <c r="Y713" s="352"/>
      <c r="Z713" s="352"/>
      <c r="AA713" s="352"/>
      <c r="AB713" s="352"/>
      <c r="AC713" s="352"/>
    </row>
    <row r="714" ht="15.75" customHeight="1">
      <c r="A714" s="352"/>
      <c r="B714" s="352"/>
      <c r="C714" s="352"/>
      <c r="D714" s="352"/>
      <c r="E714" s="352"/>
      <c r="F714" s="352"/>
      <c r="G714" s="352"/>
      <c r="H714" s="352"/>
      <c r="I714" s="352"/>
      <c r="J714" s="352"/>
      <c r="K714" s="352"/>
      <c r="L714" s="352"/>
      <c r="M714" s="352"/>
      <c r="N714" s="352"/>
      <c r="O714" s="352"/>
      <c r="P714" s="352"/>
      <c r="Q714" s="352"/>
      <c r="R714" s="352"/>
      <c r="S714" s="352"/>
      <c r="T714" s="352"/>
      <c r="U714" s="352"/>
      <c r="V714" s="352"/>
      <c r="W714" s="352"/>
      <c r="X714" s="352"/>
      <c r="Y714" s="352"/>
      <c r="Z714" s="352"/>
      <c r="AA714" s="352"/>
      <c r="AB714" s="352"/>
      <c r="AC714" s="352"/>
    </row>
    <row r="715" ht="15.75" customHeight="1">
      <c r="A715" s="352"/>
      <c r="B715" s="352"/>
      <c r="C715" s="352"/>
      <c r="D715" s="352"/>
      <c r="E715" s="352"/>
      <c r="F715" s="352"/>
      <c r="G715" s="352"/>
      <c r="H715" s="352"/>
      <c r="I715" s="352"/>
      <c r="J715" s="352"/>
      <c r="K715" s="352"/>
      <c r="L715" s="352"/>
      <c r="M715" s="352"/>
      <c r="N715" s="352"/>
      <c r="O715" s="352"/>
      <c r="P715" s="352"/>
      <c r="Q715" s="352"/>
      <c r="R715" s="352"/>
      <c r="S715" s="352"/>
      <c r="T715" s="352"/>
      <c r="U715" s="352"/>
      <c r="V715" s="352"/>
      <c r="W715" s="352"/>
      <c r="X715" s="352"/>
      <c r="Y715" s="352"/>
      <c r="Z715" s="352"/>
      <c r="AA715" s="352"/>
      <c r="AB715" s="352"/>
      <c r="AC715" s="352"/>
    </row>
    <row r="716" ht="15.75" customHeight="1">
      <c r="A716" s="352"/>
      <c r="B716" s="352"/>
      <c r="C716" s="352"/>
      <c r="D716" s="352"/>
      <c r="E716" s="352"/>
      <c r="F716" s="352"/>
      <c r="G716" s="352"/>
      <c r="H716" s="352"/>
      <c r="I716" s="352"/>
      <c r="J716" s="352"/>
      <c r="K716" s="352"/>
      <c r="L716" s="352"/>
      <c r="M716" s="352"/>
      <c r="N716" s="352"/>
      <c r="O716" s="352"/>
      <c r="P716" s="352"/>
      <c r="Q716" s="352"/>
      <c r="R716" s="352"/>
      <c r="S716" s="352"/>
      <c r="T716" s="352"/>
      <c r="U716" s="352"/>
      <c r="V716" s="352"/>
      <c r="W716" s="352"/>
      <c r="X716" s="352"/>
      <c r="Y716" s="352"/>
      <c r="Z716" s="352"/>
      <c r="AA716" s="352"/>
      <c r="AB716" s="352"/>
      <c r="AC716" s="352"/>
    </row>
    <row r="717" ht="15.75" customHeight="1">
      <c r="A717" s="352"/>
      <c r="B717" s="352"/>
      <c r="C717" s="352"/>
      <c r="D717" s="352"/>
      <c r="E717" s="352"/>
      <c r="F717" s="352"/>
      <c r="G717" s="352"/>
      <c r="H717" s="352"/>
      <c r="I717" s="352"/>
      <c r="J717" s="352"/>
      <c r="K717" s="352"/>
      <c r="L717" s="352"/>
      <c r="M717" s="352"/>
      <c r="N717" s="352"/>
      <c r="O717" s="352"/>
      <c r="P717" s="352"/>
      <c r="Q717" s="352"/>
      <c r="R717" s="352"/>
      <c r="S717" s="352"/>
      <c r="T717" s="352"/>
      <c r="U717" s="352"/>
      <c r="V717" s="352"/>
      <c r="W717" s="352"/>
      <c r="X717" s="352"/>
      <c r="Y717" s="352"/>
      <c r="Z717" s="352"/>
      <c r="AA717" s="352"/>
      <c r="AB717" s="352"/>
      <c r="AC717" s="352"/>
    </row>
    <row r="718" ht="15.75" customHeight="1">
      <c r="A718" s="352"/>
      <c r="B718" s="352"/>
      <c r="C718" s="352"/>
      <c r="D718" s="352"/>
      <c r="E718" s="352"/>
      <c r="F718" s="352"/>
      <c r="G718" s="352"/>
      <c r="H718" s="352"/>
      <c r="I718" s="352"/>
      <c r="J718" s="352"/>
      <c r="K718" s="352"/>
      <c r="L718" s="352"/>
      <c r="M718" s="352"/>
      <c r="N718" s="352"/>
      <c r="O718" s="352"/>
      <c r="P718" s="352"/>
      <c r="Q718" s="352"/>
      <c r="R718" s="352"/>
      <c r="S718" s="352"/>
      <c r="T718" s="352"/>
      <c r="U718" s="352"/>
      <c r="V718" s="352"/>
      <c r="W718" s="352"/>
      <c r="X718" s="352"/>
      <c r="Y718" s="352"/>
      <c r="Z718" s="352"/>
      <c r="AA718" s="352"/>
      <c r="AB718" s="352"/>
      <c r="AC718" s="352"/>
    </row>
    <row r="719" ht="15.75" customHeight="1">
      <c r="A719" s="352"/>
      <c r="B719" s="352"/>
      <c r="C719" s="352"/>
      <c r="D719" s="352"/>
      <c r="E719" s="352"/>
      <c r="F719" s="352"/>
      <c r="G719" s="352"/>
      <c r="H719" s="352"/>
      <c r="I719" s="352"/>
      <c r="J719" s="352"/>
      <c r="K719" s="352"/>
      <c r="L719" s="352"/>
      <c r="M719" s="352"/>
      <c r="N719" s="352"/>
      <c r="O719" s="352"/>
      <c r="P719" s="352"/>
      <c r="Q719" s="352"/>
      <c r="R719" s="352"/>
      <c r="S719" s="352"/>
      <c r="T719" s="352"/>
      <c r="U719" s="352"/>
      <c r="V719" s="352"/>
      <c r="W719" s="352"/>
      <c r="X719" s="352"/>
      <c r="Y719" s="352"/>
      <c r="Z719" s="352"/>
      <c r="AA719" s="352"/>
      <c r="AB719" s="352"/>
      <c r="AC719" s="352"/>
    </row>
    <row r="720" ht="15.75" customHeight="1">
      <c r="A720" s="352"/>
      <c r="B720" s="352"/>
      <c r="C720" s="352"/>
      <c r="D720" s="352"/>
      <c r="E720" s="352"/>
      <c r="F720" s="352"/>
      <c r="G720" s="352"/>
      <c r="H720" s="352"/>
      <c r="I720" s="352"/>
      <c r="J720" s="352"/>
      <c r="K720" s="352"/>
      <c r="L720" s="352"/>
      <c r="M720" s="352"/>
      <c r="N720" s="352"/>
      <c r="O720" s="352"/>
      <c r="P720" s="352"/>
      <c r="Q720" s="352"/>
      <c r="R720" s="352"/>
      <c r="S720" s="352"/>
      <c r="T720" s="352"/>
      <c r="U720" s="352"/>
      <c r="V720" s="352"/>
      <c r="W720" s="352"/>
      <c r="X720" s="352"/>
      <c r="Y720" s="352"/>
      <c r="Z720" s="352"/>
      <c r="AA720" s="352"/>
      <c r="AB720" s="352"/>
      <c r="AC720" s="352"/>
    </row>
    <row r="721" ht="15.75" customHeight="1">
      <c r="A721" s="352"/>
      <c r="B721" s="352"/>
      <c r="C721" s="352"/>
      <c r="D721" s="352"/>
      <c r="E721" s="352"/>
      <c r="F721" s="352"/>
      <c r="G721" s="352"/>
      <c r="H721" s="352"/>
      <c r="I721" s="352"/>
      <c r="J721" s="352"/>
      <c r="K721" s="352"/>
      <c r="L721" s="352"/>
      <c r="M721" s="352"/>
      <c r="N721" s="352"/>
      <c r="O721" s="352"/>
      <c r="P721" s="352"/>
      <c r="Q721" s="352"/>
      <c r="R721" s="352"/>
      <c r="S721" s="352"/>
      <c r="T721" s="352"/>
      <c r="U721" s="352"/>
      <c r="V721" s="352"/>
      <c r="W721" s="352"/>
      <c r="X721" s="352"/>
      <c r="Y721" s="352"/>
      <c r="Z721" s="352"/>
      <c r="AA721" s="352"/>
      <c r="AB721" s="352"/>
      <c r="AC721" s="352"/>
    </row>
    <row r="722" ht="15.75" customHeight="1">
      <c r="A722" s="352"/>
      <c r="B722" s="352"/>
      <c r="C722" s="352"/>
      <c r="D722" s="352"/>
      <c r="E722" s="352"/>
      <c r="F722" s="352"/>
      <c r="G722" s="352"/>
      <c r="H722" s="352"/>
      <c r="I722" s="352"/>
      <c r="J722" s="352"/>
      <c r="K722" s="352"/>
      <c r="L722" s="352"/>
      <c r="M722" s="352"/>
      <c r="N722" s="352"/>
      <c r="O722" s="352"/>
      <c r="P722" s="352"/>
      <c r="Q722" s="352"/>
      <c r="R722" s="352"/>
      <c r="S722" s="352"/>
      <c r="T722" s="352"/>
      <c r="U722" s="352"/>
      <c r="V722" s="352"/>
      <c r="W722" s="352"/>
      <c r="X722" s="352"/>
      <c r="Y722" s="352"/>
      <c r="Z722" s="352"/>
      <c r="AA722" s="352"/>
      <c r="AB722" s="352"/>
      <c r="AC722" s="352"/>
    </row>
    <row r="723" ht="15.75" customHeight="1">
      <c r="A723" s="352"/>
      <c r="B723" s="352"/>
      <c r="C723" s="352"/>
      <c r="D723" s="352"/>
      <c r="E723" s="352"/>
      <c r="F723" s="352"/>
      <c r="G723" s="352"/>
      <c r="H723" s="352"/>
      <c r="I723" s="352"/>
      <c r="J723" s="352"/>
      <c r="K723" s="352"/>
      <c r="L723" s="352"/>
      <c r="M723" s="352"/>
      <c r="N723" s="352"/>
      <c r="O723" s="352"/>
      <c r="P723" s="352"/>
      <c r="Q723" s="352"/>
      <c r="R723" s="352"/>
      <c r="S723" s="352"/>
      <c r="T723" s="352"/>
      <c r="U723" s="352"/>
      <c r="V723" s="352"/>
      <c r="W723" s="352"/>
      <c r="X723" s="352"/>
      <c r="Y723" s="352"/>
      <c r="Z723" s="352"/>
      <c r="AA723" s="352"/>
      <c r="AB723" s="352"/>
      <c r="AC723" s="352"/>
    </row>
    <row r="724" ht="15.75" customHeight="1">
      <c r="A724" s="352"/>
      <c r="B724" s="352"/>
      <c r="C724" s="352"/>
      <c r="D724" s="352"/>
      <c r="E724" s="352"/>
      <c r="F724" s="352"/>
      <c r="G724" s="352"/>
      <c r="H724" s="352"/>
      <c r="I724" s="352"/>
      <c r="J724" s="352"/>
      <c r="K724" s="352"/>
      <c r="L724" s="352"/>
      <c r="M724" s="352"/>
      <c r="N724" s="352"/>
      <c r="O724" s="352"/>
      <c r="P724" s="352"/>
      <c r="Q724" s="352"/>
      <c r="R724" s="352"/>
      <c r="S724" s="352"/>
      <c r="T724" s="352"/>
      <c r="U724" s="352"/>
      <c r="V724" s="352"/>
      <c r="W724" s="352"/>
      <c r="X724" s="352"/>
      <c r="Y724" s="352"/>
      <c r="Z724" s="352"/>
      <c r="AA724" s="352"/>
      <c r="AB724" s="352"/>
      <c r="AC724" s="352"/>
    </row>
    <row r="725" ht="15.75" customHeight="1">
      <c r="A725" s="352"/>
      <c r="B725" s="352"/>
      <c r="C725" s="352"/>
      <c r="D725" s="352"/>
      <c r="E725" s="352"/>
      <c r="F725" s="352"/>
      <c r="G725" s="352"/>
      <c r="H725" s="352"/>
      <c r="I725" s="352"/>
      <c r="J725" s="352"/>
      <c r="K725" s="352"/>
      <c r="L725" s="352"/>
      <c r="M725" s="352"/>
      <c r="N725" s="352"/>
      <c r="O725" s="352"/>
      <c r="P725" s="352"/>
      <c r="Q725" s="352"/>
      <c r="R725" s="352"/>
      <c r="S725" s="352"/>
      <c r="T725" s="352"/>
      <c r="U725" s="352"/>
      <c r="V725" s="352"/>
      <c r="W725" s="352"/>
      <c r="X725" s="352"/>
      <c r="Y725" s="352"/>
      <c r="Z725" s="352"/>
      <c r="AA725" s="352"/>
      <c r="AB725" s="352"/>
      <c r="AC725" s="352"/>
    </row>
    <row r="726" ht="15.75" customHeight="1">
      <c r="A726" s="352"/>
      <c r="B726" s="352"/>
      <c r="C726" s="352"/>
      <c r="D726" s="352"/>
      <c r="E726" s="352"/>
      <c r="F726" s="352"/>
      <c r="G726" s="352"/>
      <c r="H726" s="352"/>
      <c r="I726" s="352"/>
      <c r="J726" s="352"/>
      <c r="K726" s="352"/>
      <c r="L726" s="352"/>
      <c r="M726" s="352"/>
      <c r="N726" s="352"/>
      <c r="O726" s="352"/>
      <c r="P726" s="352"/>
      <c r="Q726" s="352"/>
      <c r="R726" s="352"/>
      <c r="S726" s="352"/>
      <c r="T726" s="352"/>
      <c r="U726" s="352"/>
      <c r="V726" s="352"/>
      <c r="W726" s="352"/>
      <c r="X726" s="352"/>
      <c r="Y726" s="352"/>
      <c r="Z726" s="352"/>
      <c r="AA726" s="352"/>
      <c r="AB726" s="352"/>
      <c r="AC726" s="352"/>
    </row>
    <row r="727" ht="15.75" customHeight="1">
      <c r="A727" s="352"/>
      <c r="B727" s="352"/>
      <c r="C727" s="352"/>
      <c r="D727" s="352"/>
      <c r="E727" s="352"/>
      <c r="F727" s="352"/>
      <c r="G727" s="352"/>
      <c r="H727" s="352"/>
      <c r="I727" s="352"/>
      <c r="J727" s="352"/>
      <c r="K727" s="352"/>
      <c r="L727" s="352"/>
      <c r="M727" s="352"/>
      <c r="N727" s="352"/>
      <c r="O727" s="352"/>
      <c r="P727" s="352"/>
      <c r="Q727" s="352"/>
      <c r="R727" s="352"/>
      <c r="S727" s="352"/>
      <c r="T727" s="352"/>
      <c r="U727" s="352"/>
      <c r="V727" s="352"/>
      <c r="W727" s="352"/>
      <c r="X727" s="352"/>
      <c r="Y727" s="352"/>
      <c r="Z727" s="352"/>
      <c r="AA727" s="352"/>
      <c r="AB727" s="352"/>
      <c r="AC727" s="352"/>
    </row>
    <row r="728" ht="15.75" customHeight="1">
      <c r="A728" s="352"/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N728" s="352"/>
      <c r="O728" s="352"/>
      <c r="P728" s="352"/>
      <c r="Q728" s="352"/>
      <c r="R728" s="352"/>
      <c r="S728" s="352"/>
      <c r="T728" s="352"/>
      <c r="U728" s="352"/>
      <c r="V728" s="352"/>
      <c r="W728" s="352"/>
      <c r="X728" s="352"/>
      <c r="Y728" s="352"/>
      <c r="Z728" s="352"/>
      <c r="AA728" s="352"/>
      <c r="AB728" s="352"/>
      <c r="AC728" s="352"/>
    </row>
    <row r="729" ht="15.75" customHeight="1">
      <c r="A729" s="352"/>
      <c r="B729" s="352"/>
      <c r="C729" s="352"/>
      <c r="D729" s="352"/>
      <c r="E729" s="352"/>
      <c r="F729" s="352"/>
      <c r="G729" s="352"/>
      <c r="H729" s="352"/>
      <c r="I729" s="352"/>
      <c r="J729" s="352"/>
      <c r="K729" s="352"/>
      <c r="L729" s="352"/>
      <c r="M729" s="352"/>
      <c r="N729" s="352"/>
      <c r="O729" s="352"/>
      <c r="P729" s="352"/>
      <c r="Q729" s="352"/>
      <c r="R729" s="352"/>
      <c r="S729" s="352"/>
      <c r="T729" s="352"/>
      <c r="U729" s="352"/>
      <c r="V729" s="352"/>
      <c r="W729" s="352"/>
      <c r="X729" s="352"/>
      <c r="Y729" s="352"/>
      <c r="Z729" s="352"/>
      <c r="AA729" s="352"/>
      <c r="AB729" s="352"/>
      <c r="AC729" s="352"/>
    </row>
    <row r="730" ht="15.75" customHeight="1">
      <c r="A730" s="352"/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N730" s="352"/>
      <c r="O730" s="352"/>
      <c r="P730" s="352"/>
      <c r="Q730" s="352"/>
      <c r="R730" s="352"/>
      <c r="S730" s="352"/>
      <c r="T730" s="352"/>
      <c r="U730" s="352"/>
      <c r="V730" s="352"/>
      <c r="W730" s="352"/>
      <c r="X730" s="352"/>
      <c r="Y730" s="352"/>
      <c r="Z730" s="352"/>
      <c r="AA730" s="352"/>
      <c r="AB730" s="352"/>
      <c r="AC730" s="352"/>
    </row>
    <row r="731" ht="15.75" customHeight="1">
      <c r="A731" s="352"/>
      <c r="B731" s="352"/>
      <c r="C731" s="352"/>
      <c r="D731" s="352"/>
      <c r="E731" s="352"/>
      <c r="F731" s="352"/>
      <c r="G731" s="352"/>
      <c r="H731" s="352"/>
      <c r="I731" s="352"/>
      <c r="J731" s="352"/>
      <c r="K731" s="352"/>
      <c r="L731" s="352"/>
      <c r="M731" s="352"/>
      <c r="N731" s="352"/>
      <c r="O731" s="352"/>
      <c r="P731" s="352"/>
      <c r="Q731" s="352"/>
      <c r="R731" s="352"/>
      <c r="S731" s="352"/>
      <c r="T731" s="352"/>
      <c r="U731" s="352"/>
      <c r="V731" s="352"/>
      <c r="W731" s="352"/>
      <c r="X731" s="352"/>
      <c r="Y731" s="352"/>
      <c r="Z731" s="352"/>
      <c r="AA731" s="352"/>
      <c r="AB731" s="352"/>
      <c r="AC731" s="352"/>
    </row>
    <row r="732" ht="15.75" customHeight="1">
      <c r="A732" s="352"/>
      <c r="B732" s="352"/>
      <c r="C732" s="352"/>
      <c r="D732" s="352"/>
      <c r="E732" s="352"/>
      <c r="F732" s="352"/>
      <c r="G732" s="352"/>
      <c r="H732" s="352"/>
      <c r="I732" s="352"/>
      <c r="J732" s="352"/>
      <c r="K732" s="352"/>
      <c r="L732" s="352"/>
      <c r="M732" s="352"/>
      <c r="N732" s="352"/>
      <c r="O732" s="352"/>
      <c r="P732" s="352"/>
      <c r="Q732" s="352"/>
      <c r="R732" s="352"/>
      <c r="S732" s="352"/>
      <c r="T732" s="352"/>
      <c r="U732" s="352"/>
      <c r="V732" s="352"/>
      <c r="W732" s="352"/>
      <c r="X732" s="352"/>
      <c r="Y732" s="352"/>
      <c r="Z732" s="352"/>
      <c r="AA732" s="352"/>
      <c r="AB732" s="352"/>
      <c r="AC732" s="352"/>
    </row>
    <row r="733" ht="15.75" customHeight="1">
      <c r="A733" s="352"/>
      <c r="B733" s="352"/>
      <c r="C733" s="352"/>
      <c r="D733" s="352"/>
      <c r="E733" s="352"/>
      <c r="F733" s="352"/>
      <c r="G733" s="352"/>
      <c r="H733" s="352"/>
      <c r="I733" s="352"/>
      <c r="J733" s="352"/>
      <c r="K733" s="352"/>
      <c r="L733" s="352"/>
      <c r="M733" s="352"/>
      <c r="N733" s="352"/>
      <c r="O733" s="352"/>
      <c r="P733" s="352"/>
      <c r="Q733" s="352"/>
      <c r="R733" s="352"/>
      <c r="S733" s="352"/>
      <c r="T733" s="352"/>
      <c r="U733" s="352"/>
      <c r="V733" s="352"/>
      <c r="W733" s="352"/>
      <c r="X733" s="352"/>
      <c r="Y733" s="352"/>
      <c r="Z733" s="352"/>
      <c r="AA733" s="352"/>
      <c r="AB733" s="352"/>
      <c r="AC733" s="352"/>
    </row>
    <row r="734" ht="15.75" customHeight="1">
      <c r="A734" s="352"/>
      <c r="B734" s="352"/>
      <c r="C734" s="352"/>
      <c r="D734" s="352"/>
      <c r="E734" s="352"/>
      <c r="F734" s="352"/>
      <c r="G734" s="352"/>
      <c r="H734" s="352"/>
      <c r="I734" s="352"/>
      <c r="J734" s="352"/>
      <c r="K734" s="352"/>
      <c r="L734" s="352"/>
      <c r="M734" s="352"/>
      <c r="N734" s="352"/>
      <c r="O734" s="352"/>
      <c r="P734" s="352"/>
      <c r="Q734" s="352"/>
      <c r="R734" s="352"/>
      <c r="S734" s="352"/>
      <c r="T734" s="352"/>
      <c r="U734" s="352"/>
      <c r="V734" s="352"/>
      <c r="W734" s="352"/>
      <c r="X734" s="352"/>
      <c r="Y734" s="352"/>
      <c r="Z734" s="352"/>
      <c r="AA734" s="352"/>
      <c r="AB734" s="352"/>
      <c r="AC734" s="352"/>
    </row>
    <row r="735" ht="15.75" customHeight="1">
      <c r="A735" s="352"/>
      <c r="B735" s="352"/>
      <c r="C735" s="352"/>
      <c r="D735" s="352"/>
      <c r="E735" s="352"/>
      <c r="F735" s="352"/>
      <c r="G735" s="352"/>
      <c r="H735" s="352"/>
      <c r="I735" s="352"/>
      <c r="J735" s="352"/>
      <c r="K735" s="352"/>
      <c r="L735" s="352"/>
      <c r="M735" s="352"/>
      <c r="N735" s="352"/>
      <c r="O735" s="352"/>
      <c r="P735" s="352"/>
      <c r="Q735" s="352"/>
      <c r="R735" s="352"/>
      <c r="S735" s="352"/>
      <c r="T735" s="352"/>
      <c r="U735" s="352"/>
      <c r="V735" s="352"/>
      <c r="W735" s="352"/>
      <c r="X735" s="352"/>
      <c r="Y735" s="352"/>
      <c r="Z735" s="352"/>
      <c r="AA735" s="352"/>
      <c r="AB735" s="352"/>
      <c r="AC735" s="352"/>
    </row>
    <row r="736" ht="15.75" customHeight="1">
      <c r="A736" s="352"/>
      <c r="B736" s="352"/>
      <c r="C736" s="352"/>
      <c r="D736" s="352"/>
      <c r="E736" s="352"/>
      <c r="F736" s="352"/>
      <c r="G736" s="352"/>
      <c r="H736" s="352"/>
      <c r="I736" s="352"/>
      <c r="J736" s="352"/>
      <c r="K736" s="352"/>
      <c r="L736" s="352"/>
      <c r="M736" s="352"/>
      <c r="N736" s="352"/>
      <c r="O736" s="352"/>
      <c r="P736" s="352"/>
      <c r="Q736" s="352"/>
      <c r="R736" s="352"/>
      <c r="S736" s="352"/>
      <c r="T736" s="352"/>
      <c r="U736" s="352"/>
      <c r="V736" s="352"/>
      <c r="W736" s="352"/>
      <c r="X736" s="352"/>
      <c r="Y736" s="352"/>
      <c r="Z736" s="352"/>
      <c r="AA736" s="352"/>
      <c r="AB736" s="352"/>
      <c r="AC736" s="352"/>
    </row>
    <row r="737" ht="15.75" customHeight="1">
      <c r="A737" s="352"/>
      <c r="B737" s="352"/>
      <c r="C737" s="352"/>
      <c r="D737" s="352"/>
      <c r="E737" s="352"/>
      <c r="F737" s="352"/>
      <c r="G737" s="352"/>
      <c r="H737" s="352"/>
      <c r="I737" s="352"/>
      <c r="J737" s="352"/>
      <c r="K737" s="352"/>
      <c r="L737" s="352"/>
      <c r="M737" s="352"/>
      <c r="N737" s="352"/>
      <c r="O737" s="352"/>
      <c r="P737" s="352"/>
      <c r="Q737" s="352"/>
      <c r="R737" s="352"/>
      <c r="S737" s="352"/>
      <c r="T737" s="352"/>
      <c r="U737" s="352"/>
      <c r="V737" s="352"/>
      <c r="W737" s="352"/>
      <c r="X737" s="352"/>
      <c r="Y737" s="352"/>
      <c r="Z737" s="352"/>
      <c r="AA737" s="352"/>
      <c r="AB737" s="352"/>
      <c r="AC737" s="352"/>
    </row>
    <row r="738" ht="15.75" customHeight="1">
      <c r="A738" s="352"/>
      <c r="B738" s="352"/>
      <c r="C738" s="352"/>
      <c r="D738" s="352"/>
      <c r="E738" s="352"/>
      <c r="F738" s="352"/>
      <c r="G738" s="352"/>
      <c r="H738" s="352"/>
      <c r="I738" s="352"/>
      <c r="J738" s="352"/>
      <c r="K738" s="352"/>
      <c r="L738" s="352"/>
      <c r="M738" s="352"/>
      <c r="N738" s="352"/>
      <c r="O738" s="352"/>
      <c r="P738" s="352"/>
      <c r="Q738" s="352"/>
      <c r="R738" s="352"/>
      <c r="S738" s="352"/>
      <c r="T738" s="352"/>
      <c r="U738" s="352"/>
      <c r="V738" s="352"/>
      <c r="W738" s="352"/>
      <c r="X738" s="352"/>
      <c r="Y738" s="352"/>
      <c r="Z738" s="352"/>
      <c r="AA738" s="352"/>
      <c r="AB738" s="352"/>
      <c r="AC738" s="352"/>
    </row>
    <row r="739" ht="15.75" customHeight="1">
      <c r="A739" s="352"/>
      <c r="B739" s="352"/>
      <c r="C739" s="352"/>
      <c r="D739" s="352"/>
      <c r="E739" s="352"/>
      <c r="F739" s="352"/>
      <c r="G739" s="352"/>
      <c r="H739" s="352"/>
      <c r="I739" s="352"/>
      <c r="J739" s="352"/>
      <c r="K739" s="352"/>
      <c r="L739" s="352"/>
      <c r="M739" s="352"/>
      <c r="N739" s="352"/>
      <c r="O739" s="352"/>
      <c r="P739" s="352"/>
      <c r="Q739" s="352"/>
      <c r="R739" s="352"/>
      <c r="S739" s="352"/>
      <c r="T739" s="352"/>
      <c r="U739" s="352"/>
      <c r="V739" s="352"/>
      <c r="W739" s="352"/>
      <c r="X739" s="352"/>
      <c r="Y739" s="352"/>
      <c r="Z739" s="352"/>
      <c r="AA739" s="352"/>
      <c r="AB739" s="352"/>
      <c r="AC739" s="352"/>
    </row>
    <row r="740" ht="15.75" customHeight="1">
      <c r="A740" s="352"/>
      <c r="B740" s="352"/>
      <c r="C740" s="352"/>
      <c r="D740" s="352"/>
      <c r="E740" s="352"/>
      <c r="F740" s="352"/>
      <c r="G740" s="352"/>
      <c r="H740" s="352"/>
      <c r="I740" s="352"/>
      <c r="J740" s="352"/>
      <c r="K740" s="352"/>
      <c r="L740" s="352"/>
      <c r="M740" s="352"/>
      <c r="N740" s="352"/>
      <c r="O740" s="352"/>
      <c r="P740" s="352"/>
      <c r="Q740" s="352"/>
      <c r="R740" s="352"/>
      <c r="S740" s="352"/>
      <c r="T740" s="352"/>
      <c r="U740" s="352"/>
      <c r="V740" s="352"/>
      <c r="W740" s="352"/>
      <c r="X740" s="352"/>
      <c r="Y740" s="352"/>
      <c r="Z740" s="352"/>
      <c r="AA740" s="352"/>
      <c r="AB740" s="352"/>
      <c r="AC740" s="352"/>
    </row>
    <row r="741" ht="15.75" customHeight="1">
      <c r="A741" s="352"/>
      <c r="B741" s="352"/>
      <c r="C741" s="352"/>
      <c r="D741" s="352"/>
      <c r="E741" s="352"/>
      <c r="F741" s="352"/>
      <c r="G741" s="352"/>
      <c r="H741" s="352"/>
      <c r="I741" s="352"/>
      <c r="J741" s="352"/>
      <c r="K741" s="352"/>
      <c r="L741" s="352"/>
      <c r="M741" s="352"/>
      <c r="N741" s="352"/>
      <c r="O741" s="352"/>
      <c r="P741" s="352"/>
      <c r="Q741" s="352"/>
      <c r="R741" s="352"/>
      <c r="S741" s="352"/>
      <c r="T741" s="352"/>
      <c r="U741" s="352"/>
      <c r="V741" s="352"/>
      <c r="W741" s="352"/>
      <c r="X741" s="352"/>
      <c r="Y741" s="352"/>
      <c r="Z741" s="352"/>
      <c r="AA741" s="352"/>
      <c r="AB741" s="352"/>
      <c r="AC741" s="352"/>
    </row>
    <row r="742" ht="15.75" customHeight="1">
      <c r="A742" s="352"/>
      <c r="B742" s="352"/>
      <c r="C742" s="352"/>
      <c r="D742" s="352"/>
      <c r="E742" s="352"/>
      <c r="F742" s="352"/>
      <c r="G742" s="352"/>
      <c r="H742" s="352"/>
      <c r="I742" s="352"/>
      <c r="J742" s="352"/>
      <c r="K742" s="352"/>
      <c r="L742" s="352"/>
      <c r="M742" s="352"/>
      <c r="N742" s="352"/>
      <c r="O742" s="352"/>
      <c r="P742" s="352"/>
      <c r="Q742" s="352"/>
      <c r="R742" s="352"/>
      <c r="S742" s="352"/>
      <c r="T742" s="352"/>
      <c r="U742" s="352"/>
      <c r="V742" s="352"/>
      <c r="W742" s="352"/>
      <c r="X742" s="352"/>
      <c r="Y742" s="352"/>
      <c r="Z742" s="352"/>
      <c r="AA742" s="352"/>
      <c r="AB742" s="352"/>
      <c r="AC742" s="352"/>
    </row>
    <row r="743" ht="15.75" customHeight="1">
      <c r="A743" s="352"/>
      <c r="B743" s="352"/>
      <c r="C743" s="352"/>
      <c r="D743" s="352"/>
      <c r="E743" s="352"/>
      <c r="F743" s="352"/>
      <c r="G743" s="352"/>
      <c r="H743" s="352"/>
      <c r="I743" s="352"/>
      <c r="J743" s="352"/>
      <c r="K743" s="352"/>
      <c r="L743" s="352"/>
      <c r="M743" s="352"/>
      <c r="N743" s="352"/>
      <c r="O743" s="352"/>
      <c r="P743" s="352"/>
      <c r="Q743" s="352"/>
      <c r="R743" s="352"/>
      <c r="S743" s="352"/>
      <c r="T743" s="352"/>
      <c r="U743" s="352"/>
      <c r="V743" s="352"/>
      <c r="W743" s="352"/>
      <c r="X743" s="352"/>
      <c r="Y743" s="352"/>
      <c r="Z743" s="352"/>
      <c r="AA743" s="352"/>
      <c r="AB743" s="352"/>
      <c r="AC743" s="352"/>
    </row>
    <row r="744" ht="15.75" customHeight="1">
      <c r="A744" s="352"/>
      <c r="B744" s="352"/>
      <c r="C744" s="352"/>
      <c r="D744" s="352"/>
      <c r="E744" s="352"/>
      <c r="F744" s="352"/>
      <c r="G744" s="352"/>
      <c r="H744" s="352"/>
      <c r="I744" s="352"/>
      <c r="J744" s="352"/>
      <c r="K744" s="352"/>
      <c r="L744" s="352"/>
      <c r="M744" s="352"/>
      <c r="N744" s="352"/>
      <c r="O744" s="352"/>
      <c r="P744" s="352"/>
      <c r="Q744" s="352"/>
      <c r="R744" s="352"/>
      <c r="S744" s="352"/>
      <c r="T744" s="352"/>
      <c r="U744" s="352"/>
      <c r="V744" s="352"/>
      <c r="W744" s="352"/>
      <c r="X744" s="352"/>
      <c r="Y744" s="352"/>
      <c r="Z744" s="352"/>
      <c r="AA744" s="352"/>
      <c r="AB744" s="352"/>
      <c r="AC744" s="352"/>
    </row>
    <row r="745" ht="15.75" customHeight="1">
      <c r="A745" s="352"/>
      <c r="B745" s="352"/>
      <c r="C745" s="352"/>
      <c r="D745" s="352"/>
      <c r="E745" s="352"/>
      <c r="F745" s="352"/>
      <c r="G745" s="352"/>
      <c r="H745" s="352"/>
      <c r="I745" s="352"/>
      <c r="J745" s="352"/>
      <c r="K745" s="352"/>
      <c r="L745" s="352"/>
      <c r="M745" s="352"/>
      <c r="N745" s="352"/>
      <c r="O745" s="352"/>
      <c r="P745" s="352"/>
      <c r="Q745" s="352"/>
      <c r="R745" s="352"/>
      <c r="S745" s="352"/>
      <c r="T745" s="352"/>
      <c r="U745" s="352"/>
      <c r="V745" s="352"/>
      <c r="W745" s="352"/>
      <c r="X745" s="352"/>
      <c r="Y745" s="352"/>
      <c r="Z745" s="352"/>
      <c r="AA745" s="352"/>
      <c r="AB745" s="352"/>
      <c r="AC745" s="352"/>
    </row>
    <row r="746" ht="15.75" customHeight="1">
      <c r="A746" s="352"/>
      <c r="B746" s="352"/>
      <c r="C746" s="352"/>
      <c r="D746" s="352"/>
      <c r="E746" s="352"/>
      <c r="F746" s="352"/>
      <c r="G746" s="352"/>
      <c r="H746" s="352"/>
      <c r="I746" s="352"/>
      <c r="J746" s="352"/>
      <c r="K746" s="352"/>
      <c r="L746" s="352"/>
      <c r="M746" s="352"/>
      <c r="N746" s="352"/>
      <c r="O746" s="352"/>
      <c r="P746" s="352"/>
      <c r="Q746" s="352"/>
      <c r="R746" s="352"/>
      <c r="S746" s="352"/>
      <c r="T746" s="352"/>
      <c r="U746" s="352"/>
      <c r="V746" s="352"/>
      <c r="W746" s="352"/>
      <c r="X746" s="352"/>
      <c r="Y746" s="352"/>
      <c r="Z746" s="352"/>
      <c r="AA746" s="352"/>
      <c r="AB746" s="352"/>
      <c r="AC746" s="352"/>
    </row>
    <row r="747" ht="15.75" customHeight="1">
      <c r="A747" s="352"/>
      <c r="B747" s="352"/>
      <c r="C747" s="352"/>
      <c r="D747" s="352"/>
      <c r="E747" s="352"/>
      <c r="F747" s="352"/>
      <c r="G747" s="352"/>
      <c r="H747" s="352"/>
      <c r="I747" s="352"/>
      <c r="J747" s="352"/>
      <c r="K747" s="352"/>
      <c r="L747" s="352"/>
      <c r="M747" s="352"/>
      <c r="N747" s="352"/>
      <c r="O747" s="352"/>
      <c r="P747" s="352"/>
      <c r="Q747" s="352"/>
      <c r="R747" s="352"/>
      <c r="S747" s="352"/>
      <c r="T747" s="352"/>
      <c r="U747" s="352"/>
      <c r="V747" s="352"/>
      <c r="W747" s="352"/>
      <c r="X747" s="352"/>
      <c r="Y747" s="352"/>
      <c r="Z747" s="352"/>
      <c r="AA747" s="352"/>
      <c r="AB747" s="352"/>
      <c r="AC747" s="352"/>
    </row>
    <row r="748" ht="15.75" customHeight="1">
      <c r="A748" s="352"/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N748" s="352"/>
      <c r="O748" s="352"/>
      <c r="P748" s="352"/>
      <c r="Q748" s="352"/>
      <c r="R748" s="352"/>
      <c r="S748" s="352"/>
      <c r="T748" s="352"/>
      <c r="U748" s="352"/>
      <c r="V748" s="352"/>
      <c r="W748" s="352"/>
      <c r="X748" s="352"/>
      <c r="Y748" s="352"/>
      <c r="Z748" s="352"/>
      <c r="AA748" s="352"/>
      <c r="AB748" s="352"/>
      <c r="AC748" s="352"/>
    </row>
    <row r="749" ht="15.75" customHeight="1">
      <c r="A749" s="352"/>
      <c r="B749" s="352"/>
      <c r="C749" s="352"/>
      <c r="D749" s="352"/>
      <c r="E749" s="352"/>
      <c r="F749" s="352"/>
      <c r="G749" s="352"/>
      <c r="H749" s="352"/>
      <c r="I749" s="352"/>
      <c r="J749" s="352"/>
      <c r="K749" s="352"/>
      <c r="L749" s="352"/>
      <c r="M749" s="352"/>
      <c r="N749" s="352"/>
      <c r="O749" s="352"/>
      <c r="P749" s="352"/>
      <c r="Q749" s="352"/>
      <c r="R749" s="352"/>
      <c r="S749" s="352"/>
      <c r="T749" s="352"/>
      <c r="U749" s="352"/>
      <c r="V749" s="352"/>
      <c r="W749" s="352"/>
      <c r="X749" s="352"/>
      <c r="Y749" s="352"/>
      <c r="Z749" s="352"/>
      <c r="AA749" s="352"/>
      <c r="AB749" s="352"/>
      <c r="AC749" s="352"/>
    </row>
    <row r="750" ht="15.75" customHeight="1">
      <c r="A750" s="352"/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N750" s="352"/>
      <c r="O750" s="352"/>
      <c r="P750" s="352"/>
      <c r="Q750" s="352"/>
      <c r="R750" s="352"/>
      <c r="S750" s="352"/>
      <c r="T750" s="352"/>
      <c r="U750" s="352"/>
      <c r="V750" s="352"/>
      <c r="W750" s="352"/>
      <c r="X750" s="352"/>
      <c r="Y750" s="352"/>
      <c r="Z750" s="352"/>
      <c r="AA750" s="352"/>
      <c r="AB750" s="352"/>
      <c r="AC750" s="352"/>
    </row>
    <row r="751" ht="15.75" customHeight="1">
      <c r="A751" s="352"/>
      <c r="B751" s="352"/>
      <c r="C751" s="352"/>
      <c r="D751" s="352"/>
      <c r="E751" s="352"/>
      <c r="F751" s="352"/>
      <c r="G751" s="352"/>
      <c r="H751" s="352"/>
      <c r="I751" s="352"/>
      <c r="J751" s="352"/>
      <c r="K751" s="352"/>
      <c r="L751" s="352"/>
      <c r="M751" s="352"/>
      <c r="N751" s="352"/>
      <c r="O751" s="352"/>
      <c r="P751" s="352"/>
      <c r="Q751" s="352"/>
      <c r="R751" s="352"/>
      <c r="S751" s="352"/>
      <c r="T751" s="352"/>
      <c r="U751" s="352"/>
      <c r="V751" s="352"/>
      <c r="W751" s="352"/>
      <c r="X751" s="352"/>
      <c r="Y751" s="352"/>
      <c r="Z751" s="352"/>
      <c r="AA751" s="352"/>
      <c r="AB751" s="352"/>
      <c r="AC751" s="352"/>
    </row>
    <row r="752" ht="15.75" customHeight="1">
      <c r="A752" s="352"/>
      <c r="B752" s="352"/>
      <c r="C752" s="352"/>
      <c r="D752" s="352"/>
      <c r="E752" s="352"/>
      <c r="F752" s="352"/>
      <c r="G752" s="352"/>
      <c r="H752" s="352"/>
      <c r="I752" s="352"/>
      <c r="J752" s="352"/>
      <c r="K752" s="352"/>
      <c r="L752" s="352"/>
      <c r="M752" s="352"/>
      <c r="N752" s="352"/>
      <c r="O752" s="352"/>
      <c r="P752" s="352"/>
      <c r="Q752" s="352"/>
      <c r="R752" s="352"/>
      <c r="S752" s="352"/>
      <c r="T752" s="352"/>
      <c r="U752" s="352"/>
      <c r="V752" s="352"/>
      <c r="W752" s="352"/>
      <c r="X752" s="352"/>
      <c r="Y752" s="352"/>
      <c r="Z752" s="352"/>
      <c r="AA752" s="352"/>
      <c r="AB752" s="352"/>
      <c r="AC752" s="352"/>
    </row>
    <row r="753" ht="15.75" customHeight="1">
      <c r="A753" s="352"/>
      <c r="B753" s="352"/>
      <c r="C753" s="352"/>
      <c r="D753" s="352"/>
      <c r="E753" s="352"/>
      <c r="F753" s="352"/>
      <c r="G753" s="352"/>
      <c r="H753" s="352"/>
      <c r="I753" s="352"/>
      <c r="J753" s="352"/>
      <c r="K753" s="352"/>
      <c r="L753" s="352"/>
      <c r="M753" s="352"/>
      <c r="N753" s="352"/>
      <c r="O753" s="352"/>
      <c r="P753" s="352"/>
      <c r="Q753" s="352"/>
      <c r="R753" s="352"/>
      <c r="S753" s="352"/>
      <c r="T753" s="352"/>
      <c r="U753" s="352"/>
      <c r="V753" s="352"/>
      <c r="W753" s="352"/>
      <c r="X753" s="352"/>
      <c r="Y753" s="352"/>
      <c r="Z753" s="352"/>
      <c r="AA753" s="352"/>
      <c r="AB753" s="352"/>
      <c r="AC753" s="352"/>
    </row>
    <row r="754" ht="15.75" customHeight="1">
      <c r="A754" s="352"/>
      <c r="B754" s="352"/>
      <c r="C754" s="352"/>
      <c r="D754" s="352"/>
      <c r="E754" s="352"/>
      <c r="F754" s="352"/>
      <c r="G754" s="352"/>
      <c r="H754" s="352"/>
      <c r="I754" s="352"/>
      <c r="J754" s="352"/>
      <c r="K754" s="352"/>
      <c r="L754" s="352"/>
      <c r="M754" s="352"/>
      <c r="N754" s="352"/>
      <c r="O754" s="352"/>
      <c r="P754" s="352"/>
      <c r="Q754" s="352"/>
      <c r="R754" s="352"/>
      <c r="S754" s="352"/>
      <c r="T754" s="352"/>
      <c r="U754" s="352"/>
      <c r="V754" s="352"/>
      <c r="W754" s="352"/>
      <c r="X754" s="352"/>
      <c r="Y754" s="352"/>
      <c r="Z754" s="352"/>
      <c r="AA754" s="352"/>
      <c r="AB754" s="352"/>
      <c r="AC754" s="352"/>
    </row>
    <row r="755" ht="15.75" customHeight="1">
      <c r="A755" s="352"/>
      <c r="B755" s="352"/>
      <c r="C755" s="352"/>
      <c r="D755" s="352"/>
      <c r="E755" s="352"/>
      <c r="F755" s="352"/>
      <c r="G755" s="352"/>
      <c r="H755" s="352"/>
      <c r="I755" s="352"/>
      <c r="J755" s="352"/>
      <c r="K755" s="352"/>
      <c r="L755" s="352"/>
      <c r="M755" s="352"/>
      <c r="N755" s="352"/>
      <c r="O755" s="352"/>
      <c r="P755" s="352"/>
      <c r="Q755" s="352"/>
      <c r="R755" s="352"/>
      <c r="S755" s="352"/>
      <c r="T755" s="352"/>
      <c r="U755" s="352"/>
      <c r="V755" s="352"/>
      <c r="W755" s="352"/>
      <c r="X755" s="352"/>
      <c r="Y755" s="352"/>
      <c r="Z755" s="352"/>
      <c r="AA755" s="352"/>
      <c r="AB755" s="352"/>
      <c r="AC755" s="352"/>
    </row>
    <row r="756" ht="15.75" customHeight="1">
      <c r="A756" s="352"/>
      <c r="B756" s="352"/>
      <c r="C756" s="352"/>
      <c r="D756" s="352"/>
      <c r="E756" s="352"/>
      <c r="F756" s="352"/>
      <c r="G756" s="352"/>
      <c r="H756" s="352"/>
      <c r="I756" s="352"/>
      <c r="J756" s="352"/>
      <c r="K756" s="352"/>
      <c r="L756" s="352"/>
      <c r="M756" s="352"/>
      <c r="N756" s="352"/>
      <c r="O756" s="352"/>
      <c r="P756" s="352"/>
      <c r="Q756" s="352"/>
      <c r="R756" s="352"/>
      <c r="S756" s="352"/>
      <c r="T756" s="352"/>
      <c r="U756" s="352"/>
      <c r="V756" s="352"/>
      <c r="W756" s="352"/>
      <c r="X756" s="352"/>
      <c r="Y756" s="352"/>
      <c r="Z756" s="352"/>
      <c r="AA756" s="352"/>
      <c r="AB756" s="352"/>
      <c r="AC756" s="352"/>
    </row>
    <row r="757" ht="15.75" customHeight="1">
      <c r="A757" s="352"/>
      <c r="B757" s="352"/>
      <c r="C757" s="352"/>
      <c r="D757" s="352"/>
      <c r="E757" s="352"/>
      <c r="F757" s="352"/>
      <c r="G757" s="352"/>
      <c r="H757" s="352"/>
      <c r="I757" s="352"/>
      <c r="J757" s="352"/>
      <c r="K757" s="352"/>
      <c r="L757" s="352"/>
      <c r="M757" s="352"/>
      <c r="N757" s="352"/>
      <c r="O757" s="352"/>
      <c r="P757" s="352"/>
      <c r="Q757" s="352"/>
      <c r="R757" s="352"/>
      <c r="S757" s="352"/>
      <c r="T757" s="352"/>
      <c r="U757" s="352"/>
      <c r="V757" s="352"/>
      <c r="W757" s="352"/>
      <c r="X757" s="352"/>
      <c r="Y757" s="352"/>
      <c r="Z757" s="352"/>
      <c r="AA757" s="352"/>
      <c r="AB757" s="352"/>
      <c r="AC757" s="352"/>
    </row>
    <row r="758" ht="15.75" customHeight="1">
      <c r="A758" s="352"/>
      <c r="B758" s="352"/>
      <c r="C758" s="352"/>
      <c r="D758" s="352"/>
      <c r="E758" s="352"/>
      <c r="F758" s="352"/>
      <c r="G758" s="352"/>
      <c r="H758" s="352"/>
      <c r="I758" s="352"/>
      <c r="J758" s="352"/>
      <c r="K758" s="352"/>
      <c r="L758" s="352"/>
      <c r="M758" s="352"/>
      <c r="N758" s="352"/>
      <c r="O758" s="352"/>
      <c r="P758" s="352"/>
      <c r="Q758" s="352"/>
      <c r="R758" s="352"/>
      <c r="S758" s="352"/>
      <c r="T758" s="352"/>
      <c r="U758" s="352"/>
      <c r="V758" s="352"/>
      <c r="W758" s="352"/>
      <c r="X758" s="352"/>
      <c r="Y758" s="352"/>
      <c r="Z758" s="352"/>
      <c r="AA758" s="352"/>
      <c r="AB758" s="352"/>
      <c r="AC758" s="352"/>
    </row>
    <row r="759" ht="15.75" customHeight="1">
      <c r="A759" s="352"/>
      <c r="B759" s="352"/>
      <c r="C759" s="352"/>
      <c r="D759" s="352"/>
      <c r="E759" s="352"/>
      <c r="F759" s="352"/>
      <c r="G759" s="352"/>
      <c r="H759" s="352"/>
      <c r="I759" s="352"/>
      <c r="J759" s="352"/>
      <c r="K759" s="352"/>
      <c r="L759" s="352"/>
      <c r="M759" s="352"/>
      <c r="N759" s="352"/>
      <c r="O759" s="352"/>
      <c r="P759" s="352"/>
      <c r="Q759" s="352"/>
      <c r="R759" s="352"/>
      <c r="S759" s="352"/>
      <c r="T759" s="352"/>
      <c r="U759" s="352"/>
      <c r="V759" s="352"/>
      <c r="W759" s="352"/>
      <c r="X759" s="352"/>
      <c r="Y759" s="352"/>
      <c r="Z759" s="352"/>
      <c r="AA759" s="352"/>
      <c r="AB759" s="352"/>
      <c r="AC759" s="352"/>
    </row>
    <row r="760" ht="15.75" customHeight="1">
      <c r="A760" s="352"/>
      <c r="B760" s="352"/>
      <c r="C760" s="352"/>
      <c r="D760" s="352"/>
      <c r="E760" s="352"/>
      <c r="F760" s="352"/>
      <c r="G760" s="352"/>
      <c r="H760" s="352"/>
      <c r="I760" s="352"/>
      <c r="J760" s="352"/>
      <c r="K760" s="352"/>
      <c r="L760" s="352"/>
      <c r="M760" s="352"/>
      <c r="N760" s="352"/>
      <c r="O760" s="352"/>
      <c r="P760" s="352"/>
      <c r="Q760" s="352"/>
      <c r="R760" s="352"/>
      <c r="S760" s="352"/>
      <c r="T760" s="352"/>
      <c r="U760" s="352"/>
      <c r="V760" s="352"/>
      <c r="W760" s="352"/>
      <c r="X760" s="352"/>
      <c r="Y760" s="352"/>
      <c r="Z760" s="352"/>
      <c r="AA760" s="352"/>
      <c r="AB760" s="352"/>
      <c r="AC760" s="352"/>
    </row>
    <row r="761" ht="15.75" customHeight="1">
      <c r="A761" s="352"/>
      <c r="B761" s="352"/>
      <c r="C761" s="352"/>
      <c r="D761" s="352"/>
      <c r="E761" s="352"/>
      <c r="F761" s="352"/>
      <c r="G761" s="352"/>
      <c r="H761" s="352"/>
      <c r="I761" s="352"/>
      <c r="J761" s="352"/>
      <c r="K761" s="352"/>
      <c r="L761" s="352"/>
      <c r="M761" s="352"/>
      <c r="N761" s="352"/>
      <c r="O761" s="352"/>
      <c r="P761" s="352"/>
      <c r="Q761" s="352"/>
      <c r="R761" s="352"/>
      <c r="S761" s="352"/>
      <c r="T761" s="352"/>
      <c r="U761" s="352"/>
      <c r="V761" s="352"/>
      <c r="W761" s="352"/>
      <c r="X761" s="352"/>
      <c r="Y761" s="352"/>
      <c r="Z761" s="352"/>
      <c r="AA761" s="352"/>
      <c r="AB761" s="352"/>
      <c r="AC761" s="352"/>
    </row>
    <row r="762" ht="15.75" customHeight="1">
      <c r="A762" s="352"/>
      <c r="B762" s="352"/>
      <c r="C762" s="352"/>
      <c r="D762" s="352"/>
      <c r="E762" s="352"/>
      <c r="F762" s="352"/>
      <c r="G762" s="352"/>
      <c r="H762" s="352"/>
      <c r="I762" s="352"/>
      <c r="J762" s="352"/>
      <c r="K762" s="352"/>
      <c r="L762" s="352"/>
      <c r="M762" s="352"/>
      <c r="N762" s="352"/>
      <c r="O762" s="352"/>
      <c r="P762" s="352"/>
      <c r="Q762" s="352"/>
      <c r="R762" s="352"/>
      <c r="S762" s="352"/>
      <c r="T762" s="352"/>
      <c r="U762" s="352"/>
      <c r="V762" s="352"/>
      <c r="W762" s="352"/>
      <c r="X762" s="352"/>
      <c r="Y762" s="352"/>
      <c r="Z762" s="352"/>
      <c r="AA762" s="352"/>
      <c r="AB762" s="352"/>
      <c r="AC762" s="352"/>
    </row>
    <row r="763" ht="15.75" customHeight="1">
      <c r="A763" s="352"/>
      <c r="B763" s="352"/>
      <c r="C763" s="352"/>
      <c r="D763" s="352"/>
      <c r="E763" s="352"/>
      <c r="F763" s="352"/>
      <c r="G763" s="352"/>
      <c r="H763" s="352"/>
      <c r="I763" s="352"/>
      <c r="J763" s="352"/>
      <c r="K763" s="352"/>
      <c r="L763" s="352"/>
      <c r="M763" s="352"/>
      <c r="N763" s="352"/>
      <c r="O763" s="352"/>
      <c r="P763" s="352"/>
      <c r="Q763" s="352"/>
      <c r="R763" s="352"/>
      <c r="S763" s="352"/>
      <c r="T763" s="352"/>
      <c r="U763" s="352"/>
      <c r="V763" s="352"/>
      <c r="W763" s="352"/>
      <c r="X763" s="352"/>
      <c r="Y763" s="352"/>
      <c r="Z763" s="352"/>
      <c r="AA763" s="352"/>
      <c r="AB763" s="352"/>
      <c r="AC763" s="352"/>
    </row>
    <row r="764" ht="15.75" customHeight="1">
      <c r="A764" s="352"/>
      <c r="B764" s="352"/>
      <c r="C764" s="352"/>
      <c r="D764" s="352"/>
      <c r="E764" s="352"/>
      <c r="F764" s="352"/>
      <c r="G764" s="352"/>
      <c r="H764" s="352"/>
      <c r="I764" s="352"/>
      <c r="J764" s="352"/>
      <c r="K764" s="352"/>
      <c r="L764" s="352"/>
      <c r="M764" s="352"/>
      <c r="N764" s="352"/>
      <c r="O764" s="352"/>
      <c r="P764" s="352"/>
      <c r="Q764" s="352"/>
      <c r="R764" s="352"/>
      <c r="S764" s="352"/>
      <c r="T764" s="352"/>
      <c r="U764" s="352"/>
      <c r="V764" s="352"/>
      <c r="W764" s="352"/>
      <c r="X764" s="352"/>
      <c r="Y764" s="352"/>
      <c r="Z764" s="352"/>
      <c r="AA764" s="352"/>
      <c r="AB764" s="352"/>
      <c r="AC764" s="352"/>
    </row>
    <row r="765" ht="15.75" customHeight="1">
      <c r="A765" s="352"/>
      <c r="B765" s="352"/>
      <c r="C765" s="352"/>
      <c r="D765" s="352"/>
      <c r="E765" s="352"/>
      <c r="F765" s="352"/>
      <c r="G765" s="352"/>
      <c r="H765" s="352"/>
      <c r="I765" s="352"/>
      <c r="J765" s="352"/>
      <c r="K765" s="352"/>
      <c r="L765" s="352"/>
      <c r="M765" s="352"/>
      <c r="N765" s="352"/>
      <c r="O765" s="352"/>
      <c r="P765" s="352"/>
      <c r="Q765" s="352"/>
      <c r="R765" s="352"/>
      <c r="S765" s="352"/>
      <c r="T765" s="352"/>
      <c r="U765" s="352"/>
      <c r="V765" s="352"/>
      <c r="W765" s="352"/>
      <c r="X765" s="352"/>
      <c r="Y765" s="352"/>
      <c r="Z765" s="352"/>
      <c r="AA765" s="352"/>
      <c r="AB765" s="352"/>
      <c r="AC765" s="352"/>
    </row>
    <row r="766" ht="15.75" customHeight="1">
      <c r="A766" s="352"/>
      <c r="B766" s="352"/>
      <c r="C766" s="352"/>
      <c r="D766" s="352"/>
      <c r="E766" s="352"/>
      <c r="F766" s="352"/>
      <c r="G766" s="352"/>
      <c r="H766" s="352"/>
      <c r="I766" s="352"/>
      <c r="J766" s="352"/>
      <c r="K766" s="352"/>
      <c r="L766" s="352"/>
      <c r="M766" s="352"/>
      <c r="N766" s="352"/>
      <c r="O766" s="352"/>
      <c r="P766" s="352"/>
      <c r="Q766" s="352"/>
      <c r="R766" s="352"/>
      <c r="S766" s="352"/>
      <c r="T766" s="352"/>
      <c r="U766" s="352"/>
      <c r="V766" s="352"/>
      <c r="W766" s="352"/>
      <c r="X766" s="352"/>
      <c r="Y766" s="352"/>
      <c r="Z766" s="352"/>
      <c r="AA766" s="352"/>
      <c r="AB766" s="352"/>
      <c r="AC766" s="352"/>
    </row>
    <row r="767" ht="15.75" customHeight="1">
      <c r="A767" s="352"/>
      <c r="B767" s="352"/>
      <c r="C767" s="352"/>
      <c r="D767" s="352"/>
      <c r="E767" s="352"/>
      <c r="F767" s="352"/>
      <c r="G767" s="352"/>
      <c r="H767" s="352"/>
      <c r="I767" s="352"/>
      <c r="J767" s="352"/>
      <c r="K767" s="352"/>
      <c r="L767" s="352"/>
      <c r="M767" s="352"/>
      <c r="N767" s="352"/>
      <c r="O767" s="352"/>
      <c r="P767" s="352"/>
      <c r="Q767" s="352"/>
      <c r="R767" s="352"/>
      <c r="S767" s="352"/>
      <c r="T767" s="352"/>
      <c r="U767" s="352"/>
      <c r="V767" s="352"/>
      <c r="W767" s="352"/>
      <c r="X767" s="352"/>
      <c r="Y767" s="352"/>
      <c r="Z767" s="352"/>
      <c r="AA767" s="352"/>
      <c r="AB767" s="352"/>
      <c r="AC767" s="352"/>
    </row>
    <row r="768" ht="15.75" customHeight="1">
      <c r="A768" s="352"/>
      <c r="B768" s="352"/>
      <c r="C768" s="352"/>
      <c r="D768" s="352"/>
      <c r="E768" s="352"/>
      <c r="F768" s="352"/>
      <c r="G768" s="352"/>
      <c r="H768" s="352"/>
      <c r="I768" s="352"/>
      <c r="J768" s="352"/>
      <c r="K768" s="352"/>
      <c r="L768" s="352"/>
      <c r="M768" s="352"/>
      <c r="N768" s="352"/>
      <c r="O768" s="352"/>
      <c r="P768" s="352"/>
      <c r="Q768" s="352"/>
      <c r="R768" s="352"/>
      <c r="S768" s="352"/>
      <c r="T768" s="352"/>
      <c r="U768" s="352"/>
      <c r="V768" s="352"/>
      <c r="W768" s="352"/>
      <c r="X768" s="352"/>
      <c r="Y768" s="352"/>
      <c r="Z768" s="352"/>
      <c r="AA768" s="352"/>
      <c r="AB768" s="352"/>
      <c r="AC768" s="352"/>
    </row>
    <row r="769" ht="15.75" customHeight="1">
      <c r="A769" s="352"/>
      <c r="B769" s="352"/>
      <c r="C769" s="352"/>
      <c r="D769" s="352"/>
      <c r="E769" s="352"/>
      <c r="F769" s="352"/>
      <c r="G769" s="352"/>
      <c r="H769" s="352"/>
      <c r="I769" s="352"/>
      <c r="J769" s="352"/>
      <c r="K769" s="352"/>
      <c r="L769" s="352"/>
      <c r="M769" s="352"/>
      <c r="N769" s="352"/>
      <c r="O769" s="352"/>
      <c r="P769" s="352"/>
      <c r="Q769" s="352"/>
      <c r="R769" s="352"/>
      <c r="S769" s="352"/>
      <c r="T769" s="352"/>
      <c r="U769" s="352"/>
      <c r="V769" s="352"/>
      <c r="W769" s="352"/>
      <c r="X769" s="352"/>
      <c r="Y769" s="352"/>
      <c r="Z769" s="352"/>
      <c r="AA769" s="352"/>
      <c r="AB769" s="352"/>
      <c r="AC769" s="352"/>
    </row>
    <row r="770" ht="15.75" customHeight="1">
      <c r="A770" s="352"/>
      <c r="B770" s="352"/>
      <c r="C770" s="352"/>
      <c r="D770" s="352"/>
      <c r="E770" s="352"/>
      <c r="F770" s="352"/>
      <c r="G770" s="352"/>
      <c r="H770" s="352"/>
      <c r="I770" s="352"/>
      <c r="J770" s="352"/>
      <c r="K770" s="352"/>
      <c r="L770" s="352"/>
      <c r="M770" s="352"/>
      <c r="N770" s="352"/>
      <c r="O770" s="352"/>
      <c r="P770" s="352"/>
      <c r="Q770" s="352"/>
      <c r="R770" s="352"/>
      <c r="S770" s="352"/>
      <c r="T770" s="352"/>
      <c r="U770" s="352"/>
      <c r="V770" s="352"/>
      <c r="W770" s="352"/>
      <c r="X770" s="352"/>
      <c r="Y770" s="352"/>
      <c r="Z770" s="352"/>
      <c r="AA770" s="352"/>
      <c r="AB770" s="352"/>
      <c r="AC770" s="352"/>
    </row>
    <row r="771" ht="15.75" customHeight="1">
      <c r="A771" s="352"/>
      <c r="B771" s="352"/>
      <c r="C771" s="352"/>
      <c r="D771" s="352"/>
      <c r="E771" s="352"/>
      <c r="F771" s="352"/>
      <c r="G771" s="352"/>
      <c r="H771" s="352"/>
      <c r="I771" s="352"/>
      <c r="J771" s="352"/>
      <c r="K771" s="352"/>
      <c r="L771" s="352"/>
      <c r="M771" s="352"/>
      <c r="N771" s="352"/>
      <c r="O771" s="352"/>
      <c r="P771" s="352"/>
      <c r="Q771" s="352"/>
      <c r="R771" s="352"/>
      <c r="S771" s="352"/>
      <c r="T771" s="352"/>
      <c r="U771" s="352"/>
      <c r="V771" s="352"/>
      <c r="W771" s="352"/>
      <c r="X771" s="352"/>
      <c r="Y771" s="352"/>
      <c r="Z771" s="352"/>
      <c r="AA771" s="352"/>
      <c r="AB771" s="352"/>
      <c r="AC771" s="352"/>
    </row>
    <row r="772" ht="15.75" customHeight="1">
      <c r="A772" s="352"/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N772" s="352"/>
      <c r="O772" s="352"/>
      <c r="P772" s="352"/>
      <c r="Q772" s="352"/>
      <c r="R772" s="352"/>
      <c r="S772" s="352"/>
      <c r="T772" s="352"/>
      <c r="U772" s="352"/>
      <c r="V772" s="352"/>
      <c r="W772" s="352"/>
      <c r="X772" s="352"/>
      <c r="Y772" s="352"/>
      <c r="Z772" s="352"/>
      <c r="AA772" s="352"/>
      <c r="AB772" s="352"/>
      <c r="AC772" s="352"/>
    </row>
    <row r="773" ht="15.75" customHeight="1">
      <c r="A773" s="352"/>
      <c r="B773" s="352"/>
      <c r="C773" s="352"/>
      <c r="D773" s="352"/>
      <c r="E773" s="352"/>
      <c r="F773" s="352"/>
      <c r="G773" s="352"/>
      <c r="H773" s="352"/>
      <c r="I773" s="352"/>
      <c r="J773" s="352"/>
      <c r="K773" s="352"/>
      <c r="L773" s="352"/>
      <c r="M773" s="352"/>
      <c r="N773" s="352"/>
      <c r="O773" s="352"/>
      <c r="P773" s="352"/>
      <c r="Q773" s="352"/>
      <c r="R773" s="352"/>
      <c r="S773" s="352"/>
      <c r="T773" s="352"/>
      <c r="U773" s="352"/>
      <c r="V773" s="352"/>
      <c r="W773" s="352"/>
      <c r="X773" s="352"/>
      <c r="Y773" s="352"/>
      <c r="Z773" s="352"/>
      <c r="AA773" s="352"/>
      <c r="AB773" s="352"/>
      <c r="AC773" s="352"/>
    </row>
    <row r="774" ht="15.75" customHeight="1">
      <c r="A774" s="352"/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N774" s="352"/>
      <c r="O774" s="352"/>
      <c r="P774" s="352"/>
      <c r="Q774" s="352"/>
      <c r="R774" s="352"/>
      <c r="S774" s="352"/>
      <c r="T774" s="352"/>
      <c r="U774" s="352"/>
      <c r="V774" s="352"/>
      <c r="W774" s="352"/>
      <c r="X774" s="352"/>
      <c r="Y774" s="352"/>
      <c r="Z774" s="352"/>
      <c r="AA774" s="352"/>
      <c r="AB774" s="352"/>
      <c r="AC774" s="352"/>
    </row>
    <row r="775" ht="15.75" customHeight="1">
      <c r="A775" s="352"/>
      <c r="B775" s="352"/>
      <c r="C775" s="352"/>
      <c r="D775" s="352"/>
      <c r="E775" s="352"/>
      <c r="F775" s="352"/>
      <c r="G775" s="352"/>
      <c r="H775" s="352"/>
      <c r="I775" s="352"/>
      <c r="J775" s="352"/>
      <c r="K775" s="352"/>
      <c r="L775" s="352"/>
      <c r="M775" s="352"/>
      <c r="N775" s="352"/>
      <c r="O775" s="352"/>
      <c r="P775" s="352"/>
      <c r="Q775" s="352"/>
      <c r="R775" s="352"/>
      <c r="S775" s="352"/>
      <c r="T775" s="352"/>
      <c r="U775" s="352"/>
      <c r="V775" s="352"/>
      <c r="W775" s="352"/>
      <c r="X775" s="352"/>
      <c r="Y775" s="352"/>
      <c r="Z775" s="352"/>
      <c r="AA775" s="352"/>
      <c r="AB775" s="352"/>
      <c r="AC775" s="352"/>
    </row>
    <row r="776" ht="15.75" customHeight="1">
      <c r="A776" s="352"/>
      <c r="B776" s="352"/>
      <c r="C776" s="352"/>
      <c r="D776" s="352"/>
      <c r="E776" s="352"/>
      <c r="F776" s="352"/>
      <c r="G776" s="352"/>
      <c r="H776" s="352"/>
      <c r="I776" s="352"/>
      <c r="J776" s="352"/>
      <c r="K776" s="352"/>
      <c r="L776" s="352"/>
      <c r="M776" s="352"/>
      <c r="N776" s="352"/>
      <c r="O776" s="352"/>
      <c r="P776" s="352"/>
      <c r="Q776" s="352"/>
      <c r="R776" s="352"/>
      <c r="S776" s="352"/>
      <c r="T776" s="352"/>
      <c r="U776" s="352"/>
      <c r="V776" s="352"/>
      <c r="W776" s="352"/>
      <c r="X776" s="352"/>
      <c r="Y776" s="352"/>
      <c r="Z776" s="352"/>
      <c r="AA776" s="352"/>
      <c r="AB776" s="352"/>
      <c r="AC776" s="352"/>
    </row>
    <row r="777" ht="15.75" customHeight="1">
      <c r="A777" s="352"/>
      <c r="B777" s="352"/>
      <c r="C777" s="352"/>
      <c r="D777" s="352"/>
      <c r="E777" s="352"/>
      <c r="F777" s="352"/>
      <c r="G777" s="352"/>
      <c r="H777" s="352"/>
      <c r="I777" s="352"/>
      <c r="J777" s="352"/>
      <c r="K777" s="352"/>
      <c r="L777" s="352"/>
      <c r="M777" s="352"/>
      <c r="N777" s="352"/>
      <c r="O777" s="352"/>
      <c r="P777" s="352"/>
      <c r="Q777" s="352"/>
      <c r="R777" s="352"/>
      <c r="S777" s="352"/>
      <c r="T777" s="352"/>
      <c r="U777" s="352"/>
      <c r="V777" s="352"/>
      <c r="W777" s="352"/>
      <c r="X777" s="352"/>
      <c r="Y777" s="352"/>
      <c r="Z777" s="352"/>
      <c r="AA777" s="352"/>
      <c r="AB777" s="352"/>
      <c r="AC777" s="352"/>
    </row>
    <row r="778" ht="15.75" customHeight="1">
      <c r="A778" s="352"/>
      <c r="B778" s="352"/>
      <c r="C778" s="352"/>
      <c r="D778" s="352"/>
      <c r="E778" s="352"/>
      <c r="F778" s="352"/>
      <c r="G778" s="352"/>
      <c r="H778" s="352"/>
      <c r="I778" s="352"/>
      <c r="J778" s="352"/>
      <c r="K778" s="352"/>
      <c r="L778" s="352"/>
      <c r="M778" s="352"/>
      <c r="N778" s="352"/>
      <c r="O778" s="352"/>
      <c r="P778" s="352"/>
      <c r="Q778" s="352"/>
      <c r="R778" s="352"/>
      <c r="S778" s="352"/>
      <c r="T778" s="352"/>
      <c r="U778" s="352"/>
      <c r="V778" s="352"/>
      <c r="W778" s="352"/>
      <c r="X778" s="352"/>
      <c r="Y778" s="352"/>
      <c r="Z778" s="352"/>
      <c r="AA778" s="352"/>
      <c r="AB778" s="352"/>
      <c r="AC778" s="352"/>
    </row>
    <row r="779" ht="15.75" customHeight="1">
      <c r="A779" s="352"/>
      <c r="B779" s="352"/>
      <c r="C779" s="352"/>
      <c r="D779" s="352"/>
      <c r="E779" s="352"/>
      <c r="F779" s="352"/>
      <c r="G779" s="352"/>
      <c r="H779" s="352"/>
      <c r="I779" s="352"/>
      <c r="J779" s="352"/>
      <c r="K779" s="352"/>
      <c r="L779" s="352"/>
      <c r="M779" s="352"/>
      <c r="N779" s="352"/>
      <c r="O779" s="352"/>
      <c r="P779" s="352"/>
      <c r="Q779" s="352"/>
      <c r="R779" s="352"/>
      <c r="S779" s="352"/>
      <c r="T779" s="352"/>
      <c r="U779" s="352"/>
      <c r="V779" s="352"/>
      <c r="W779" s="352"/>
      <c r="X779" s="352"/>
      <c r="Y779" s="352"/>
      <c r="Z779" s="352"/>
      <c r="AA779" s="352"/>
      <c r="AB779" s="352"/>
      <c r="AC779" s="352"/>
    </row>
    <row r="780" ht="15.75" customHeight="1">
      <c r="A780" s="352"/>
      <c r="B780" s="352"/>
      <c r="C780" s="352"/>
      <c r="D780" s="352"/>
      <c r="E780" s="352"/>
      <c r="F780" s="352"/>
      <c r="G780" s="352"/>
      <c r="H780" s="352"/>
      <c r="I780" s="352"/>
      <c r="J780" s="352"/>
      <c r="K780" s="352"/>
      <c r="L780" s="352"/>
      <c r="M780" s="352"/>
      <c r="N780" s="352"/>
      <c r="O780" s="352"/>
      <c r="P780" s="352"/>
      <c r="Q780" s="352"/>
      <c r="R780" s="352"/>
      <c r="S780" s="352"/>
      <c r="T780" s="352"/>
      <c r="U780" s="352"/>
      <c r="V780" s="352"/>
      <c r="W780" s="352"/>
      <c r="X780" s="352"/>
      <c r="Y780" s="352"/>
      <c r="Z780" s="352"/>
      <c r="AA780" s="352"/>
      <c r="AB780" s="352"/>
      <c r="AC780" s="352"/>
    </row>
    <row r="781" ht="15.75" customHeight="1">
      <c r="A781" s="352"/>
      <c r="B781" s="352"/>
      <c r="C781" s="352"/>
      <c r="D781" s="352"/>
      <c r="E781" s="352"/>
      <c r="F781" s="352"/>
      <c r="G781" s="352"/>
      <c r="H781" s="352"/>
      <c r="I781" s="352"/>
      <c r="J781" s="352"/>
      <c r="K781" s="352"/>
      <c r="L781" s="352"/>
      <c r="M781" s="352"/>
      <c r="N781" s="352"/>
      <c r="O781" s="352"/>
      <c r="P781" s="352"/>
      <c r="Q781" s="352"/>
      <c r="R781" s="352"/>
      <c r="S781" s="352"/>
      <c r="T781" s="352"/>
      <c r="U781" s="352"/>
      <c r="V781" s="352"/>
      <c r="W781" s="352"/>
      <c r="X781" s="352"/>
      <c r="Y781" s="352"/>
      <c r="Z781" s="352"/>
      <c r="AA781" s="352"/>
      <c r="AB781" s="352"/>
      <c r="AC781" s="352"/>
    </row>
    <row r="782" ht="15.75" customHeight="1">
      <c r="A782" s="352"/>
      <c r="B782" s="352"/>
      <c r="C782" s="352"/>
      <c r="D782" s="352"/>
      <c r="E782" s="352"/>
      <c r="F782" s="352"/>
      <c r="G782" s="352"/>
      <c r="H782" s="352"/>
      <c r="I782" s="352"/>
      <c r="J782" s="352"/>
      <c r="K782" s="352"/>
      <c r="L782" s="352"/>
      <c r="M782" s="352"/>
      <c r="N782" s="352"/>
      <c r="O782" s="352"/>
      <c r="P782" s="352"/>
      <c r="Q782" s="352"/>
      <c r="R782" s="352"/>
      <c r="S782" s="352"/>
      <c r="T782" s="352"/>
      <c r="U782" s="352"/>
      <c r="V782" s="352"/>
      <c r="W782" s="352"/>
      <c r="X782" s="352"/>
      <c r="Y782" s="352"/>
      <c r="Z782" s="352"/>
      <c r="AA782" s="352"/>
      <c r="AB782" s="352"/>
      <c r="AC782" s="352"/>
    </row>
    <row r="783" ht="15.75" customHeight="1">
      <c r="A783" s="352"/>
      <c r="B783" s="352"/>
      <c r="C783" s="352"/>
      <c r="D783" s="352"/>
      <c r="E783" s="352"/>
      <c r="F783" s="352"/>
      <c r="G783" s="352"/>
      <c r="H783" s="352"/>
      <c r="I783" s="352"/>
      <c r="J783" s="352"/>
      <c r="K783" s="352"/>
      <c r="L783" s="352"/>
      <c r="M783" s="352"/>
      <c r="N783" s="352"/>
      <c r="O783" s="352"/>
      <c r="P783" s="352"/>
      <c r="Q783" s="352"/>
      <c r="R783" s="352"/>
      <c r="S783" s="352"/>
      <c r="T783" s="352"/>
      <c r="U783" s="352"/>
      <c r="V783" s="352"/>
      <c r="W783" s="352"/>
      <c r="X783" s="352"/>
      <c r="Y783" s="352"/>
      <c r="Z783" s="352"/>
      <c r="AA783" s="352"/>
      <c r="AB783" s="352"/>
      <c r="AC783" s="352"/>
    </row>
    <row r="784" ht="15.75" customHeight="1">
      <c r="A784" s="352"/>
      <c r="B784" s="352"/>
      <c r="C784" s="352"/>
      <c r="D784" s="352"/>
      <c r="E784" s="352"/>
      <c r="F784" s="352"/>
      <c r="G784" s="352"/>
      <c r="H784" s="352"/>
      <c r="I784" s="352"/>
      <c r="J784" s="352"/>
      <c r="K784" s="352"/>
      <c r="L784" s="352"/>
      <c r="M784" s="352"/>
      <c r="N784" s="352"/>
      <c r="O784" s="352"/>
      <c r="P784" s="352"/>
      <c r="Q784" s="352"/>
      <c r="R784" s="352"/>
      <c r="S784" s="352"/>
      <c r="T784" s="352"/>
      <c r="U784" s="352"/>
      <c r="V784" s="352"/>
      <c r="W784" s="352"/>
      <c r="X784" s="352"/>
      <c r="Y784" s="352"/>
      <c r="Z784" s="352"/>
      <c r="AA784" s="352"/>
      <c r="AB784" s="352"/>
      <c r="AC784" s="352"/>
    </row>
    <row r="785" ht="15.75" customHeight="1">
      <c r="A785" s="352"/>
      <c r="B785" s="352"/>
      <c r="C785" s="352"/>
      <c r="D785" s="352"/>
      <c r="E785" s="352"/>
      <c r="F785" s="352"/>
      <c r="G785" s="352"/>
      <c r="H785" s="352"/>
      <c r="I785" s="352"/>
      <c r="J785" s="352"/>
      <c r="K785" s="352"/>
      <c r="L785" s="352"/>
      <c r="M785" s="352"/>
      <c r="N785" s="352"/>
      <c r="O785" s="352"/>
      <c r="P785" s="352"/>
      <c r="Q785" s="352"/>
      <c r="R785" s="352"/>
      <c r="S785" s="352"/>
      <c r="T785" s="352"/>
      <c r="U785" s="352"/>
      <c r="V785" s="352"/>
      <c r="W785" s="352"/>
      <c r="X785" s="352"/>
      <c r="Y785" s="352"/>
      <c r="Z785" s="352"/>
      <c r="AA785" s="352"/>
      <c r="AB785" s="352"/>
      <c r="AC785" s="352"/>
    </row>
    <row r="786" ht="15.75" customHeight="1">
      <c r="A786" s="352"/>
      <c r="B786" s="352"/>
      <c r="C786" s="352"/>
      <c r="D786" s="352"/>
      <c r="E786" s="352"/>
      <c r="F786" s="352"/>
      <c r="G786" s="352"/>
      <c r="H786" s="352"/>
      <c r="I786" s="352"/>
      <c r="J786" s="352"/>
      <c r="K786" s="352"/>
      <c r="L786" s="352"/>
      <c r="M786" s="352"/>
      <c r="N786" s="352"/>
      <c r="O786" s="352"/>
      <c r="P786" s="352"/>
      <c r="Q786" s="352"/>
      <c r="R786" s="352"/>
      <c r="S786" s="352"/>
      <c r="T786" s="352"/>
      <c r="U786" s="352"/>
      <c r="V786" s="352"/>
      <c r="W786" s="352"/>
      <c r="X786" s="352"/>
      <c r="Y786" s="352"/>
      <c r="Z786" s="352"/>
      <c r="AA786" s="352"/>
      <c r="AB786" s="352"/>
      <c r="AC786" s="352"/>
    </row>
    <row r="787" ht="15.75" customHeight="1">
      <c r="A787" s="352"/>
      <c r="B787" s="352"/>
      <c r="C787" s="352"/>
      <c r="D787" s="352"/>
      <c r="E787" s="352"/>
      <c r="F787" s="352"/>
      <c r="G787" s="352"/>
      <c r="H787" s="352"/>
      <c r="I787" s="352"/>
      <c r="J787" s="352"/>
      <c r="K787" s="352"/>
      <c r="L787" s="352"/>
      <c r="M787" s="352"/>
      <c r="N787" s="352"/>
      <c r="O787" s="352"/>
      <c r="P787" s="352"/>
      <c r="Q787" s="352"/>
      <c r="R787" s="352"/>
      <c r="S787" s="352"/>
      <c r="T787" s="352"/>
      <c r="U787" s="352"/>
      <c r="V787" s="352"/>
      <c r="W787" s="352"/>
      <c r="X787" s="352"/>
      <c r="Y787" s="352"/>
      <c r="Z787" s="352"/>
      <c r="AA787" s="352"/>
      <c r="AB787" s="352"/>
      <c r="AC787" s="352"/>
    </row>
    <row r="788" ht="15.75" customHeight="1">
      <c r="A788" s="352"/>
      <c r="B788" s="352"/>
      <c r="C788" s="352"/>
      <c r="D788" s="352"/>
      <c r="E788" s="352"/>
      <c r="F788" s="352"/>
      <c r="G788" s="352"/>
      <c r="H788" s="352"/>
      <c r="I788" s="352"/>
      <c r="J788" s="352"/>
      <c r="K788" s="352"/>
      <c r="L788" s="352"/>
      <c r="M788" s="352"/>
      <c r="N788" s="352"/>
      <c r="O788" s="352"/>
      <c r="P788" s="352"/>
      <c r="Q788" s="352"/>
      <c r="R788" s="352"/>
      <c r="S788" s="352"/>
      <c r="T788" s="352"/>
      <c r="U788" s="352"/>
      <c r="V788" s="352"/>
      <c r="W788" s="352"/>
      <c r="X788" s="352"/>
      <c r="Y788" s="352"/>
      <c r="Z788" s="352"/>
      <c r="AA788" s="352"/>
      <c r="AB788" s="352"/>
      <c r="AC788" s="352"/>
    </row>
    <row r="789" ht="15.75" customHeight="1">
      <c r="A789" s="352"/>
      <c r="B789" s="352"/>
      <c r="C789" s="352"/>
      <c r="D789" s="352"/>
      <c r="E789" s="352"/>
      <c r="F789" s="352"/>
      <c r="G789" s="352"/>
      <c r="H789" s="352"/>
      <c r="I789" s="352"/>
      <c r="J789" s="352"/>
      <c r="K789" s="352"/>
      <c r="L789" s="352"/>
      <c r="M789" s="352"/>
      <c r="N789" s="352"/>
      <c r="O789" s="352"/>
      <c r="P789" s="352"/>
      <c r="Q789" s="352"/>
      <c r="R789" s="352"/>
      <c r="S789" s="352"/>
      <c r="T789" s="352"/>
      <c r="U789" s="352"/>
      <c r="V789" s="352"/>
      <c r="W789" s="352"/>
      <c r="X789" s="352"/>
      <c r="Y789" s="352"/>
      <c r="Z789" s="352"/>
      <c r="AA789" s="352"/>
      <c r="AB789" s="352"/>
      <c r="AC789" s="352"/>
    </row>
    <row r="790" ht="15.75" customHeight="1">
      <c r="A790" s="352"/>
      <c r="B790" s="352"/>
      <c r="C790" s="352"/>
      <c r="D790" s="352"/>
      <c r="E790" s="352"/>
      <c r="F790" s="352"/>
      <c r="G790" s="352"/>
      <c r="H790" s="352"/>
      <c r="I790" s="352"/>
      <c r="J790" s="352"/>
      <c r="K790" s="352"/>
      <c r="L790" s="352"/>
      <c r="M790" s="352"/>
      <c r="N790" s="352"/>
      <c r="O790" s="352"/>
      <c r="P790" s="352"/>
      <c r="Q790" s="352"/>
      <c r="R790" s="352"/>
      <c r="S790" s="352"/>
      <c r="T790" s="352"/>
      <c r="U790" s="352"/>
      <c r="V790" s="352"/>
      <c r="W790" s="352"/>
      <c r="X790" s="352"/>
      <c r="Y790" s="352"/>
      <c r="Z790" s="352"/>
      <c r="AA790" s="352"/>
      <c r="AB790" s="352"/>
      <c r="AC790" s="352"/>
    </row>
    <row r="791" ht="15.75" customHeight="1">
      <c r="A791" s="352"/>
      <c r="B791" s="352"/>
      <c r="C791" s="352"/>
      <c r="D791" s="352"/>
      <c r="E791" s="352"/>
      <c r="F791" s="352"/>
      <c r="G791" s="352"/>
      <c r="H791" s="352"/>
      <c r="I791" s="352"/>
      <c r="J791" s="352"/>
      <c r="K791" s="352"/>
      <c r="L791" s="352"/>
      <c r="M791" s="352"/>
      <c r="N791" s="352"/>
      <c r="O791" s="352"/>
      <c r="P791" s="352"/>
      <c r="Q791" s="352"/>
      <c r="R791" s="352"/>
      <c r="S791" s="352"/>
      <c r="T791" s="352"/>
      <c r="U791" s="352"/>
      <c r="V791" s="352"/>
      <c r="W791" s="352"/>
      <c r="X791" s="352"/>
      <c r="Y791" s="352"/>
      <c r="Z791" s="352"/>
      <c r="AA791" s="352"/>
      <c r="AB791" s="352"/>
      <c r="AC791" s="352"/>
    </row>
    <row r="792" ht="15.75" customHeight="1">
      <c r="A792" s="352"/>
      <c r="B792" s="352"/>
      <c r="C792" s="352"/>
      <c r="D792" s="352"/>
      <c r="E792" s="352"/>
      <c r="F792" s="352"/>
      <c r="G792" s="352"/>
      <c r="H792" s="352"/>
      <c r="I792" s="352"/>
      <c r="J792" s="352"/>
      <c r="K792" s="352"/>
      <c r="L792" s="352"/>
      <c r="M792" s="352"/>
      <c r="N792" s="352"/>
      <c r="O792" s="352"/>
      <c r="P792" s="352"/>
      <c r="Q792" s="352"/>
      <c r="R792" s="352"/>
      <c r="S792" s="352"/>
      <c r="T792" s="352"/>
      <c r="U792" s="352"/>
      <c r="V792" s="352"/>
      <c r="W792" s="352"/>
      <c r="X792" s="352"/>
      <c r="Y792" s="352"/>
      <c r="Z792" s="352"/>
      <c r="AA792" s="352"/>
      <c r="AB792" s="352"/>
      <c r="AC792" s="352"/>
    </row>
    <row r="793" ht="15.75" customHeight="1">
      <c r="A793" s="352"/>
      <c r="B793" s="352"/>
      <c r="C793" s="352"/>
      <c r="D793" s="352"/>
      <c r="E793" s="352"/>
      <c r="F793" s="352"/>
      <c r="G793" s="352"/>
      <c r="H793" s="352"/>
      <c r="I793" s="352"/>
      <c r="J793" s="352"/>
      <c r="K793" s="352"/>
      <c r="L793" s="352"/>
      <c r="M793" s="352"/>
      <c r="N793" s="352"/>
      <c r="O793" s="352"/>
      <c r="P793" s="352"/>
      <c r="Q793" s="352"/>
      <c r="R793" s="352"/>
      <c r="S793" s="352"/>
      <c r="T793" s="352"/>
      <c r="U793" s="352"/>
      <c r="V793" s="352"/>
      <c r="W793" s="352"/>
      <c r="X793" s="352"/>
      <c r="Y793" s="352"/>
      <c r="Z793" s="352"/>
      <c r="AA793" s="352"/>
      <c r="AB793" s="352"/>
      <c r="AC793" s="352"/>
    </row>
    <row r="794" ht="15.75" customHeight="1">
      <c r="A794" s="352"/>
      <c r="B794" s="352"/>
      <c r="C794" s="352"/>
      <c r="D794" s="352"/>
      <c r="E794" s="352"/>
      <c r="F794" s="352"/>
      <c r="G794" s="352"/>
      <c r="H794" s="352"/>
      <c r="I794" s="352"/>
      <c r="J794" s="352"/>
      <c r="K794" s="352"/>
      <c r="L794" s="352"/>
      <c r="M794" s="352"/>
      <c r="N794" s="352"/>
      <c r="O794" s="352"/>
      <c r="P794" s="352"/>
      <c r="Q794" s="352"/>
      <c r="R794" s="352"/>
      <c r="S794" s="352"/>
      <c r="T794" s="352"/>
      <c r="U794" s="352"/>
      <c r="V794" s="352"/>
      <c r="W794" s="352"/>
      <c r="X794" s="352"/>
      <c r="Y794" s="352"/>
      <c r="Z794" s="352"/>
      <c r="AA794" s="352"/>
      <c r="AB794" s="352"/>
      <c r="AC794" s="352"/>
    </row>
    <row r="795" ht="15.75" customHeight="1">
      <c r="A795" s="352"/>
      <c r="B795" s="352"/>
      <c r="C795" s="352"/>
      <c r="D795" s="352"/>
      <c r="E795" s="352"/>
      <c r="F795" s="352"/>
      <c r="G795" s="352"/>
      <c r="H795" s="352"/>
      <c r="I795" s="352"/>
      <c r="J795" s="352"/>
      <c r="K795" s="352"/>
      <c r="L795" s="352"/>
      <c r="M795" s="352"/>
      <c r="N795" s="352"/>
      <c r="O795" s="352"/>
      <c r="P795" s="352"/>
      <c r="Q795" s="352"/>
      <c r="R795" s="352"/>
      <c r="S795" s="352"/>
      <c r="T795" s="352"/>
      <c r="U795" s="352"/>
      <c r="V795" s="352"/>
      <c r="W795" s="352"/>
      <c r="X795" s="352"/>
      <c r="Y795" s="352"/>
      <c r="Z795" s="352"/>
      <c r="AA795" s="352"/>
      <c r="AB795" s="352"/>
      <c r="AC795" s="352"/>
    </row>
    <row r="796" ht="15.75" customHeight="1">
      <c r="A796" s="352"/>
      <c r="B796" s="352"/>
      <c r="C796" s="352"/>
      <c r="D796" s="352"/>
      <c r="E796" s="352"/>
      <c r="F796" s="352"/>
      <c r="G796" s="352"/>
      <c r="H796" s="352"/>
      <c r="I796" s="352"/>
      <c r="J796" s="352"/>
      <c r="K796" s="352"/>
      <c r="L796" s="352"/>
      <c r="M796" s="352"/>
      <c r="N796" s="352"/>
      <c r="O796" s="352"/>
      <c r="P796" s="352"/>
      <c r="Q796" s="352"/>
      <c r="R796" s="352"/>
      <c r="S796" s="352"/>
      <c r="T796" s="352"/>
      <c r="U796" s="352"/>
      <c r="V796" s="352"/>
      <c r="W796" s="352"/>
      <c r="X796" s="352"/>
      <c r="Y796" s="352"/>
      <c r="Z796" s="352"/>
      <c r="AA796" s="352"/>
      <c r="AB796" s="352"/>
      <c r="AC796" s="352"/>
    </row>
    <row r="797" ht="15.75" customHeight="1">
      <c r="A797" s="352"/>
      <c r="B797" s="352"/>
      <c r="C797" s="352"/>
      <c r="D797" s="352"/>
      <c r="E797" s="352"/>
      <c r="F797" s="352"/>
      <c r="G797" s="352"/>
      <c r="H797" s="352"/>
      <c r="I797" s="352"/>
      <c r="J797" s="352"/>
      <c r="K797" s="352"/>
      <c r="L797" s="352"/>
      <c r="M797" s="352"/>
      <c r="N797" s="352"/>
      <c r="O797" s="352"/>
      <c r="P797" s="352"/>
      <c r="Q797" s="352"/>
      <c r="R797" s="352"/>
      <c r="S797" s="352"/>
      <c r="T797" s="352"/>
      <c r="U797" s="352"/>
      <c r="V797" s="352"/>
      <c r="W797" s="352"/>
      <c r="X797" s="352"/>
      <c r="Y797" s="352"/>
      <c r="Z797" s="352"/>
      <c r="AA797" s="352"/>
      <c r="AB797" s="352"/>
      <c r="AC797" s="352"/>
    </row>
    <row r="798" ht="15.75" customHeight="1">
      <c r="A798" s="352"/>
      <c r="B798" s="352"/>
      <c r="C798" s="352"/>
      <c r="D798" s="352"/>
      <c r="E798" s="352"/>
      <c r="F798" s="352"/>
      <c r="G798" s="352"/>
      <c r="H798" s="352"/>
      <c r="I798" s="352"/>
      <c r="J798" s="352"/>
      <c r="K798" s="352"/>
      <c r="L798" s="352"/>
      <c r="M798" s="352"/>
      <c r="N798" s="352"/>
      <c r="O798" s="352"/>
      <c r="P798" s="352"/>
      <c r="Q798" s="352"/>
      <c r="R798" s="352"/>
      <c r="S798" s="352"/>
      <c r="T798" s="352"/>
      <c r="U798" s="352"/>
      <c r="V798" s="352"/>
      <c r="W798" s="352"/>
      <c r="X798" s="352"/>
      <c r="Y798" s="352"/>
      <c r="Z798" s="352"/>
      <c r="AA798" s="352"/>
      <c r="AB798" s="352"/>
      <c r="AC798" s="352"/>
    </row>
    <row r="799" ht="15.75" customHeight="1">
      <c r="A799" s="352"/>
      <c r="B799" s="352"/>
      <c r="C799" s="352"/>
      <c r="D799" s="352"/>
      <c r="E799" s="352"/>
      <c r="F799" s="352"/>
      <c r="G799" s="352"/>
      <c r="H799" s="352"/>
      <c r="I799" s="352"/>
      <c r="J799" s="352"/>
      <c r="K799" s="352"/>
      <c r="L799" s="352"/>
      <c r="M799" s="352"/>
      <c r="N799" s="352"/>
      <c r="O799" s="352"/>
      <c r="P799" s="352"/>
      <c r="Q799" s="352"/>
      <c r="R799" s="352"/>
      <c r="S799" s="352"/>
      <c r="T799" s="352"/>
      <c r="U799" s="352"/>
      <c r="V799" s="352"/>
      <c r="W799" s="352"/>
      <c r="X799" s="352"/>
      <c r="Y799" s="352"/>
      <c r="Z799" s="352"/>
      <c r="AA799" s="352"/>
      <c r="AB799" s="352"/>
      <c r="AC799" s="352"/>
    </row>
    <row r="800" ht="15.75" customHeight="1">
      <c r="A800" s="352"/>
      <c r="B800" s="352"/>
      <c r="C800" s="352"/>
      <c r="D800" s="352"/>
      <c r="E800" s="352"/>
      <c r="F800" s="352"/>
      <c r="G800" s="352"/>
      <c r="H800" s="352"/>
      <c r="I800" s="352"/>
      <c r="J800" s="352"/>
      <c r="K800" s="352"/>
      <c r="L800" s="352"/>
      <c r="M800" s="352"/>
      <c r="N800" s="352"/>
      <c r="O800" s="352"/>
      <c r="P800" s="352"/>
      <c r="Q800" s="352"/>
      <c r="R800" s="352"/>
      <c r="S800" s="352"/>
      <c r="T800" s="352"/>
      <c r="U800" s="352"/>
      <c r="V800" s="352"/>
      <c r="W800" s="352"/>
      <c r="X800" s="352"/>
      <c r="Y800" s="352"/>
      <c r="Z800" s="352"/>
      <c r="AA800" s="352"/>
      <c r="AB800" s="352"/>
      <c r="AC800" s="352"/>
    </row>
    <row r="801" ht="15.75" customHeight="1">
      <c r="A801" s="352"/>
      <c r="B801" s="352"/>
      <c r="C801" s="352"/>
      <c r="D801" s="352"/>
      <c r="E801" s="352"/>
      <c r="F801" s="352"/>
      <c r="G801" s="352"/>
      <c r="H801" s="352"/>
      <c r="I801" s="352"/>
      <c r="J801" s="352"/>
      <c r="K801" s="352"/>
      <c r="L801" s="352"/>
      <c r="M801" s="352"/>
      <c r="N801" s="352"/>
      <c r="O801" s="352"/>
      <c r="P801" s="352"/>
      <c r="Q801" s="352"/>
      <c r="R801" s="352"/>
      <c r="S801" s="352"/>
      <c r="T801" s="352"/>
      <c r="U801" s="352"/>
      <c r="V801" s="352"/>
      <c r="W801" s="352"/>
      <c r="X801" s="352"/>
      <c r="Y801" s="352"/>
      <c r="Z801" s="352"/>
      <c r="AA801" s="352"/>
      <c r="AB801" s="352"/>
      <c r="AC801" s="352"/>
    </row>
    <row r="802" ht="15.75" customHeight="1">
      <c r="A802" s="352"/>
      <c r="B802" s="352"/>
      <c r="C802" s="352"/>
      <c r="D802" s="352"/>
      <c r="E802" s="352"/>
      <c r="F802" s="352"/>
      <c r="G802" s="352"/>
      <c r="H802" s="352"/>
      <c r="I802" s="352"/>
      <c r="J802" s="352"/>
      <c r="K802" s="352"/>
      <c r="L802" s="352"/>
      <c r="M802" s="352"/>
      <c r="N802" s="352"/>
      <c r="O802" s="352"/>
      <c r="P802" s="352"/>
      <c r="Q802" s="352"/>
      <c r="R802" s="352"/>
      <c r="S802" s="352"/>
      <c r="T802" s="352"/>
      <c r="U802" s="352"/>
      <c r="V802" s="352"/>
      <c r="W802" s="352"/>
      <c r="X802" s="352"/>
      <c r="Y802" s="352"/>
      <c r="Z802" s="352"/>
      <c r="AA802" s="352"/>
      <c r="AB802" s="352"/>
      <c r="AC802" s="352"/>
    </row>
    <row r="803" ht="15.75" customHeight="1">
      <c r="A803" s="352"/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N803" s="352"/>
      <c r="O803" s="352"/>
      <c r="P803" s="352"/>
      <c r="Q803" s="352"/>
      <c r="R803" s="352"/>
      <c r="S803" s="352"/>
      <c r="T803" s="352"/>
      <c r="U803" s="352"/>
      <c r="V803" s="352"/>
      <c r="W803" s="352"/>
      <c r="X803" s="352"/>
      <c r="Y803" s="352"/>
      <c r="Z803" s="352"/>
      <c r="AA803" s="352"/>
      <c r="AB803" s="352"/>
      <c r="AC803" s="352"/>
    </row>
    <row r="804" ht="15.75" customHeight="1">
      <c r="A804" s="352"/>
      <c r="B804" s="352"/>
      <c r="C804" s="352"/>
      <c r="D804" s="352"/>
      <c r="E804" s="352"/>
      <c r="F804" s="352"/>
      <c r="G804" s="352"/>
      <c r="H804" s="352"/>
      <c r="I804" s="352"/>
      <c r="J804" s="352"/>
      <c r="K804" s="352"/>
      <c r="L804" s="352"/>
      <c r="M804" s="352"/>
      <c r="N804" s="352"/>
      <c r="O804" s="352"/>
      <c r="P804" s="352"/>
      <c r="Q804" s="352"/>
      <c r="R804" s="352"/>
      <c r="S804" s="352"/>
      <c r="T804" s="352"/>
      <c r="U804" s="352"/>
      <c r="V804" s="352"/>
      <c r="W804" s="352"/>
      <c r="X804" s="352"/>
      <c r="Y804" s="352"/>
      <c r="Z804" s="352"/>
      <c r="AA804" s="352"/>
      <c r="AB804" s="352"/>
      <c r="AC804" s="352"/>
    </row>
    <row r="805" ht="15.75" customHeight="1">
      <c r="A805" s="352"/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N805" s="352"/>
      <c r="O805" s="352"/>
      <c r="P805" s="352"/>
      <c r="Q805" s="352"/>
      <c r="R805" s="352"/>
      <c r="S805" s="352"/>
      <c r="T805" s="352"/>
      <c r="U805" s="352"/>
      <c r="V805" s="352"/>
      <c r="W805" s="352"/>
      <c r="X805" s="352"/>
      <c r="Y805" s="352"/>
      <c r="Z805" s="352"/>
      <c r="AA805" s="352"/>
      <c r="AB805" s="352"/>
      <c r="AC805" s="352"/>
    </row>
    <row r="806" ht="15.75" customHeight="1">
      <c r="A806" s="352"/>
      <c r="B806" s="352"/>
      <c r="C806" s="352"/>
      <c r="D806" s="352"/>
      <c r="E806" s="352"/>
      <c r="F806" s="352"/>
      <c r="G806" s="352"/>
      <c r="H806" s="352"/>
      <c r="I806" s="352"/>
      <c r="J806" s="352"/>
      <c r="K806" s="352"/>
      <c r="L806" s="352"/>
      <c r="M806" s="352"/>
      <c r="N806" s="352"/>
      <c r="O806" s="352"/>
      <c r="P806" s="352"/>
      <c r="Q806" s="352"/>
      <c r="R806" s="352"/>
      <c r="S806" s="352"/>
      <c r="T806" s="352"/>
      <c r="U806" s="352"/>
      <c r="V806" s="352"/>
      <c r="W806" s="352"/>
      <c r="X806" s="352"/>
      <c r="Y806" s="352"/>
      <c r="Z806" s="352"/>
      <c r="AA806" s="352"/>
      <c r="AB806" s="352"/>
      <c r="AC806" s="352"/>
    </row>
    <row r="807" ht="15.75" customHeight="1">
      <c r="A807" s="352"/>
      <c r="B807" s="352"/>
      <c r="C807" s="352"/>
      <c r="D807" s="352"/>
      <c r="E807" s="352"/>
      <c r="F807" s="352"/>
      <c r="G807" s="352"/>
      <c r="H807" s="352"/>
      <c r="I807" s="352"/>
      <c r="J807" s="352"/>
      <c r="K807" s="352"/>
      <c r="L807" s="352"/>
      <c r="M807" s="352"/>
      <c r="N807" s="352"/>
      <c r="O807" s="352"/>
      <c r="P807" s="352"/>
      <c r="Q807" s="352"/>
      <c r="R807" s="352"/>
      <c r="S807" s="352"/>
      <c r="T807" s="352"/>
      <c r="U807" s="352"/>
      <c r="V807" s="352"/>
      <c r="W807" s="352"/>
      <c r="X807" s="352"/>
      <c r="Y807" s="352"/>
      <c r="Z807" s="352"/>
      <c r="AA807" s="352"/>
      <c r="AB807" s="352"/>
      <c r="AC807" s="352"/>
    </row>
    <row r="808" ht="15.75" customHeight="1">
      <c r="A808" s="352"/>
      <c r="B808" s="352"/>
      <c r="C808" s="352"/>
      <c r="D808" s="352"/>
      <c r="E808" s="352"/>
      <c r="F808" s="352"/>
      <c r="G808" s="352"/>
      <c r="H808" s="352"/>
      <c r="I808" s="352"/>
      <c r="J808" s="352"/>
      <c r="K808" s="352"/>
      <c r="L808" s="352"/>
      <c r="M808" s="352"/>
      <c r="N808" s="352"/>
      <c r="O808" s="352"/>
      <c r="P808" s="352"/>
      <c r="Q808" s="352"/>
      <c r="R808" s="352"/>
      <c r="S808" s="352"/>
      <c r="T808" s="352"/>
      <c r="U808" s="352"/>
      <c r="V808" s="352"/>
      <c r="W808" s="352"/>
      <c r="X808" s="352"/>
      <c r="Y808" s="352"/>
      <c r="Z808" s="352"/>
      <c r="AA808" s="352"/>
      <c r="AB808" s="352"/>
      <c r="AC808" s="352"/>
    </row>
    <row r="809" ht="15.75" customHeight="1">
      <c r="A809" s="352"/>
      <c r="B809" s="352"/>
      <c r="C809" s="352"/>
      <c r="D809" s="352"/>
      <c r="E809" s="352"/>
      <c r="F809" s="352"/>
      <c r="G809" s="352"/>
      <c r="H809" s="352"/>
      <c r="I809" s="352"/>
      <c r="J809" s="352"/>
      <c r="K809" s="352"/>
      <c r="L809" s="352"/>
      <c r="M809" s="352"/>
      <c r="N809" s="352"/>
      <c r="O809" s="352"/>
      <c r="P809" s="352"/>
      <c r="Q809" s="352"/>
      <c r="R809" s="352"/>
      <c r="S809" s="352"/>
      <c r="T809" s="352"/>
      <c r="U809" s="352"/>
      <c r="V809" s="352"/>
      <c r="W809" s="352"/>
      <c r="X809" s="352"/>
      <c r="Y809" s="352"/>
      <c r="Z809" s="352"/>
      <c r="AA809" s="352"/>
      <c r="AB809" s="352"/>
      <c r="AC809" s="352"/>
    </row>
    <row r="810" ht="15.75" customHeight="1">
      <c r="A810" s="352"/>
      <c r="B810" s="352"/>
      <c r="C810" s="352"/>
      <c r="D810" s="352"/>
      <c r="E810" s="352"/>
      <c r="F810" s="352"/>
      <c r="G810" s="352"/>
      <c r="H810" s="352"/>
      <c r="I810" s="352"/>
      <c r="J810" s="352"/>
      <c r="K810" s="352"/>
      <c r="L810" s="352"/>
      <c r="M810" s="352"/>
      <c r="N810" s="352"/>
      <c r="O810" s="352"/>
      <c r="P810" s="352"/>
      <c r="Q810" s="352"/>
      <c r="R810" s="352"/>
      <c r="S810" s="352"/>
      <c r="T810" s="352"/>
      <c r="U810" s="352"/>
      <c r="V810" s="352"/>
      <c r="W810" s="352"/>
      <c r="X810" s="352"/>
      <c r="Y810" s="352"/>
      <c r="Z810" s="352"/>
      <c r="AA810" s="352"/>
      <c r="AB810" s="352"/>
      <c r="AC810" s="352"/>
    </row>
    <row r="811" ht="15.75" customHeight="1">
      <c r="A811" s="352"/>
      <c r="B811" s="352"/>
      <c r="C811" s="352"/>
      <c r="D811" s="352"/>
      <c r="E811" s="352"/>
      <c r="F811" s="352"/>
      <c r="G811" s="352"/>
      <c r="H811" s="352"/>
      <c r="I811" s="352"/>
      <c r="J811" s="352"/>
      <c r="K811" s="352"/>
      <c r="L811" s="352"/>
      <c r="M811" s="352"/>
      <c r="N811" s="352"/>
      <c r="O811" s="352"/>
      <c r="P811" s="352"/>
      <c r="Q811" s="352"/>
      <c r="R811" s="352"/>
      <c r="S811" s="352"/>
      <c r="T811" s="352"/>
      <c r="U811" s="352"/>
      <c r="V811" s="352"/>
      <c r="W811" s="352"/>
      <c r="X811" s="352"/>
      <c r="Y811" s="352"/>
      <c r="Z811" s="352"/>
      <c r="AA811" s="352"/>
      <c r="AB811" s="352"/>
      <c r="AC811" s="352"/>
    </row>
    <row r="812" ht="15.75" customHeight="1">
      <c r="A812" s="352"/>
      <c r="B812" s="352"/>
      <c r="C812" s="352"/>
      <c r="D812" s="352"/>
      <c r="E812" s="352"/>
      <c r="F812" s="352"/>
      <c r="G812" s="352"/>
      <c r="H812" s="352"/>
      <c r="I812" s="352"/>
      <c r="J812" s="352"/>
      <c r="K812" s="352"/>
      <c r="L812" s="352"/>
      <c r="M812" s="352"/>
      <c r="N812" s="352"/>
      <c r="O812" s="352"/>
      <c r="P812" s="352"/>
      <c r="Q812" s="352"/>
      <c r="R812" s="352"/>
      <c r="S812" s="352"/>
      <c r="T812" s="352"/>
      <c r="U812" s="352"/>
      <c r="V812" s="352"/>
      <c r="W812" s="352"/>
      <c r="X812" s="352"/>
      <c r="Y812" s="352"/>
      <c r="Z812" s="352"/>
      <c r="AA812" s="352"/>
      <c r="AB812" s="352"/>
      <c r="AC812" s="352"/>
    </row>
    <row r="813" ht="15.75" customHeight="1">
      <c r="A813" s="352"/>
      <c r="B813" s="352"/>
      <c r="C813" s="352"/>
      <c r="D813" s="352"/>
      <c r="E813" s="352"/>
      <c r="F813" s="352"/>
      <c r="G813" s="352"/>
      <c r="H813" s="352"/>
      <c r="I813" s="352"/>
      <c r="J813" s="352"/>
      <c r="K813" s="352"/>
      <c r="L813" s="352"/>
      <c r="M813" s="352"/>
      <c r="N813" s="352"/>
      <c r="O813" s="352"/>
      <c r="P813" s="352"/>
      <c r="Q813" s="352"/>
      <c r="R813" s="352"/>
      <c r="S813" s="352"/>
      <c r="T813" s="352"/>
      <c r="U813" s="352"/>
      <c r="V813" s="352"/>
      <c r="W813" s="352"/>
      <c r="X813" s="352"/>
      <c r="Y813" s="352"/>
      <c r="Z813" s="352"/>
      <c r="AA813" s="352"/>
      <c r="AB813" s="352"/>
      <c r="AC813" s="352"/>
    </row>
    <row r="814" ht="15.75" customHeight="1">
      <c r="A814" s="352"/>
      <c r="B814" s="352"/>
      <c r="C814" s="352"/>
      <c r="D814" s="352"/>
      <c r="E814" s="352"/>
      <c r="F814" s="352"/>
      <c r="G814" s="352"/>
      <c r="H814" s="352"/>
      <c r="I814" s="352"/>
      <c r="J814" s="352"/>
      <c r="K814" s="352"/>
      <c r="L814" s="352"/>
      <c r="M814" s="352"/>
      <c r="N814" s="352"/>
      <c r="O814" s="352"/>
      <c r="P814" s="352"/>
      <c r="Q814" s="352"/>
      <c r="R814" s="352"/>
      <c r="S814" s="352"/>
      <c r="T814" s="352"/>
      <c r="U814" s="352"/>
      <c r="V814" s="352"/>
      <c r="W814" s="352"/>
      <c r="X814" s="352"/>
      <c r="Y814" s="352"/>
      <c r="Z814" s="352"/>
      <c r="AA814" s="352"/>
      <c r="AB814" s="352"/>
      <c r="AC814" s="352"/>
    </row>
    <row r="815" ht="15.75" customHeight="1">
      <c r="A815" s="352"/>
      <c r="B815" s="352"/>
      <c r="C815" s="352"/>
      <c r="D815" s="352"/>
      <c r="E815" s="352"/>
      <c r="F815" s="352"/>
      <c r="G815" s="352"/>
      <c r="H815" s="352"/>
      <c r="I815" s="352"/>
      <c r="J815" s="352"/>
      <c r="K815" s="352"/>
      <c r="L815" s="352"/>
      <c r="M815" s="352"/>
      <c r="N815" s="352"/>
      <c r="O815" s="352"/>
      <c r="P815" s="352"/>
      <c r="Q815" s="352"/>
      <c r="R815" s="352"/>
      <c r="S815" s="352"/>
      <c r="T815" s="352"/>
      <c r="U815" s="352"/>
      <c r="V815" s="352"/>
      <c r="W815" s="352"/>
      <c r="X815" s="352"/>
      <c r="Y815" s="352"/>
      <c r="Z815" s="352"/>
      <c r="AA815" s="352"/>
      <c r="AB815" s="352"/>
      <c r="AC815" s="352"/>
    </row>
    <row r="816" ht="15.75" customHeight="1">
      <c r="A816" s="352"/>
      <c r="B816" s="352"/>
      <c r="C816" s="352"/>
      <c r="D816" s="352"/>
      <c r="E816" s="352"/>
      <c r="F816" s="352"/>
      <c r="G816" s="352"/>
      <c r="H816" s="352"/>
      <c r="I816" s="352"/>
      <c r="J816" s="352"/>
      <c r="K816" s="352"/>
      <c r="L816" s="352"/>
      <c r="M816" s="352"/>
      <c r="N816" s="352"/>
      <c r="O816" s="352"/>
      <c r="P816" s="352"/>
      <c r="Q816" s="352"/>
      <c r="R816" s="352"/>
      <c r="S816" s="352"/>
      <c r="T816" s="352"/>
      <c r="U816" s="352"/>
      <c r="V816" s="352"/>
      <c r="W816" s="352"/>
      <c r="X816" s="352"/>
      <c r="Y816" s="352"/>
      <c r="Z816" s="352"/>
      <c r="AA816" s="352"/>
      <c r="AB816" s="352"/>
      <c r="AC816" s="352"/>
    </row>
    <row r="817" ht="15.75" customHeight="1">
      <c r="A817" s="352"/>
      <c r="B817" s="352"/>
      <c r="C817" s="352"/>
      <c r="D817" s="352"/>
      <c r="E817" s="352"/>
      <c r="F817" s="352"/>
      <c r="G817" s="352"/>
      <c r="H817" s="352"/>
      <c r="I817" s="352"/>
      <c r="J817" s="352"/>
      <c r="K817" s="352"/>
      <c r="L817" s="352"/>
      <c r="M817" s="352"/>
      <c r="N817" s="352"/>
      <c r="O817" s="352"/>
      <c r="P817" s="352"/>
      <c r="Q817" s="352"/>
      <c r="R817" s="352"/>
      <c r="S817" s="352"/>
      <c r="T817" s="352"/>
      <c r="U817" s="352"/>
      <c r="V817" s="352"/>
      <c r="W817" s="352"/>
      <c r="X817" s="352"/>
      <c r="Y817" s="352"/>
      <c r="Z817" s="352"/>
      <c r="AA817" s="352"/>
      <c r="AB817" s="352"/>
      <c r="AC817" s="352"/>
    </row>
    <row r="818" ht="15.75" customHeight="1">
      <c r="A818" s="352"/>
      <c r="B818" s="352"/>
      <c r="C818" s="352"/>
      <c r="D818" s="352"/>
      <c r="E818" s="352"/>
      <c r="F818" s="352"/>
      <c r="G818" s="352"/>
      <c r="H818" s="352"/>
      <c r="I818" s="352"/>
      <c r="J818" s="352"/>
      <c r="K818" s="352"/>
      <c r="L818" s="352"/>
      <c r="M818" s="352"/>
      <c r="N818" s="352"/>
      <c r="O818" s="352"/>
      <c r="P818" s="352"/>
      <c r="Q818" s="352"/>
      <c r="R818" s="352"/>
      <c r="S818" s="352"/>
      <c r="T818" s="352"/>
      <c r="U818" s="352"/>
      <c r="V818" s="352"/>
      <c r="W818" s="352"/>
      <c r="X818" s="352"/>
      <c r="Y818" s="352"/>
      <c r="Z818" s="352"/>
      <c r="AA818" s="352"/>
      <c r="AB818" s="352"/>
      <c r="AC818" s="352"/>
    </row>
    <row r="819" ht="15.75" customHeight="1">
      <c r="A819" s="352"/>
      <c r="B819" s="352"/>
      <c r="C819" s="352"/>
      <c r="D819" s="352"/>
      <c r="E819" s="352"/>
      <c r="F819" s="352"/>
      <c r="G819" s="352"/>
      <c r="H819" s="352"/>
      <c r="I819" s="352"/>
      <c r="J819" s="352"/>
      <c r="K819" s="352"/>
      <c r="L819" s="352"/>
      <c r="M819" s="352"/>
      <c r="N819" s="352"/>
      <c r="O819" s="352"/>
      <c r="P819" s="352"/>
      <c r="Q819" s="352"/>
      <c r="R819" s="352"/>
      <c r="S819" s="352"/>
      <c r="T819" s="352"/>
      <c r="U819" s="352"/>
      <c r="V819" s="352"/>
      <c r="W819" s="352"/>
      <c r="X819" s="352"/>
      <c r="Y819" s="352"/>
      <c r="Z819" s="352"/>
      <c r="AA819" s="352"/>
      <c r="AB819" s="352"/>
      <c r="AC819" s="352"/>
    </row>
    <row r="820" ht="15.75" customHeight="1">
      <c r="A820" s="352"/>
      <c r="B820" s="352"/>
      <c r="C820" s="352"/>
      <c r="D820" s="352"/>
      <c r="E820" s="352"/>
      <c r="F820" s="352"/>
      <c r="G820" s="352"/>
      <c r="H820" s="352"/>
      <c r="I820" s="352"/>
      <c r="J820" s="352"/>
      <c r="K820" s="352"/>
      <c r="L820" s="352"/>
      <c r="M820" s="352"/>
      <c r="N820" s="352"/>
      <c r="O820" s="352"/>
      <c r="P820" s="352"/>
      <c r="Q820" s="352"/>
      <c r="R820" s="352"/>
      <c r="S820" s="352"/>
      <c r="T820" s="352"/>
      <c r="U820" s="352"/>
      <c r="V820" s="352"/>
      <c r="W820" s="352"/>
      <c r="X820" s="352"/>
      <c r="Y820" s="352"/>
      <c r="Z820" s="352"/>
      <c r="AA820" s="352"/>
      <c r="AB820" s="352"/>
      <c r="AC820" s="352"/>
    </row>
    <row r="821" ht="15.75" customHeight="1">
      <c r="A821" s="352"/>
      <c r="B821" s="352"/>
      <c r="C821" s="352"/>
      <c r="D821" s="352"/>
      <c r="E821" s="352"/>
      <c r="F821" s="352"/>
      <c r="G821" s="352"/>
      <c r="H821" s="352"/>
      <c r="I821" s="352"/>
      <c r="J821" s="352"/>
      <c r="K821" s="352"/>
      <c r="L821" s="352"/>
      <c r="M821" s="352"/>
      <c r="N821" s="352"/>
      <c r="O821" s="352"/>
      <c r="P821" s="352"/>
      <c r="Q821" s="352"/>
      <c r="R821" s="352"/>
      <c r="S821" s="352"/>
      <c r="T821" s="352"/>
      <c r="U821" s="352"/>
      <c r="V821" s="352"/>
      <c r="W821" s="352"/>
      <c r="X821" s="352"/>
      <c r="Y821" s="352"/>
      <c r="Z821" s="352"/>
      <c r="AA821" s="352"/>
      <c r="AB821" s="352"/>
      <c r="AC821" s="352"/>
    </row>
    <row r="822" ht="15.75" customHeight="1">
      <c r="A822" s="352"/>
      <c r="B822" s="352"/>
      <c r="C822" s="352"/>
      <c r="D822" s="352"/>
      <c r="E822" s="352"/>
      <c r="F822" s="352"/>
      <c r="G822" s="352"/>
      <c r="H822" s="352"/>
      <c r="I822" s="352"/>
      <c r="J822" s="352"/>
      <c r="K822" s="352"/>
      <c r="L822" s="352"/>
      <c r="M822" s="352"/>
      <c r="N822" s="352"/>
      <c r="O822" s="352"/>
      <c r="P822" s="352"/>
      <c r="Q822" s="352"/>
      <c r="R822" s="352"/>
      <c r="S822" s="352"/>
      <c r="T822" s="352"/>
      <c r="U822" s="352"/>
      <c r="V822" s="352"/>
      <c r="W822" s="352"/>
      <c r="X822" s="352"/>
      <c r="Y822" s="352"/>
      <c r="Z822" s="352"/>
      <c r="AA822" s="352"/>
      <c r="AB822" s="352"/>
      <c r="AC822" s="352"/>
    </row>
    <row r="823" ht="15.75" customHeight="1">
      <c r="A823" s="352"/>
      <c r="B823" s="352"/>
      <c r="C823" s="352"/>
      <c r="D823" s="352"/>
      <c r="E823" s="352"/>
      <c r="F823" s="352"/>
      <c r="G823" s="352"/>
      <c r="H823" s="352"/>
      <c r="I823" s="352"/>
      <c r="J823" s="352"/>
      <c r="K823" s="352"/>
      <c r="L823" s="352"/>
      <c r="M823" s="352"/>
      <c r="N823" s="352"/>
      <c r="O823" s="352"/>
      <c r="P823" s="352"/>
      <c r="Q823" s="352"/>
      <c r="R823" s="352"/>
      <c r="S823" s="352"/>
      <c r="T823" s="352"/>
      <c r="U823" s="352"/>
      <c r="V823" s="352"/>
      <c r="W823" s="352"/>
      <c r="X823" s="352"/>
      <c r="Y823" s="352"/>
      <c r="Z823" s="352"/>
      <c r="AA823" s="352"/>
      <c r="AB823" s="352"/>
      <c r="AC823" s="352"/>
    </row>
    <row r="824" ht="15.75" customHeight="1">
      <c r="A824" s="352"/>
      <c r="B824" s="352"/>
      <c r="C824" s="352"/>
      <c r="D824" s="352"/>
      <c r="E824" s="352"/>
      <c r="F824" s="352"/>
      <c r="G824" s="352"/>
      <c r="H824" s="352"/>
      <c r="I824" s="352"/>
      <c r="J824" s="352"/>
      <c r="K824" s="352"/>
      <c r="L824" s="352"/>
      <c r="M824" s="352"/>
      <c r="N824" s="352"/>
      <c r="O824" s="352"/>
      <c r="P824" s="352"/>
      <c r="Q824" s="352"/>
      <c r="R824" s="352"/>
      <c r="S824" s="352"/>
      <c r="T824" s="352"/>
      <c r="U824" s="352"/>
      <c r="V824" s="352"/>
      <c r="W824" s="352"/>
      <c r="X824" s="352"/>
      <c r="Y824" s="352"/>
      <c r="Z824" s="352"/>
      <c r="AA824" s="352"/>
      <c r="AB824" s="352"/>
      <c r="AC824" s="352"/>
    </row>
    <row r="825" ht="15.75" customHeight="1">
      <c r="A825" s="352"/>
      <c r="B825" s="352"/>
      <c r="C825" s="352"/>
      <c r="D825" s="352"/>
      <c r="E825" s="352"/>
      <c r="F825" s="352"/>
      <c r="G825" s="352"/>
      <c r="H825" s="352"/>
      <c r="I825" s="352"/>
      <c r="J825" s="352"/>
      <c r="K825" s="352"/>
      <c r="L825" s="352"/>
      <c r="M825" s="352"/>
      <c r="N825" s="352"/>
      <c r="O825" s="352"/>
      <c r="P825" s="352"/>
      <c r="Q825" s="352"/>
      <c r="R825" s="352"/>
      <c r="S825" s="352"/>
      <c r="T825" s="352"/>
      <c r="U825" s="352"/>
      <c r="V825" s="352"/>
      <c r="W825" s="352"/>
      <c r="X825" s="352"/>
      <c r="Y825" s="352"/>
      <c r="Z825" s="352"/>
      <c r="AA825" s="352"/>
      <c r="AB825" s="352"/>
      <c r="AC825" s="352"/>
    </row>
    <row r="826" ht="15.75" customHeight="1">
      <c r="A826" s="352"/>
      <c r="B826" s="352"/>
      <c r="C826" s="352"/>
      <c r="D826" s="352"/>
      <c r="E826" s="352"/>
      <c r="F826" s="352"/>
      <c r="G826" s="352"/>
      <c r="H826" s="352"/>
      <c r="I826" s="352"/>
      <c r="J826" s="352"/>
      <c r="K826" s="352"/>
      <c r="L826" s="352"/>
      <c r="M826" s="352"/>
      <c r="N826" s="352"/>
      <c r="O826" s="352"/>
      <c r="P826" s="352"/>
      <c r="Q826" s="352"/>
      <c r="R826" s="352"/>
      <c r="S826" s="352"/>
      <c r="T826" s="352"/>
      <c r="U826" s="352"/>
      <c r="V826" s="352"/>
      <c r="W826" s="352"/>
      <c r="X826" s="352"/>
      <c r="Y826" s="352"/>
      <c r="Z826" s="352"/>
      <c r="AA826" s="352"/>
      <c r="AB826" s="352"/>
      <c r="AC826" s="352"/>
    </row>
    <row r="827" ht="15.75" customHeight="1">
      <c r="A827" s="352"/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  <c r="N827" s="352"/>
      <c r="O827" s="352"/>
      <c r="P827" s="352"/>
      <c r="Q827" s="352"/>
      <c r="R827" s="352"/>
      <c r="S827" s="352"/>
      <c r="T827" s="352"/>
      <c r="U827" s="352"/>
      <c r="V827" s="352"/>
      <c r="W827" s="352"/>
      <c r="X827" s="352"/>
      <c r="Y827" s="352"/>
      <c r="Z827" s="352"/>
      <c r="AA827" s="352"/>
      <c r="AB827" s="352"/>
      <c r="AC827" s="352"/>
    </row>
    <row r="828" ht="15.75" customHeight="1">
      <c r="A828" s="352"/>
      <c r="B828" s="352"/>
      <c r="C828" s="352"/>
      <c r="D828" s="352"/>
      <c r="E828" s="352"/>
      <c r="F828" s="352"/>
      <c r="G828" s="352"/>
      <c r="H828" s="352"/>
      <c r="I828" s="352"/>
      <c r="J828" s="352"/>
      <c r="K828" s="352"/>
      <c r="L828" s="352"/>
      <c r="M828" s="352"/>
      <c r="N828" s="352"/>
      <c r="O828" s="352"/>
      <c r="P828" s="352"/>
      <c r="Q828" s="352"/>
      <c r="R828" s="352"/>
      <c r="S828" s="352"/>
      <c r="T828" s="352"/>
      <c r="U828" s="352"/>
      <c r="V828" s="352"/>
      <c r="W828" s="352"/>
      <c r="X828" s="352"/>
      <c r="Y828" s="352"/>
      <c r="Z828" s="352"/>
      <c r="AA828" s="352"/>
      <c r="AB828" s="352"/>
      <c r="AC828" s="352"/>
    </row>
    <row r="829" ht="15.75" customHeight="1">
      <c r="A829" s="352"/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N829" s="352"/>
      <c r="O829" s="352"/>
      <c r="P829" s="352"/>
      <c r="Q829" s="352"/>
      <c r="R829" s="352"/>
      <c r="S829" s="352"/>
      <c r="T829" s="352"/>
      <c r="U829" s="352"/>
      <c r="V829" s="352"/>
      <c r="W829" s="352"/>
      <c r="X829" s="352"/>
      <c r="Y829" s="352"/>
      <c r="Z829" s="352"/>
      <c r="AA829" s="352"/>
      <c r="AB829" s="352"/>
      <c r="AC829" s="352"/>
    </row>
    <row r="830" ht="15.75" customHeight="1">
      <c r="A830" s="352"/>
      <c r="B830" s="352"/>
      <c r="C830" s="352"/>
      <c r="D830" s="352"/>
      <c r="E830" s="352"/>
      <c r="F830" s="352"/>
      <c r="G830" s="352"/>
      <c r="H830" s="352"/>
      <c r="I830" s="352"/>
      <c r="J830" s="352"/>
      <c r="K830" s="352"/>
      <c r="L830" s="352"/>
      <c r="M830" s="352"/>
      <c r="N830" s="352"/>
      <c r="O830" s="352"/>
      <c r="P830" s="352"/>
      <c r="Q830" s="352"/>
      <c r="R830" s="352"/>
      <c r="S830" s="352"/>
      <c r="T830" s="352"/>
      <c r="U830" s="352"/>
      <c r="V830" s="352"/>
      <c r="W830" s="352"/>
      <c r="X830" s="352"/>
      <c r="Y830" s="352"/>
      <c r="Z830" s="352"/>
      <c r="AA830" s="352"/>
      <c r="AB830" s="352"/>
      <c r="AC830" s="352"/>
    </row>
    <row r="831" ht="15.75" customHeight="1">
      <c r="A831" s="352"/>
      <c r="B831" s="352"/>
      <c r="C831" s="352"/>
      <c r="D831" s="352"/>
      <c r="E831" s="352"/>
      <c r="F831" s="352"/>
      <c r="G831" s="352"/>
      <c r="H831" s="352"/>
      <c r="I831" s="352"/>
      <c r="J831" s="352"/>
      <c r="K831" s="352"/>
      <c r="L831" s="352"/>
      <c r="M831" s="352"/>
      <c r="N831" s="352"/>
      <c r="O831" s="352"/>
      <c r="P831" s="352"/>
      <c r="Q831" s="352"/>
      <c r="R831" s="352"/>
      <c r="S831" s="352"/>
      <c r="T831" s="352"/>
      <c r="U831" s="352"/>
      <c r="V831" s="352"/>
      <c r="W831" s="352"/>
      <c r="X831" s="352"/>
      <c r="Y831" s="352"/>
      <c r="Z831" s="352"/>
      <c r="AA831" s="352"/>
      <c r="AB831" s="352"/>
      <c r="AC831" s="352"/>
    </row>
    <row r="832" ht="15.75" customHeight="1">
      <c r="A832" s="352"/>
      <c r="B832" s="352"/>
      <c r="C832" s="352"/>
      <c r="D832" s="352"/>
      <c r="E832" s="352"/>
      <c r="F832" s="352"/>
      <c r="G832" s="352"/>
      <c r="H832" s="352"/>
      <c r="I832" s="352"/>
      <c r="J832" s="352"/>
      <c r="K832" s="352"/>
      <c r="L832" s="352"/>
      <c r="M832" s="352"/>
      <c r="N832" s="352"/>
      <c r="O832" s="352"/>
      <c r="P832" s="352"/>
      <c r="Q832" s="352"/>
      <c r="R832" s="352"/>
      <c r="S832" s="352"/>
      <c r="T832" s="352"/>
      <c r="U832" s="352"/>
      <c r="V832" s="352"/>
      <c r="W832" s="352"/>
      <c r="X832" s="352"/>
      <c r="Y832" s="352"/>
      <c r="Z832" s="352"/>
      <c r="AA832" s="352"/>
      <c r="AB832" s="352"/>
      <c r="AC832" s="352"/>
    </row>
    <row r="833" ht="15.75" customHeight="1">
      <c r="A833" s="352"/>
      <c r="B833" s="352"/>
      <c r="C833" s="352"/>
      <c r="D833" s="352"/>
      <c r="E833" s="352"/>
      <c r="F833" s="352"/>
      <c r="G833" s="352"/>
      <c r="H833" s="352"/>
      <c r="I833" s="352"/>
      <c r="J833" s="352"/>
      <c r="K833" s="352"/>
      <c r="L833" s="352"/>
      <c r="M833" s="352"/>
      <c r="N833" s="352"/>
      <c r="O833" s="352"/>
      <c r="P833" s="352"/>
      <c r="Q833" s="352"/>
      <c r="R833" s="352"/>
      <c r="S833" s="352"/>
      <c r="T833" s="352"/>
      <c r="U833" s="352"/>
      <c r="V833" s="352"/>
      <c r="W833" s="352"/>
      <c r="X833" s="352"/>
      <c r="Y833" s="352"/>
      <c r="Z833" s="352"/>
      <c r="AA833" s="352"/>
      <c r="AB833" s="352"/>
      <c r="AC833" s="352"/>
    </row>
    <row r="834" ht="15.75" customHeight="1">
      <c r="A834" s="352"/>
      <c r="B834" s="352"/>
      <c r="C834" s="352"/>
      <c r="D834" s="352"/>
      <c r="E834" s="352"/>
      <c r="F834" s="352"/>
      <c r="G834" s="352"/>
      <c r="H834" s="352"/>
      <c r="I834" s="352"/>
      <c r="J834" s="352"/>
      <c r="K834" s="352"/>
      <c r="L834" s="352"/>
      <c r="M834" s="352"/>
      <c r="N834" s="352"/>
      <c r="O834" s="352"/>
      <c r="P834" s="352"/>
      <c r="Q834" s="352"/>
      <c r="R834" s="352"/>
      <c r="S834" s="352"/>
      <c r="T834" s="352"/>
      <c r="U834" s="352"/>
      <c r="V834" s="352"/>
      <c r="W834" s="352"/>
      <c r="X834" s="352"/>
      <c r="Y834" s="352"/>
      <c r="Z834" s="352"/>
      <c r="AA834" s="352"/>
      <c r="AB834" s="352"/>
      <c r="AC834" s="352"/>
    </row>
    <row r="835" ht="15.75" customHeight="1">
      <c r="A835" s="352"/>
      <c r="B835" s="352"/>
      <c r="C835" s="352"/>
      <c r="D835" s="352"/>
      <c r="E835" s="352"/>
      <c r="F835" s="352"/>
      <c r="G835" s="352"/>
      <c r="H835" s="352"/>
      <c r="I835" s="352"/>
      <c r="J835" s="352"/>
      <c r="K835" s="352"/>
      <c r="L835" s="352"/>
      <c r="M835" s="352"/>
      <c r="N835" s="352"/>
      <c r="O835" s="352"/>
      <c r="P835" s="352"/>
      <c r="Q835" s="352"/>
      <c r="R835" s="352"/>
      <c r="S835" s="352"/>
      <c r="T835" s="352"/>
      <c r="U835" s="352"/>
      <c r="V835" s="352"/>
      <c r="W835" s="352"/>
      <c r="X835" s="352"/>
      <c r="Y835" s="352"/>
      <c r="Z835" s="352"/>
      <c r="AA835" s="352"/>
      <c r="AB835" s="352"/>
      <c r="AC835" s="352"/>
    </row>
    <row r="836" ht="15.75" customHeight="1">
      <c r="A836" s="352"/>
      <c r="B836" s="352"/>
      <c r="C836" s="352"/>
      <c r="D836" s="352"/>
      <c r="E836" s="352"/>
      <c r="F836" s="352"/>
      <c r="G836" s="352"/>
      <c r="H836" s="352"/>
      <c r="I836" s="352"/>
      <c r="J836" s="352"/>
      <c r="K836" s="352"/>
      <c r="L836" s="352"/>
      <c r="M836" s="352"/>
      <c r="N836" s="352"/>
      <c r="O836" s="352"/>
      <c r="P836" s="352"/>
      <c r="Q836" s="352"/>
      <c r="R836" s="352"/>
      <c r="S836" s="352"/>
      <c r="T836" s="352"/>
      <c r="U836" s="352"/>
      <c r="V836" s="352"/>
      <c r="W836" s="352"/>
      <c r="X836" s="352"/>
      <c r="Y836" s="352"/>
      <c r="Z836" s="352"/>
      <c r="AA836" s="352"/>
      <c r="AB836" s="352"/>
      <c r="AC836" s="352"/>
    </row>
    <row r="837" ht="15.75" customHeight="1">
      <c r="A837" s="352"/>
      <c r="B837" s="352"/>
      <c r="C837" s="352"/>
      <c r="D837" s="352"/>
      <c r="E837" s="352"/>
      <c r="F837" s="352"/>
      <c r="G837" s="352"/>
      <c r="H837" s="352"/>
      <c r="I837" s="352"/>
      <c r="J837" s="352"/>
      <c r="K837" s="352"/>
      <c r="L837" s="352"/>
      <c r="M837" s="352"/>
      <c r="N837" s="352"/>
      <c r="O837" s="352"/>
      <c r="P837" s="352"/>
      <c r="Q837" s="352"/>
      <c r="R837" s="352"/>
      <c r="S837" s="352"/>
      <c r="T837" s="352"/>
      <c r="U837" s="352"/>
      <c r="V837" s="352"/>
      <c r="W837" s="352"/>
      <c r="X837" s="352"/>
      <c r="Y837" s="352"/>
      <c r="Z837" s="352"/>
      <c r="AA837" s="352"/>
      <c r="AB837" s="352"/>
      <c r="AC837" s="352"/>
    </row>
    <row r="838" ht="15.75" customHeight="1">
      <c r="A838" s="352"/>
      <c r="B838" s="352"/>
      <c r="C838" s="352"/>
      <c r="D838" s="352"/>
      <c r="E838" s="352"/>
      <c r="F838" s="352"/>
      <c r="G838" s="352"/>
      <c r="H838" s="352"/>
      <c r="I838" s="352"/>
      <c r="J838" s="352"/>
      <c r="K838" s="352"/>
      <c r="L838" s="352"/>
      <c r="M838" s="352"/>
      <c r="N838" s="352"/>
      <c r="O838" s="352"/>
      <c r="P838" s="352"/>
      <c r="Q838" s="352"/>
      <c r="R838" s="352"/>
      <c r="S838" s="352"/>
      <c r="T838" s="352"/>
      <c r="U838" s="352"/>
      <c r="V838" s="352"/>
      <c r="W838" s="352"/>
      <c r="X838" s="352"/>
      <c r="Y838" s="352"/>
      <c r="Z838" s="352"/>
      <c r="AA838" s="352"/>
      <c r="AB838" s="352"/>
      <c r="AC838" s="352"/>
    </row>
    <row r="839" ht="15.75" customHeight="1">
      <c r="A839" s="352"/>
      <c r="B839" s="352"/>
      <c r="C839" s="352"/>
      <c r="D839" s="352"/>
      <c r="E839" s="352"/>
      <c r="F839" s="352"/>
      <c r="G839" s="352"/>
      <c r="H839" s="352"/>
      <c r="I839" s="352"/>
      <c r="J839" s="352"/>
      <c r="K839" s="352"/>
      <c r="L839" s="352"/>
      <c r="M839" s="352"/>
      <c r="N839" s="352"/>
      <c r="O839" s="352"/>
      <c r="P839" s="352"/>
      <c r="Q839" s="352"/>
      <c r="R839" s="352"/>
      <c r="S839" s="352"/>
      <c r="T839" s="352"/>
      <c r="U839" s="352"/>
      <c r="V839" s="352"/>
      <c r="W839" s="352"/>
      <c r="X839" s="352"/>
      <c r="Y839" s="352"/>
      <c r="Z839" s="352"/>
      <c r="AA839" s="352"/>
      <c r="AB839" s="352"/>
      <c r="AC839" s="352"/>
    </row>
    <row r="840" ht="15.75" customHeight="1">
      <c r="A840" s="352"/>
      <c r="B840" s="352"/>
      <c r="C840" s="352"/>
      <c r="D840" s="352"/>
      <c r="E840" s="352"/>
      <c r="F840" s="352"/>
      <c r="G840" s="352"/>
      <c r="H840" s="352"/>
      <c r="I840" s="352"/>
      <c r="J840" s="352"/>
      <c r="K840" s="352"/>
      <c r="L840" s="352"/>
      <c r="M840" s="352"/>
      <c r="N840" s="352"/>
      <c r="O840" s="352"/>
      <c r="P840" s="352"/>
      <c r="Q840" s="352"/>
      <c r="R840" s="352"/>
      <c r="S840" s="352"/>
      <c r="T840" s="352"/>
      <c r="U840" s="352"/>
      <c r="V840" s="352"/>
      <c r="W840" s="352"/>
      <c r="X840" s="352"/>
      <c r="Y840" s="352"/>
      <c r="Z840" s="352"/>
      <c r="AA840" s="352"/>
      <c r="AB840" s="352"/>
      <c r="AC840" s="352"/>
    </row>
    <row r="841" ht="15.75" customHeight="1">
      <c r="A841" s="352"/>
      <c r="B841" s="352"/>
      <c r="C841" s="352"/>
      <c r="D841" s="352"/>
      <c r="E841" s="352"/>
      <c r="F841" s="352"/>
      <c r="G841" s="352"/>
      <c r="H841" s="352"/>
      <c r="I841" s="352"/>
      <c r="J841" s="352"/>
      <c r="K841" s="352"/>
      <c r="L841" s="352"/>
      <c r="M841" s="352"/>
      <c r="N841" s="352"/>
      <c r="O841" s="352"/>
      <c r="P841" s="352"/>
      <c r="Q841" s="352"/>
      <c r="R841" s="352"/>
      <c r="S841" s="352"/>
      <c r="T841" s="352"/>
      <c r="U841" s="352"/>
      <c r="V841" s="352"/>
      <c r="W841" s="352"/>
      <c r="X841" s="352"/>
      <c r="Y841" s="352"/>
      <c r="Z841" s="352"/>
      <c r="AA841" s="352"/>
      <c r="AB841" s="352"/>
      <c r="AC841" s="352"/>
    </row>
    <row r="842" ht="15.75" customHeight="1">
      <c r="A842" s="352"/>
      <c r="B842" s="352"/>
      <c r="C842" s="352"/>
      <c r="D842" s="352"/>
      <c r="E842" s="352"/>
      <c r="F842" s="352"/>
      <c r="G842" s="352"/>
      <c r="H842" s="352"/>
      <c r="I842" s="352"/>
      <c r="J842" s="352"/>
      <c r="K842" s="352"/>
      <c r="L842" s="352"/>
      <c r="M842" s="352"/>
      <c r="N842" s="352"/>
      <c r="O842" s="352"/>
      <c r="P842" s="352"/>
      <c r="Q842" s="352"/>
      <c r="R842" s="352"/>
      <c r="S842" s="352"/>
      <c r="T842" s="352"/>
      <c r="U842" s="352"/>
      <c r="V842" s="352"/>
      <c r="W842" s="352"/>
      <c r="X842" s="352"/>
      <c r="Y842" s="352"/>
      <c r="Z842" s="352"/>
      <c r="AA842" s="352"/>
      <c r="AB842" s="352"/>
      <c r="AC842" s="352"/>
    </row>
    <row r="843" ht="15.75" customHeight="1">
      <c r="A843" s="352"/>
      <c r="B843" s="352"/>
      <c r="C843" s="352"/>
      <c r="D843" s="352"/>
      <c r="E843" s="352"/>
      <c r="F843" s="352"/>
      <c r="G843" s="352"/>
      <c r="H843" s="352"/>
      <c r="I843" s="352"/>
      <c r="J843" s="352"/>
      <c r="K843" s="352"/>
      <c r="L843" s="352"/>
      <c r="M843" s="352"/>
      <c r="N843" s="352"/>
      <c r="O843" s="352"/>
      <c r="P843" s="352"/>
      <c r="Q843" s="352"/>
      <c r="R843" s="352"/>
      <c r="S843" s="352"/>
      <c r="T843" s="352"/>
      <c r="U843" s="352"/>
      <c r="V843" s="352"/>
      <c r="W843" s="352"/>
      <c r="X843" s="352"/>
      <c r="Y843" s="352"/>
      <c r="Z843" s="352"/>
      <c r="AA843" s="352"/>
      <c r="AB843" s="352"/>
      <c r="AC843" s="352"/>
    </row>
    <row r="844" ht="15.75" customHeight="1">
      <c r="A844" s="352"/>
      <c r="B844" s="352"/>
      <c r="C844" s="352"/>
      <c r="D844" s="352"/>
      <c r="E844" s="352"/>
      <c r="F844" s="352"/>
      <c r="G844" s="352"/>
      <c r="H844" s="352"/>
      <c r="I844" s="352"/>
      <c r="J844" s="352"/>
      <c r="K844" s="352"/>
      <c r="L844" s="352"/>
      <c r="M844" s="352"/>
      <c r="N844" s="352"/>
      <c r="O844" s="352"/>
      <c r="P844" s="352"/>
      <c r="Q844" s="352"/>
      <c r="R844" s="352"/>
      <c r="S844" s="352"/>
      <c r="T844" s="352"/>
      <c r="U844" s="352"/>
      <c r="V844" s="352"/>
      <c r="W844" s="352"/>
      <c r="X844" s="352"/>
      <c r="Y844" s="352"/>
      <c r="Z844" s="352"/>
      <c r="AA844" s="352"/>
      <c r="AB844" s="352"/>
      <c r="AC844" s="352"/>
    </row>
    <row r="845" ht="15.75" customHeight="1">
      <c r="A845" s="352"/>
      <c r="B845" s="352"/>
      <c r="C845" s="352"/>
      <c r="D845" s="352"/>
      <c r="E845" s="352"/>
      <c r="F845" s="352"/>
      <c r="G845" s="352"/>
      <c r="H845" s="352"/>
      <c r="I845" s="352"/>
      <c r="J845" s="352"/>
      <c r="K845" s="352"/>
      <c r="L845" s="352"/>
      <c r="M845" s="352"/>
      <c r="N845" s="352"/>
      <c r="O845" s="352"/>
      <c r="P845" s="352"/>
      <c r="Q845" s="352"/>
      <c r="R845" s="352"/>
      <c r="S845" s="352"/>
      <c r="T845" s="352"/>
      <c r="U845" s="352"/>
      <c r="V845" s="352"/>
      <c r="W845" s="352"/>
      <c r="X845" s="352"/>
      <c r="Y845" s="352"/>
      <c r="Z845" s="352"/>
      <c r="AA845" s="352"/>
      <c r="AB845" s="352"/>
      <c r="AC845" s="352"/>
    </row>
    <row r="846" ht="15.75" customHeight="1">
      <c r="A846" s="352"/>
      <c r="B846" s="352"/>
      <c r="C846" s="352"/>
      <c r="D846" s="352"/>
      <c r="E846" s="352"/>
      <c r="F846" s="352"/>
      <c r="G846" s="352"/>
      <c r="H846" s="352"/>
      <c r="I846" s="352"/>
      <c r="J846" s="352"/>
      <c r="K846" s="352"/>
      <c r="L846" s="352"/>
      <c r="M846" s="352"/>
      <c r="N846" s="352"/>
      <c r="O846" s="352"/>
      <c r="P846" s="352"/>
      <c r="Q846" s="352"/>
      <c r="R846" s="352"/>
      <c r="S846" s="352"/>
      <c r="T846" s="352"/>
      <c r="U846" s="352"/>
      <c r="V846" s="352"/>
      <c r="W846" s="352"/>
      <c r="X846" s="352"/>
      <c r="Y846" s="352"/>
      <c r="Z846" s="352"/>
      <c r="AA846" s="352"/>
      <c r="AB846" s="352"/>
      <c r="AC846" s="352"/>
    </row>
    <row r="847" ht="15.75" customHeight="1">
      <c r="A847" s="352"/>
      <c r="B847" s="352"/>
      <c r="C847" s="352"/>
      <c r="D847" s="352"/>
      <c r="E847" s="352"/>
      <c r="F847" s="352"/>
      <c r="G847" s="352"/>
      <c r="H847" s="352"/>
      <c r="I847" s="352"/>
      <c r="J847" s="352"/>
      <c r="K847" s="352"/>
      <c r="L847" s="352"/>
      <c r="M847" s="352"/>
      <c r="N847" s="352"/>
      <c r="O847" s="352"/>
      <c r="P847" s="352"/>
      <c r="Q847" s="352"/>
      <c r="R847" s="352"/>
      <c r="S847" s="352"/>
      <c r="T847" s="352"/>
      <c r="U847" s="352"/>
      <c r="V847" s="352"/>
      <c r="W847" s="352"/>
      <c r="X847" s="352"/>
      <c r="Y847" s="352"/>
      <c r="Z847" s="352"/>
      <c r="AA847" s="352"/>
      <c r="AB847" s="352"/>
      <c r="AC847" s="352"/>
    </row>
    <row r="848" ht="15.75" customHeight="1">
      <c r="A848" s="352"/>
      <c r="B848" s="352"/>
      <c r="C848" s="352"/>
      <c r="D848" s="352"/>
      <c r="E848" s="352"/>
      <c r="F848" s="352"/>
      <c r="G848" s="352"/>
      <c r="H848" s="352"/>
      <c r="I848" s="352"/>
      <c r="J848" s="352"/>
      <c r="K848" s="352"/>
      <c r="L848" s="352"/>
      <c r="M848" s="352"/>
      <c r="N848" s="352"/>
      <c r="O848" s="352"/>
      <c r="P848" s="352"/>
      <c r="Q848" s="352"/>
      <c r="R848" s="352"/>
      <c r="S848" s="352"/>
      <c r="T848" s="352"/>
      <c r="U848" s="352"/>
      <c r="V848" s="352"/>
      <c r="W848" s="352"/>
      <c r="X848" s="352"/>
      <c r="Y848" s="352"/>
      <c r="Z848" s="352"/>
      <c r="AA848" s="352"/>
      <c r="AB848" s="352"/>
      <c r="AC848" s="352"/>
    </row>
    <row r="849" ht="15.75" customHeight="1">
      <c r="A849" s="352"/>
      <c r="B849" s="352"/>
      <c r="C849" s="352"/>
      <c r="D849" s="352"/>
      <c r="E849" s="352"/>
      <c r="F849" s="352"/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352"/>
      <c r="T849" s="352"/>
      <c r="U849" s="352"/>
      <c r="V849" s="352"/>
      <c r="W849" s="352"/>
      <c r="X849" s="352"/>
      <c r="Y849" s="352"/>
      <c r="Z849" s="352"/>
      <c r="AA849" s="352"/>
      <c r="AB849" s="352"/>
      <c r="AC849" s="352"/>
    </row>
    <row r="850" ht="15.75" customHeight="1">
      <c r="A850" s="352"/>
      <c r="B850" s="352"/>
      <c r="C850" s="352"/>
      <c r="D850" s="352"/>
      <c r="E850" s="352"/>
      <c r="F850" s="352"/>
      <c r="G850" s="352"/>
      <c r="H850" s="352"/>
      <c r="I850" s="352"/>
      <c r="J850" s="352"/>
      <c r="K850" s="352"/>
      <c r="L850" s="352"/>
      <c r="M850" s="352"/>
      <c r="N850" s="352"/>
      <c r="O850" s="352"/>
      <c r="P850" s="352"/>
      <c r="Q850" s="352"/>
      <c r="R850" s="352"/>
      <c r="S850" s="352"/>
      <c r="T850" s="352"/>
      <c r="U850" s="352"/>
      <c r="V850" s="352"/>
      <c r="W850" s="352"/>
      <c r="X850" s="352"/>
      <c r="Y850" s="352"/>
      <c r="Z850" s="352"/>
      <c r="AA850" s="352"/>
      <c r="AB850" s="352"/>
      <c r="AC850" s="352"/>
    </row>
    <row r="851" ht="15.75" customHeight="1">
      <c r="A851" s="352"/>
      <c r="B851" s="352"/>
      <c r="C851" s="352"/>
      <c r="D851" s="352"/>
      <c r="E851" s="352"/>
      <c r="F851" s="352"/>
      <c r="G851" s="352"/>
      <c r="H851" s="352"/>
      <c r="I851" s="352"/>
      <c r="J851" s="352"/>
      <c r="K851" s="352"/>
      <c r="L851" s="352"/>
      <c r="M851" s="352"/>
      <c r="N851" s="352"/>
      <c r="O851" s="352"/>
      <c r="P851" s="352"/>
      <c r="Q851" s="352"/>
      <c r="R851" s="352"/>
      <c r="S851" s="352"/>
      <c r="T851" s="352"/>
      <c r="U851" s="352"/>
      <c r="V851" s="352"/>
      <c r="W851" s="352"/>
      <c r="X851" s="352"/>
      <c r="Y851" s="352"/>
      <c r="Z851" s="352"/>
      <c r="AA851" s="352"/>
      <c r="AB851" s="352"/>
      <c r="AC851" s="352"/>
    </row>
    <row r="852" ht="15.75" customHeight="1">
      <c r="A852" s="352"/>
      <c r="B852" s="352"/>
      <c r="C852" s="352"/>
      <c r="D852" s="352"/>
      <c r="E852" s="352"/>
      <c r="F852" s="352"/>
      <c r="G852" s="352"/>
      <c r="H852" s="352"/>
      <c r="I852" s="352"/>
      <c r="J852" s="352"/>
      <c r="K852" s="352"/>
      <c r="L852" s="352"/>
      <c r="M852" s="352"/>
      <c r="N852" s="352"/>
      <c r="O852" s="352"/>
      <c r="P852" s="352"/>
      <c r="Q852" s="352"/>
      <c r="R852" s="352"/>
      <c r="S852" s="352"/>
      <c r="T852" s="352"/>
      <c r="U852" s="352"/>
      <c r="V852" s="352"/>
      <c r="W852" s="352"/>
      <c r="X852" s="352"/>
      <c r="Y852" s="352"/>
      <c r="Z852" s="352"/>
      <c r="AA852" s="352"/>
      <c r="AB852" s="352"/>
      <c r="AC852" s="352"/>
    </row>
    <row r="853" ht="15.75" customHeight="1">
      <c r="A853" s="352"/>
      <c r="B853" s="352"/>
      <c r="C853" s="352"/>
      <c r="D853" s="352"/>
      <c r="E853" s="352"/>
      <c r="F853" s="352"/>
      <c r="G853" s="352"/>
      <c r="H853" s="352"/>
      <c r="I853" s="352"/>
      <c r="J853" s="352"/>
      <c r="K853" s="352"/>
      <c r="L853" s="352"/>
      <c r="M853" s="352"/>
      <c r="N853" s="352"/>
      <c r="O853" s="352"/>
      <c r="P853" s="352"/>
      <c r="Q853" s="352"/>
      <c r="R853" s="352"/>
      <c r="S853" s="352"/>
      <c r="T853" s="352"/>
      <c r="U853" s="352"/>
      <c r="V853" s="352"/>
      <c r="W853" s="352"/>
      <c r="X853" s="352"/>
      <c r="Y853" s="352"/>
      <c r="Z853" s="352"/>
      <c r="AA853" s="352"/>
      <c r="AB853" s="352"/>
      <c r="AC853" s="352"/>
    </row>
    <row r="854" ht="15.75" customHeight="1">
      <c r="A854" s="352"/>
      <c r="B854" s="352"/>
      <c r="C854" s="352"/>
      <c r="D854" s="352"/>
      <c r="E854" s="352"/>
      <c r="F854" s="352"/>
      <c r="G854" s="352"/>
      <c r="H854" s="352"/>
      <c r="I854" s="352"/>
      <c r="J854" s="352"/>
      <c r="K854" s="352"/>
      <c r="L854" s="352"/>
      <c r="M854" s="352"/>
      <c r="N854" s="352"/>
      <c r="O854" s="352"/>
      <c r="P854" s="352"/>
      <c r="Q854" s="352"/>
      <c r="R854" s="352"/>
      <c r="S854" s="352"/>
      <c r="T854" s="352"/>
      <c r="U854" s="352"/>
      <c r="V854" s="352"/>
      <c r="W854" s="352"/>
      <c r="X854" s="352"/>
      <c r="Y854" s="352"/>
      <c r="Z854" s="352"/>
      <c r="AA854" s="352"/>
      <c r="AB854" s="352"/>
      <c r="AC854" s="352"/>
    </row>
    <row r="855" ht="15.75" customHeight="1">
      <c r="A855" s="352"/>
      <c r="B855" s="352"/>
      <c r="C855" s="352"/>
      <c r="D855" s="352"/>
      <c r="E855" s="352"/>
      <c r="F855" s="352"/>
      <c r="G855" s="352"/>
      <c r="H855" s="352"/>
      <c r="I855" s="352"/>
      <c r="J855" s="352"/>
      <c r="K855" s="352"/>
      <c r="L855" s="352"/>
      <c r="M855" s="352"/>
      <c r="N855" s="352"/>
      <c r="O855" s="352"/>
      <c r="P855" s="352"/>
      <c r="Q855" s="352"/>
      <c r="R855" s="352"/>
      <c r="S855" s="352"/>
      <c r="T855" s="352"/>
      <c r="U855" s="352"/>
      <c r="V855" s="352"/>
      <c r="W855" s="352"/>
      <c r="X855" s="352"/>
      <c r="Y855" s="352"/>
      <c r="Z855" s="352"/>
      <c r="AA855" s="352"/>
      <c r="AB855" s="352"/>
      <c r="AC855" s="352"/>
    </row>
    <row r="856" ht="15.75" customHeight="1">
      <c r="A856" s="352"/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N856" s="352"/>
      <c r="O856" s="352"/>
      <c r="P856" s="352"/>
      <c r="Q856" s="352"/>
      <c r="R856" s="352"/>
      <c r="S856" s="352"/>
      <c r="T856" s="352"/>
      <c r="U856" s="352"/>
      <c r="V856" s="352"/>
      <c r="W856" s="352"/>
      <c r="X856" s="352"/>
      <c r="Y856" s="352"/>
      <c r="Z856" s="352"/>
      <c r="AA856" s="352"/>
      <c r="AB856" s="352"/>
      <c r="AC856" s="352"/>
    </row>
    <row r="857" ht="15.75" customHeight="1">
      <c r="A857" s="352"/>
      <c r="B857" s="352"/>
      <c r="C857" s="352"/>
      <c r="D857" s="352"/>
      <c r="E857" s="352"/>
      <c r="F857" s="352"/>
      <c r="G857" s="352"/>
      <c r="H857" s="352"/>
      <c r="I857" s="352"/>
      <c r="J857" s="352"/>
      <c r="K857" s="352"/>
      <c r="L857" s="352"/>
      <c r="M857" s="352"/>
      <c r="N857" s="352"/>
      <c r="O857" s="352"/>
      <c r="P857" s="352"/>
      <c r="Q857" s="352"/>
      <c r="R857" s="352"/>
      <c r="S857" s="352"/>
      <c r="T857" s="352"/>
      <c r="U857" s="352"/>
      <c r="V857" s="352"/>
      <c r="W857" s="352"/>
      <c r="X857" s="352"/>
      <c r="Y857" s="352"/>
      <c r="Z857" s="352"/>
      <c r="AA857" s="352"/>
      <c r="AB857" s="352"/>
      <c r="AC857" s="352"/>
    </row>
    <row r="858" ht="15.75" customHeight="1">
      <c r="A858" s="352"/>
      <c r="B858" s="352"/>
      <c r="C858" s="352"/>
      <c r="D858" s="352"/>
      <c r="E858" s="352"/>
      <c r="F858" s="352"/>
      <c r="G858" s="352"/>
      <c r="H858" s="352"/>
      <c r="I858" s="352"/>
      <c r="J858" s="352"/>
      <c r="K858" s="352"/>
      <c r="L858" s="352"/>
      <c r="M858" s="352"/>
      <c r="N858" s="352"/>
      <c r="O858" s="352"/>
      <c r="P858" s="352"/>
      <c r="Q858" s="352"/>
      <c r="R858" s="352"/>
      <c r="S858" s="352"/>
      <c r="T858" s="352"/>
      <c r="U858" s="352"/>
      <c r="V858" s="352"/>
      <c r="W858" s="352"/>
      <c r="X858" s="352"/>
      <c r="Y858" s="352"/>
      <c r="Z858" s="352"/>
      <c r="AA858" s="352"/>
      <c r="AB858" s="352"/>
      <c r="AC858" s="352"/>
    </row>
    <row r="859" ht="15.75" customHeight="1">
      <c r="A859" s="352"/>
      <c r="B859" s="352"/>
      <c r="C859" s="352"/>
      <c r="D859" s="352"/>
      <c r="E859" s="352"/>
      <c r="F859" s="352"/>
      <c r="G859" s="352"/>
      <c r="H859" s="352"/>
      <c r="I859" s="352"/>
      <c r="J859" s="352"/>
      <c r="K859" s="352"/>
      <c r="L859" s="352"/>
      <c r="M859" s="352"/>
      <c r="N859" s="352"/>
      <c r="O859" s="352"/>
      <c r="P859" s="352"/>
      <c r="Q859" s="352"/>
      <c r="R859" s="352"/>
      <c r="S859" s="352"/>
      <c r="T859" s="352"/>
      <c r="U859" s="352"/>
      <c r="V859" s="352"/>
      <c r="W859" s="352"/>
      <c r="X859" s="352"/>
      <c r="Y859" s="352"/>
      <c r="Z859" s="352"/>
      <c r="AA859" s="352"/>
      <c r="AB859" s="352"/>
      <c r="AC859" s="352"/>
    </row>
    <row r="860" ht="15.75" customHeight="1">
      <c r="A860" s="352"/>
      <c r="B860" s="352"/>
      <c r="C860" s="352"/>
      <c r="D860" s="352"/>
      <c r="E860" s="352"/>
      <c r="F860" s="352"/>
      <c r="G860" s="352"/>
      <c r="H860" s="352"/>
      <c r="I860" s="352"/>
      <c r="J860" s="352"/>
      <c r="K860" s="352"/>
      <c r="L860" s="352"/>
      <c r="M860" s="352"/>
      <c r="N860" s="352"/>
      <c r="O860" s="352"/>
      <c r="P860" s="352"/>
      <c r="Q860" s="352"/>
      <c r="R860" s="352"/>
      <c r="S860" s="352"/>
      <c r="T860" s="352"/>
      <c r="U860" s="352"/>
      <c r="V860" s="352"/>
      <c r="W860" s="352"/>
      <c r="X860" s="352"/>
      <c r="Y860" s="352"/>
      <c r="Z860" s="352"/>
      <c r="AA860" s="352"/>
      <c r="AB860" s="352"/>
      <c r="AC860" s="352"/>
    </row>
    <row r="861" ht="15.75" customHeight="1">
      <c r="A861" s="352"/>
      <c r="B861" s="352"/>
      <c r="C861" s="352"/>
      <c r="D861" s="352"/>
      <c r="E861" s="352"/>
      <c r="F861" s="352"/>
      <c r="G861" s="352"/>
      <c r="H861" s="352"/>
      <c r="I861" s="352"/>
      <c r="J861" s="352"/>
      <c r="K861" s="352"/>
      <c r="L861" s="352"/>
      <c r="M861" s="352"/>
      <c r="N861" s="352"/>
      <c r="O861" s="352"/>
      <c r="P861" s="352"/>
      <c r="Q861" s="352"/>
      <c r="R861" s="352"/>
      <c r="S861" s="352"/>
      <c r="T861" s="352"/>
      <c r="U861" s="352"/>
      <c r="V861" s="352"/>
      <c r="W861" s="352"/>
      <c r="X861" s="352"/>
      <c r="Y861" s="352"/>
      <c r="Z861" s="352"/>
      <c r="AA861" s="352"/>
      <c r="AB861" s="352"/>
      <c r="AC861" s="352"/>
    </row>
    <row r="862" ht="15.75" customHeight="1">
      <c r="A862" s="352"/>
      <c r="B862" s="352"/>
      <c r="C862" s="352"/>
      <c r="D862" s="352"/>
      <c r="E862" s="352"/>
      <c r="F862" s="352"/>
      <c r="G862" s="352"/>
      <c r="H862" s="352"/>
      <c r="I862" s="352"/>
      <c r="J862" s="352"/>
      <c r="K862" s="352"/>
      <c r="L862" s="352"/>
      <c r="M862" s="352"/>
      <c r="N862" s="352"/>
      <c r="O862" s="352"/>
      <c r="P862" s="352"/>
      <c r="Q862" s="352"/>
      <c r="R862" s="352"/>
      <c r="S862" s="352"/>
      <c r="T862" s="352"/>
      <c r="U862" s="352"/>
      <c r="V862" s="352"/>
      <c r="W862" s="352"/>
      <c r="X862" s="352"/>
      <c r="Y862" s="352"/>
      <c r="Z862" s="352"/>
      <c r="AA862" s="352"/>
      <c r="AB862" s="352"/>
      <c r="AC862" s="352"/>
    </row>
    <row r="863" ht="15.75" customHeight="1">
      <c r="A863" s="352"/>
      <c r="B863" s="352"/>
      <c r="C863" s="352"/>
      <c r="D863" s="352"/>
      <c r="E863" s="352"/>
      <c r="F863" s="352"/>
      <c r="G863" s="352"/>
      <c r="H863" s="352"/>
      <c r="I863" s="352"/>
      <c r="J863" s="352"/>
      <c r="K863" s="352"/>
      <c r="L863" s="352"/>
      <c r="M863" s="352"/>
      <c r="N863" s="352"/>
      <c r="O863" s="352"/>
      <c r="P863" s="352"/>
      <c r="Q863" s="352"/>
      <c r="R863" s="352"/>
      <c r="S863" s="352"/>
      <c r="T863" s="352"/>
      <c r="U863" s="352"/>
      <c r="V863" s="352"/>
      <c r="W863" s="352"/>
      <c r="X863" s="352"/>
      <c r="Y863" s="352"/>
      <c r="Z863" s="352"/>
      <c r="AA863" s="352"/>
      <c r="AB863" s="352"/>
      <c r="AC863" s="352"/>
    </row>
    <row r="864" ht="15.75" customHeight="1">
      <c r="A864" s="352"/>
      <c r="B864" s="352"/>
      <c r="C864" s="352"/>
      <c r="D864" s="352"/>
      <c r="E864" s="352"/>
      <c r="F864" s="352"/>
      <c r="G864" s="352"/>
      <c r="H864" s="352"/>
      <c r="I864" s="352"/>
      <c r="J864" s="352"/>
      <c r="K864" s="352"/>
      <c r="L864" s="352"/>
      <c r="M864" s="352"/>
      <c r="N864" s="352"/>
      <c r="O864" s="352"/>
      <c r="P864" s="352"/>
      <c r="Q864" s="352"/>
      <c r="R864" s="352"/>
      <c r="S864" s="352"/>
      <c r="T864" s="352"/>
      <c r="U864" s="352"/>
      <c r="V864" s="352"/>
      <c r="W864" s="352"/>
      <c r="X864" s="352"/>
      <c r="Y864" s="352"/>
      <c r="Z864" s="352"/>
      <c r="AA864" s="352"/>
      <c r="AB864" s="352"/>
      <c r="AC864" s="352"/>
    </row>
    <row r="865" ht="15.75" customHeight="1">
      <c r="A865" s="352"/>
      <c r="B865" s="352"/>
      <c r="C865" s="352"/>
      <c r="D865" s="352"/>
      <c r="E865" s="352"/>
      <c r="F865" s="352"/>
      <c r="G865" s="352"/>
      <c r="H865" s="352"/>
      <c r="I865" s="352"/>
      <c r="J865" s="352"/>
      <c r="K865" s="352"/>
      <c r="L865" s="352"/>
      <c r="M865" s="352"/>
      <c r="N865" s="352"/>
      <c r="O865" s="352"/>
      <c r="P865" s="352"/>
      <c r="Q865" s="352"/>
      <c r="R865" s="352"/>
      <c r="S865" s="352"/>
      <c r="T865" s="352"/>
      <c r="U865" s="352"/>
      <c r="V865" s="352"/>
      <c r="W865" s="352"/>
      <c r="X865" s="352"/>
      <c r="Y865" s="352"/>
      <c r="Z865" s="352"/>
      <c r="AA865" s="352"/>
      <c r="AB865" s="352"/>
      <c r="AC865" s="352"/>
    </row>
    <row r="866" ht="15.75" customHeight="1">
      <c r="A866" s="352"/>
      <c r="B866" s="352"/>
      <c r="C866" s="352"/>
      <c r="D866" s="352"/>
      <c r="E866" s="352"/>
      <c r="F866" s="352"/>
      <c r="G866" s="352"/>
      <c r="H866" s="352"/>
      <c r="I866" s="352"/>
      <c r="J866" s="352"/>
      <c r="K866" s="352"/>
      <c r="L866" s="352"/>
      <c r="M866" s="352"/>
      <c r="N866" s="352"/>
      <c r="O866" s="352"/>
      <c r="P866" s="352"/>
      <c r="Q866" s="352"/>
      <c r="R866" s="352"/>
      <c r="S866" s="352"/>
      <c r="T866" s="352"/>
      <c r="U866" s="352"/>
      <c r="V866" s="352"/>
      <c r="W866" s="352"/>
      <c r="X866" s="352"/>
      <c r="Y866" s="352"/>
      <c r="Z866" s="352"/>
      <c r="AA866" s="352"/>
      <c r="AB866" s="352"/>
      <c r="AC866" s="352"/>
    </row>
    <row r="867" ht="15.75" customHeight="1">
      <c r="A867" s="352"/>
      <c r="B867" s="352"/>
      <c r="C867" s="352"/>
      <c r="D867" s="352"/>
      <c r="E867" s="352"/>
      <c r="F867" s="352"/>
      <c r="G867" s="352"/>
      <c r="H867" s="352"/>
      <c r="I867" s="352"/>
      <c r="J867" s="352"/>
      <c r="K867" s="352"/>
      <c r="L867" s="352"/>
      <c r="M867" s="352"/>
      <c r="N867" s="352"/>
      <c r="O867" s="352"/>
      <c r="P867" s="352"/>
      <c r="Q867" s="352"/>
      <c r="R867" s="352"/>
      <c r="S867" s="352"/>
      <c r="T867" s="352"/>
      <c r="U867" s="352"/>
      <c r="V867" s="352"/>
      <c r="W867" s="352"/>
      <c r="X867" s="352"/>
      <c r="Y867" s="352"/>
      <c r="Z867" s="352"/>
      <c r="AA867" s="352"/>
      <c r="AB867" s="352"/>
      <c r="AC867" s="352"/>
    </row>
    <row r="868" ht="15.75" customHeight="1">
      <c r="A868" s="352"/>
      <c r="B868" s="352"/>
      <c r="C868" s="352"/>
      <c r="D868" s="352"/>
      <c r="E868" s="352"/>
      <c r="F868" s="352"/>
      <c r="G868" s="352"/>
      <c r="H868" s="352"/>
      <c r="I868" s="352"/>
      <c r="J868" s="352"/>
      <c r="K868" s="352"/>
      <c r="L868" s="352"/>
      <c r="M868" s="352"/>
      <c r="N868" s="352"/>
      <c r="O868" s="352"/>
      <c r="P868" s="352"/>
      <c r="Q868" s="352"/>
      <c r="R868" s="352"/>
      <c r="S868" s="352"/>
      <c r="T868" s="352"/>
      <c r="U868" s="352"/>
      <c r="V868" s="352"/>
      <c r="W868" s="352"/>
      <c r="X868" s="352"/>
      <c r="Y868" s="352"/>
      <c r="Z868" s="352"/>
      <c r="AA868" s="352"/>
      <c r="AB868" s="352"/>
      <c r="AC868" s="352"/>
    </row>
    <row r="869" ht="15.75" customHeight="1">
      <c r="A869" s="352"/>
      <c r="B869" s="352"/>
      <c r="C869" s="352"/>
      <c r="D869" s="352"/>
      <c r="E869" s="352"/>
      <c r="F869" s="352"/>
      <c r="G869" s="352"/>
      <c r="H869" s="352"/>
      <c r="I869" s="352"/>
      <c r="J869" s="352"/>
      <c r="K869" s="352"/>
      <c r="L869" s="352"/>
      <c r="M869" s="352"/>
      <c r="N869" s="352"/>
      <c r="O869" s="352"/>
      <c r="P869" s="352"/>
      <c r="Q869" s="352"/>
      <c r="R869" s="352"/>
      <c r="S869" s="352"/>
      <c r="T869" s="352"/>
      <c r="U869" s="352"/>
      <c r="V869" s="352"/>
      <c r="W869" s="352"/>
      <c r="X869" s="352"/>
      <c r="Y869" s="352"/>
      <c r="Z869" s="352"/>
      <c r="AA869" s="352"/>
      <c r="AB869" s="352"/>
      <c r="AC869" s="352"/>
    </row>
    <row r="870" ht="15.75" customHeight="1">
      <c r="A870" s="352"/>
      <c r="B870" s="352"/>
      <c r="C870" s="352"/>
      <c r="D870" s="352"/>
      <c r="E870" s="352"/>
      <c r="F870" s="352"/>
      <c r="G870" s="352"/>
      <c r="H870" s="352"/>
      <c r="I870" s="352"/>
      <c r="J870" s="352"/>
      <c r="K870" s="352"/>
      <c r="L870" s="352"/>
      <c r="M870" s="352"/>
      <c r="N870" s="352"/>
      <c r="O870" s="352"/>
      <c r="P870" s="352"/>
      <c r="Q870" s="352"/>
      <c r="R870" s="352"/>
      <c r="S870" s="352"/>
      <c r="T870" s="352"/>
      <c r="U870" s="352"/>
      <c r="V870" s="352"/>
      <c r="W870" s="352"/>
      <c r="X870" s="352"/>
      <c r="Y870" s="352"/>
      <c r="Z870" s="352"/>
      <c r="AA870" s="352"/>
      <c r="AB870" s="352"/>
      <c r="AC870" s="352"/>
    </row>
    <row r="871" ht="15.75" customHeight="1">
      <c r="A871" s="352"/>
      <c r="B871" s="352"/>
      <c r="C871" s="352"/>
      <c r="D871" s="352"/>
      <c r="E871" s="352"/>
      <c r="F871" s="352"/>
      <c r="G871" s="352"/>
      <c r="H871" s="352"/>
      <c r="I871" s="352"/>
      <c r="J871" s="352"/>
      <c r="K871" s="352"/>
      <c r="L871" s="352"/>
      <c r="M871" s="352"/>
      <c r="N871" s="352"/>
      <c r="O871" s="352"/>
      <c r="P871" s="352"/>
      <c r="Q871" s="352"/>
      <c r="R871" s="352"/>
      <c r="S871" s="352"/>
      <c r="T871" s="352"/>
      <c r="U871" s="352"/>
      <c r="V871" s="352"/>
      <c r="W871" s="352"/>
      <c r="X871" s="352"/>
      <c r="Y871" s="352"/>
      <c r="Z871" s="352"/>
      <c r="AA871" s="352"/>
      <c r="AB871" s="352"/>
      <c r="AC871" s="352"/>
    </row>
    <row r="872" ht="15.75" customHeight="1">
      <c r="A872" s="352"/>
      <c r="B872" s="352"/>
      <c r="C872" s="352"/>
      <c r="D872" s="352"/>
      <c r="E872" s="352"/>
      <c r="F872" s="352"/>
      <c r="G872" s="352"/>
      <c r="H872" s="352"/>
      <c r="I872" s="352"/>
      <c r="J872" s="352"/>
      <c r="K872" s="352"/>
      <c r="L872" s="352"/>
      <c r="M872" s="352"/>
      <c r="N872" s="352"/>
      <c r="O872" s="352"/>
      <c r="P872" s="352"/>
      <c r="Q872" s="352"/>
      <c r="R872" s="352"/>
      <c r="S872" s="352"/>
      <c r="T872" s="352"/>
      <c r="U872" s="352"/>
      <c r="V872" s="352"/>
      <c r="W872" s="352"/>
      <c r="X872" s="352"/>
      <c r="Y872" s="352"/>
      <c r="Z872" s="352"/>
      <c r="AA872" s="352"/>
      <c r="AB872" s="352"/>
      <c r="AC872" s="352"/>
    </row>
    <row r="873" ht="15.75" customHeight="1">
      <c r="A873" s="352"/>
      <c r="B873" s="352"/>
      <c r="C873" s="352"/>
      <c r="D873" s="352"/>
      <c r="E873" s="352"/>
      <c r="F873" s="352"/>
      <c r="G873" s="352"/>
      <c r="H873" s="352"/>
      <c r="I873" s="352"/>
      <c r="J873" s="352"/>
      <c r="K873" s="352"/>
      <c r="L873" s="352"/>
      <c r="M873" s="352"/>
      <c r="N873" s="352"/>
      <c r="O873" s="352"/>
      <c r="P873" s="352"/>
      <c r="Q873" s="352"/>
      <c r="R873" s="352"/>
      <c r="S873" s="352"/>
      <c r="T873" s="352"/>
      <c r="U873" s="352"/>
      <c r="V873" s="352"/>
      <c r="W873" s="352"/>
      <c r="X873" s="352"/>
      <c r="Y873" s="352"/>
      <c r="Z873" s="352"/>
      <c r="AA873" s="352"/>
      <c r="AB873" s="352"/>
      <c r="AC873" s="352"/>
    </row>
    <row r="874" ht="15.75" customHeight="1">
      <c r="A874" s="352"/>
      <c r="B874" s="352"/>
      <c r="C874" s="352"/>
      <c r="D874" s="352"/>
      <c r="E874" s="352"/>
      <c r="F874" s="352"/>
      <c r="G874" s="352"/>
      <c r="H874" s="352"/>
      <c r="I874" s="352"/>
      <c r="J874" s="352"/>
      <c r="K874" s="352"/>
      <c r="L874" s="352"/>
      <c r="M874" s="352"/>
      <c r="N874" s="352"/>
      <c r="O874" s="352"/>
      <c r="P874" s="352"/>
      <c r="Q874" s="352"/>
      <c r="R874" s="352"/>
      <c r="S874" s="352"/>
      <c r="T874" s="352"/>
      <c r="U874" s="352"/>
      <c r="V874" s="352"/>
      <c r="W874" s="352"/>
      <c r="X874" s="352"/>
      <c r="Y874" s="352"/>
      <c r="Z874" s="352"/>
      <c r="AA874" s="352"/>
      <c r="AB874" s="352"/>
      <c r="AC874" s="352"/>
    </row>
    <row r="875" ht="15.75" customHeight="1">
      <c r="A875" s="352"/>
      <c r="B875" s="352"/>
      <c r="C875" s="352"/>
      <c r="D875" s="352"/>
      <c r="E875" s="352"/>
      <c r="F875" s="352"/>
      <c r="G875" s="352"/>
      <c r="H875" s="352"/>
      <c r="I875" s="352"/>
      <c r="J875" s="352"/>
      <c r="K875" s="352"/>
      <c r="L875" s="352"/>
      <c r="M875" s="352"/>
      <c r="N875" s="352"/>
      <c r="O875" s="352"/>
      <c r="P875" s="352"/>
      <c r="Q875" s="352"/>
      <c r="R875" s="352"/>
      <c r="S875" s="352"/>
      <c r="T875" s="352"/>
      <c r="U875" s="352"/>
      <c r="V875" s="352"/>
      <c r="W875" s="352"/>
      <c r="X875" s="352"/>
      <c r="Y875" s="352"/>
      <c r="Z875" s="352"/>
      <c r="AA875" s="352"/>
      <c r="AB875" s="352"/>
      <c r="AC875" s="352"/>
    </row>
    <row r="876" ht="15.75" customHeight="1">
      <c r="A876" s="352"/>
      <c r="B876" s="352"/>
      <c r="C876" s="352"/>
      <c r="D876" s="352"/>
      <c r="E876" s="352"/>
      <c r="F876" s="352"/>
      <c r="G876" s="352"/>
      <c r="H876" s="352"/>
      <c r="I876" s="352"/>
      <c r="J876" s="352"/>
      <c r="K876" s="352"/>
      <c r="L876" s="352"/>
      <c r="M876" s="352"/>
      <c r="N876" s="352"/>
      <c r="O876" s="352"/>
      <c r="P876" s="352"/>
      <c r="Q876" s="352"/>
      <c r="R876" s="352"/>
      <c r="S876" s="352"/>
      <c r="T876" s="352"/>
      <c r="U876" s="352"/>
      <c r="V876" s="352"/>
      <c r="W876" s="352"/>
      <c r="X876" s="352"/>
      <c r="Y876" s="352"/>
      <c r="Z876" s="352"/>
      <c r="AA876" s="352"/>
      <c r="AB876" s="352"/>
      <c r="AC876" s="352"/>
    </row>
    <row r="877" ht="15.75" customHeight="1">
      <c r="A877" s="352"/>
      <c r="B877" s="352"/>
      <c r="C877" s="352"/>
      <c r="D877" s="352"/>
      <c r="E877" s="352"/>
      <c r="F877" s="352"/>
      <c r="G877" s="352"/>
      <c r="H877" s="352"/>
      <c r="I877" s="352"/>
      <c r="J877" s="352"/>
      <c r="K877" s="352"/>
      <c r="L877" s="352"/>
      <c r="M877" s="352"/>
      <c r="N877" s="352"/>
      <c r="O877" s="352"/>
      <c r="P877" s="352"/>
      <c r="Q877" s="352"/>
      <c r="R877" s="352"/>
      <c r="S877" s="352"/>
      <c r="T877" s="352"/>
      <c r="U877" s="352"/>
      <c r="V877" s="352"/>
      <c r="W877" s="352"/>
      <c r="X877" s="352"/>
      <c r="Y877" s="352"/>
      <c r="Z877" s="352"/>
      <c r="AA877" s="352"/>
      <c r="AB877" s="352"/>
      <c r="AC877" s="352"/>
    </row>
    <row r="878" ht="15.75" customHeight="1">
      <c r="A878" s="352"/>
      <c r="B878" s="352"/>
      <c r="C878" s="352"/>
      <c r="D878" s="352"/>
      <c r="E878" s="352"/>
      <c r="F878" s="352"/>
      <c r="G878" s="352"/>
      <c r="H878" s="352"/>
      <c r="I878" s="352"/>
      <c r="J878" s="352"/>
      <c r="K878" s="352"/>
      <c r="L878" s="352"/>
      <c r="M878" s="352"/>
      <c r="N878" s="352"/>
      <c r="O878" s="352"/>
      <c r="P878" s="352"/>
      <c r="Q878" s="352"/>
      <c r="R878" s="352"/>
      <c r="S878" s="352"/>
      <c r="T878" s="352"/>
      <c r="U878" s="352"/>
      <c r="V878" s="352"/>
      <c r="W878" s="352"/>
      <c r="X878" s="352"/>
      <c r="Y878" s="352"/>
      <c r="Z878" s="352"/>
      <c r="AA878" s="352"/>
      <c r="AB878" s="352"/>
      <c r="AC878" s="352"/>
    </row>
    <row r="879" ht="15.75" customHeight="1">
      <c r="A879" s="352"/>
      <c r="B879" s="352"/>
      <c r="C879" s="352"/>
      <c r="D879" s="352"/>
      <c r="E879" s="352"/>
      <c r="F879" s="352"/>
      <c r="G879" s="352"/>
      <c r="H879" s="352"/>
      <c r="I879" s="352"/>
      <c r="J879" s="352"/>
      <c r="K879" s="352"/>
      <c r="L879" s="352"/>
      <c r="M879" s="352"/>
      <c r="N879" s="352"/>
      <c r="O879" s="352"/>
      <c r="P879" s="352"/>
      <c r="Q879" s="352"/>
      <c r="R879" s="352"/>
      <c r="S879" s="352"/>
      <c r="T879" s="352"/>
      <c r="U879" s="352"/>
      <c r="V879" s="352"/>
      <c r="W879" s="352"/>
      <c r="X879" s="352"/>
      <c r="Y879" s="352"/>
      <c r="Z879" s="352"/>
      <c r="AA879" s="352"/>
      <c r="AB879" s="352"/>
      <c r="AC879" s="352"/>
    </row>
    <row r="880" ht="15.75" customHeight="1">
      <c r="A880" s="352"/>
      <c r="B880" s="352"/>
      <c r="C880" s="352"/>
      <c r="D880" s="352"/>
      <c r="E880" s="352"/>
      <c r="F880" s="352"/>
      <c r="G880" s="352"/>
      <c r="H880" s="352"/>
      <c r="I880" s="352"/>
      <c r="J880" s="352"/>
      <c r="K880" s="352"/>
      <c r="L880" s="352"/>
      <c r="M880" s="352"/>
      <c r="N880" s="352"/>
      <c r="O880" s="352"/>
      <c r="P880" s="352"/>
      <c r="Q880" s="352"/>
      <c r="R880" s="352"/>
      <c r="S880" s="352"/>
      <c r="T880" s="352"/>
      <c r="U880" s="352"/>
      <c r="V880" s="352"/>
      <c r="W880" s="352"/>
      <c r="X880" s="352"/>
      <c r="Y880" s="352"/>
      <c r="Z880" s="352"/>
      <c r="AA880" s="352"/>
      <c r="AB880" s="352"/>
      <c r="AC880" s="352"/>
    </row>
    <row r="881" ht="15.75" customHeight="1">
      <c r="A881" s="352"/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N881" s="352"/>
      <c r="O881" s="352"/>
      <c r="P881" s="352"/>
      <c r="Q881" s="352"/>
      <c r="R881" s="352"/>
      <c r="S881" s="352"/>
      <c r="T881" s="352"/>
      <c r="U881" s="352"/>
      <c r="V881" s="352"/>
      <c r="W881" s="352"/>
      <c r="X881" s="352"/>
      <c r="Y881" s="352"/>
      <c r="Z881" s="352"/>
      <c r="AA881" s="352"/>
      <c r="AB881" s="352"/>
      <c r="AC881" s="352"/>
    </row>
    <row r="882" ht="15.75" customHeight="1">
      <c r="A882" s="352"/>
      <c r="B882" s="352"/>
      <c r="C882" s="352"/>
      <c r="D882" s="352"/>
      <c r="E882" s="352"/>
      <c r="F882" s="352"/>
      <c r="G882" s="352"/>
      <c r="H882" s="352"/>
      <c r="I882" s="352"/>
      <c r="J882" s="352"/>
      <c r="K882" s="352"/>
      <c r="L882" s="352"/>
      <c r="M882" s="352"/>
      <c r="N882" s="352"/>
      <c r="O882" s="352"/>
      <c r="P882" s="352"/>
      <c r="Q882" s="352"/>
      <c r="R882" s="352"/>
      <c r="S882" s="352"/>
      <c r="T882" s="352"/>
      <c r="U882" s="352"/>
      <c r="V882" s="352"/>
      <c r="W882" s="352"/>
      <c r="X882" s="352"/>
      <c r="Y882" s="352"/>
      <c r="Z882" s="352"/>
      <c r="AA882" s="352"/>
      <c r="AB882" s="352"/>
      <c r="AC882" s="352"/>
    </row>
    <row r="883" ht="15.75" customHeight="1">
      <c r="A883" s="352"/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N883" s="352"/>
      <c r="O883" s="352"/>
      <c r="P883" s="352"/>
      <c r="Q883" s="352"/>
      <c r="R883" s="352"/>
      <c r="S883" s="352"/>
      <c r="T883" s="352"/>
      <c r="U883" s="352"/>
      <c r="V883" s="352"/>
      <c r="W883" s="352"/>
      <c r="X883" s="352"/>
      <c r="Y883" s="352"/>
      <c r="Z883" s="352"/>
      <c r="AA883" s="352"/>
      <c r="AB883" s="352"/>
      <c r="AC883" s="352"/>
    </row>
    <row r="884" ht="15.75" customHeight="1">
      <c r="A884" s="352"/>
      <c r="B884" s="352"/>
      <c r="C884" s="352"/>
      <c r="D884" s="352"/>
      <c r="E884" s="352"/>
      <c r="F884" s="352"/>
      <c r="G884" s="352"/>
      <c r="H884" s="352"/>
      <c r="I884" s="352"/>
      <c r="J884" s="352"/>
      <c r="K884" s="352"/>
      <c r="L884" s="352"/>
      <c r="M884" s="352"/>
      <c r="N884" s="352"/>
      <c r="O884" s="352"/>
      <c r="P884" s="352"/>
      <c r="Q884" s="352"/>
      <c r="R884" s="352"/>
      <c r="S884" s="352"/>
      <c r="T884" s="352"/>
      <c r="U884" s="352"/>
      <c r="V884" s="352"/>
      <c r="W884" s="352"/>
      <c r="X884" s="352"/>
      <c r="Y884" s="352"/>
      <c r="Z884" s="352"/>
      <c r="AA884" s="352"/>
      <c r="AB884" s="352"/>
      <c r="AC884" s="352"/>
    </row>
    <row r="885" ht="15.75" customHeight="1">
      <c r="A885" s="352"/>
      <c r="B885" s="352"/>
      <c r="C885" s="352"/>
      <c r="D885" s="352"/>
      <c r="E885" s="352"/>
      <c r="F885" s="352"/>
      <c r="G885" s="352"/>
      <c r="H885" s="352"/>
      <c r="I885" s="352"/>
      <c r="J885" s="352"/>
      <c r="K885" s="352"/>
      <c r="L885" s="352"/>
      <c r="M885" s="352"/>
      <c r="N885" s="352"/>
      <c r="O885" s="352"/>
      <c r="P885" s="352"/>
      <c r="Q885" s="352"/>
      <c r="R885" s="352"/>
      <c r="S885" s="352"/>
      <c r="T885" s="352"/>
      <c r="U885" s="352"/>
      <c r="V885" s="352"/>
      <c r="W885" s="352"/>
      <c r="X885" s="352"/>
      <c r="Y885" s="352"/>
      <c r="Z885" s="352"/>
      <c r="AA885" s="352"/>
      <c r="AB885" s="352"/>
      <c r="AC885" s="352"/>
    </row>
    <row r="886" ht="15.75" customHeight="1">
      <c r="A886" s="352"/>
      <c r="B886" s="352"/>
      <c r="C886" s="352"/>
      <c r="D886" s="352"/>
      <c r="E886" s="352"/>
      <c r="F886" s="352"/>
      <c r="G886" s="352"/>
      <c r="H886" s="352"/>
      <c r="I886" s="352"/>
      <c r="J886" s="352"/>
      <c r="K886" s="352"/>
      <c r="L886" s="352"/>
      <c r="M886" s="352"/>
      <c r="N886" s="352"/>
      <c r="O886" s="352"/>
      <c r="P886" s="352"/>
      <c r="Q886" s="352"/>
      <c r="R886" s="352"/>
      <c r="S886" s="352"/>
      <c r="T886" s="352"/>
      <c r="U886" s="352"/>
      <c r="V886" s="352"/>
      <c r="W886" s="352"/>
      <c r="X886" s="352"/>
      <c r="Y886" s="352"/>
      <c r="Z886" s="352"/>
      <c r="AA886" s="352"/>
      <c r="AB886" s="352"/>
      <c r="AC886" s="352"/>
    </row>
    <row r="887" ht="15.75" customHeight="1">
      <c r="A887" s="352"/>
      <c r="B887" s="352"/>
      <c r="C887" s="352"/>
      <c r="D887" s="352"/>
      <c r="E887" s="352"/>
      <c r="F887" s="352"/>
      <c r="G887" s="352"/>
      <c r="H887" s="352"/>
      <c r="I887" s="352"/>
      <c r="J887" s="352"/>
      <c r="K887" s="352"/>
      <c r="L887" s="352"/>
      <c r="M887" s="352"/>
      <c r="N887" s="352"/>
      <c r="O887" s="352"/>
      <c r="P887" s="352"/>
      <c r="Q887" s="352"/>
      <c r="R887" s="352"/>
      <c r="S887" s="352"/>
      <c r="T887" s="352"/>
      <c r="U887" s="352"/>
      <c r="V887" s="352"/>
      <c r="W887" s="352"/>
      <c r="X887" s="352"/>
      <c r="Y887" s="352"/>
      <c r="Z887" s="352"/>
      <c r="AA887" s="352"/>
      <c r="AB887" s="352"/>
      <c r="AC887" s="352"/>
    </row>
    <row r="888" ht="15.75" customHeight="1">
      <c r="A888" s="352"/>
      <c r="B888" s="352"/>
      <c r="C888" s="352"/>
      <c r="D888" s="352"/>
      <c r="E888" s="352"/>
      <c r="F888" s="352"/>
      <c r="G888" s="352"/>
      <c r="H888" s="352"/>
      <c r="I888" s="352"/>
      <c r="J888" s="352"/>
      <c r="K888" s="352"/>
      <c r="L888" s="352"/>
      <c r="M888" s="352"/>
      <c r="N888" s="352"/>
      <c r="O888" s="352"/>
      <c r="P888" s="352"/>
      <c r="Q888" s="352"/>
      <c r="R888" s="352"/>
      <c r="S888" s="352"/>
      <c r="T888" s="352"/>
      <c r="U888" s="352"/>
      <c r="V888" s="352"/>
      <c r="W888" s="352"/>
      <c r="X888" s="352"/>
      <c r="Y888" s="352"/>
      <c r="Z888" s="352"/>
      <c r="AA888" s="352"/>
      <c r="AB888" s="352"/>
      <c r="AC888" s="352"/>
    </row>
    <row r="889" ht="15.75" customHeight="1">
      <c r="A889" s="352"/>
      <c r="B889" s="352"/>
      <c r="C889" s="352"/>
      <c r="D889" s="352"/>
      <c r="E889" s="352"/>
      <c r="F889" s="352"/>
      <c r="G889" s="352"/>
      <c r="H889" s="352"/>
      <c r="I889" s="352"/>
      <c r="J889" s="352"/>
      <c r="K889" s="352"/>
      <c r="L889" s="352"/>
      <c r="M889" s="352"/>
      <c r="N889" s="352"/>
      <c r="O889" s="352"/>
      <c r="P889" s="352"/>
      <c r="Q889" s="352"/>
      <c r="R889" s="352"/>
      <c r="S889" s="352"/>
      <c r="T889" s="352"/>
      <c r="U889" s="352"/>
      <c r="V889" s="352"/>
      <c r="W889" s="352"/>
      <c r="X889" s="352"/>
      <c r="Y889" s="352"/>
      <c r="Z889" s="352"/>
      <c r="AA889" s="352"/>
      <c r="AB889" s="352"/>
      <c r="AC889" s="352"/>
    </row>
    <row r="890" ht="15.75" customHeight="1">
      <c r="A890" s="352"/>
      <c r="B890" s="352"/>
      <c r="C890" s="352"/>
      <c r="D890" s="352"/>
      <c r="E890" s="352"/>
      <c r="F890" s="352"/>
      <c r="G890" s="352"/>
      <c r="H890" s="352"/>
      <c r="I890" s="352"/>
      <c r="J890" s="352"/>
      <c r="K890" s="352"/>
      <c r="L890" s="352"/>
      <c r="M890" s="352"/>
      <c r="N890" s="352"/>
      <c r="O890" s="352"/>
      <c r="P890" s="352"/>
      <c r="Q890" s="352"/>
      <c r="R890" s="352"/>
      <c r="S890" s="352"/>
      <c r="T890" s="352"/>
      <c r="U890" s="352"/>
      <c r="V890" s="352"/>
      <c r="W890" s="352"/>
      <c r="X890" s="352"/>
      <c r="Y890" s="352"/>
      <c r="Z890" s="352"/>
      <c r="AA890" s="352"/>
      <c r="AB890" s="352"/>
      <c r="AC890" s="352"/>
    </row>
    <row r="891" ht="15.75" customHeight="1">
      <c r="A891" s="352"/>
      <c r="B891" s="352"/>
      <c r="C891" s="352"/>
      <c r="D891" s="352"/>
      <c r="E891" s="352"/>
      <c r="F891" s="352"/>
      <c r="G891" s="352"/>
      <c r="H891" s="352"/>
      <c r="I891" s="352"/>
      <c r="J891" s="352"/>
      <c r="K891" s="352"/>
      <c r="L891" s="352"/>
      <c r="M891" s="352"/>
      <c r="N891" s="352"/>
      <c r="O891" s="352"/>
      <c r="P891" s="352"/>
      <c r="Q891" s="352"/>
      <c r="R891" s="352"/>
      <c r="S891" s="352"/>
      <c r="T891" s="352"/>
      <c r="U891" s="352"/>
      <c r="V891" s="352"/>
      <c r="W891" s="352"/>
      <c r="X891" s="352"/>
      <c r="Y891" s="352"/>
      <c r="Z891" s="352"/>
      <c r="AA891" s="352"/>
      <c r="AB891" s="352"/>
      <c r="AC891" s="352"/>
    </row>
    <row r="892" ht="15.75" customHeight="1">
      <c r="A892" s="352"/>
      <c r="B892" s="352"/>
      <c r="C892" s="352"/>
      <c r="D892" s="352"/>
      <c r="E892" s="352"/>
      <c r="F892" s="352"/>
      <c r="G892" s="352"/>
      <c r="H892" s="352"/>
      <c r="I892" s="352"/>
      <c r="J892" s="352"/>
      <c r="K892" s="352"/>
      <c r="L892" s="352"/>
      <c r="M892" s="352"/>
      <c r="N892" s="352"/>
      <c r="O892" s="352"/>
      <c r="P892" s="352"/>
      <c r="Q892" s="352"/>
      <c r="R892" s="352"/>
      <c r="S892" s="352"/>
      <c r="T892" s="352"/>
      <c r="U892" s="352"/>
      <c r="V892" s="352"/>
      <c r="W892" s="352"/>
      <c r="X892" s="352"/>
      <c r="Y892" s="352"/>
      <c r="Z892" s="352"/>
      <c r="AA892" s="352"/>
      <c r="AB892" s="352"/>
      <c r="AC892" s="352"/>
    </row>
    <row r="893" ht="15.75" customHeight="1">
      <c r="A893" s="352"/>
      <c r="B893" s="352"/>
      <c r="C893" s="352"/>
      <c r="D893" s="352"/>
      <c r="E893" s="352"/>
      <c r="F893" s="352"/>
      <c r="G893" s="352"/>
      <c r="H893" s="352"/>
      <c r="I893" s="352"/>
      <c r="J893" s="352"/>
      <c r="K893" s="352"/>
      <c r="L893" s="352"/>
      <c r="M893" s="352"/>
      <c r="N893" s="352"/>
      <c r="O893" s="352"/>
      <c r="P893" s="352"/>
      <c r="Q893" s="352"/>
      <c r="R893" s="352"/>
      <c r="S893" s="352"/>
      <c r="T893" s="352"/>
      <c r="U893" s="352"/>
      <c r="V893" s="352"/>
      <c r="W893" s="352"/>
      <c r="X893" s="352"/>
      <c r="Y893" s="352"/>
      <c r="Z893" s="352"/>
      <c r="AA893" s="352"/>
      <c r="AB893" s="352"/>
      <c r="AC893" s="352"/>
    </row>
    <row r="894" ht="15.75" customHeight="1">
      <c r="A894" s="352"/>
      <c r="B894" s="352"/>
      <c r="C894" s="352"/>
      <c r="D894" s="352"/>
      <c r="E894" s="352"/>
      <c r="F894" s="352"/>
      <c r="G894" s="352"/>
      <c r="H894" s="352"/>
      <c r="I894" s="352"/>
      <c r="J894" s="352"/>
      <c r="K894" s="352"/>
      <c r="L894" s="352"/>
      <c r="M894" s="352"/>
      <c r="N894" s="352"/>
      <c r="O894" s="352"/>
      <c r="P894" s="352"/>
      <c r="Q894" s="352"/>
      <c r="R894" s="352"/>
      <c r="S894" s="352"/>
      <c r="T894" s="352"/>
      <c r="U894" s="352"/>
      <c r="V894" s="352"/>
      <c r="W894" s="352"/>
      <c r="X894" s="352"/>
      <c r="Y894" s="352"/>
      <c r="Z894" s="352"/>
      <c r="AA894" s="352"/>
      <c r="AB894" s="352"/>
      <c r="AC894" s="352"/>
    </row>
    <row r="895" ht="15.75" customHeight="1">
      <c r="A895" s="352"/>
      <c r="B895" s="352"/>
      <c r="C895" s="352"/>
      <c r="D895" s="352"/>
      <c r="E895" s="352"/>
      <c r="F895" s="352"/>
      <c r="G895" s="352"/>
      <c r="H895" s="352"/>
      <c r="I895" s="352"/>
      <c r="J895" s="352"/>
      <c r="K895" s="352"/>
      <c r="L895" s="352"/>
      <c r="M895" s="352"/>
      <c r="N895" s="352"/>
      <c r="O895" s="352"/>
      <c r="P895" s="352"/>
      <c r="Q895" s="352"/>
      <c r="R895" s="352"/>
      <c r="S895" s="352"/>
      <c r="T895" s="352"/>
      <c r="U895" s="352"/>
      <c r="V895" s="352"/>
      <c r="W895" s="352"/>
      <c r="X895" s="352"/>
      <c r="Y895" s="352"/>
      <c r="Z895" s="352"/>
      <c r="AA895" s="352"/>
      <c r="AB895" s="352"/>
      <c r="AC895" s="352"/>
    </row>
    <row r="896" ht="15.75" customHeight="1">
      <c r="A896" s="352"/>
      <c r="B896" s="352"/>
      <c r="C896" s="352"/>
      <c r="D896" s="352"/>
      <c r="E896" s="352"/>
      <c r="F896" s="352"/>
      <c r="G896" s="352"/>
      <c r="H896" s="352"/>
      <c r="I896" s="352"/>
      <c r="J896" s="352"/>
      <c r="K896" s="352"/>
      <c r="L896" s="352"/>
      <c r="M896" s="352"/>
      <c r="N896" s="352"/>
      <c r="O896" s="352"/>
      <c r="P896" s="352"/>
      <c r="Q896" s="352"/>
      <c r="R896" s="352"/>
      <c r="S896" s="352"/>
      <c r="T896" s="352"/>
      <c r="U896" s="352"/>
      <c r="V896" s="352"/>
      <c r="W896" s="352"/>
      <c r="X896" s="352"/>
      <c r="Y896" s="352"/>
      <c r="Z896" s="352"/>
      <c r="AA896" s="352"/>
      <c r="AB896" s="352"/>
      <c r="AC896" s="352"/>
    </row>
    <row r="897" ht="15.75" customHeight="1">
      <c r="A897" s="352"/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2"/>
      <c r="M897" s="352"/>
      <c r="N897" s="352"/>
      <c r="O897" s="352"/>
      <c r="P897" s="352"/>
      <c r="Q897" s="352"/>
      <c r="R897" s="352"/>
      <c r="S897" s="352"/>
      <c r="T897" s="352"/>
      <c r="U897" s="352"/>
      <c r="V897" s="352"/>
      <c r="W897" s="352"/>
      <c r="X897" s="352"/>
      <c r="Y897" s="352"/>
      <c r="Z897" s="352"/>
      <c r="AA897" s="352"/>
      <c r="AB897" s="352"/>
      <c r="AC897" s="352"/>
    </row>
    <row r="898" ht="15.75" customHeight="1">
      <c r="A898" s="352"/>
      <c r="B898" s="352"/>
      <c r="C898" s="352"/>
      <c r="D898" s="352"/>
      <c r="E898" s="352"/>
      <c r="F898" s="352"/>
      <c r="G898" s="352"/>
      <c r="H898" s="352"/>
      <c r="I898" s="352"/>
      <c r="J898" s="352"/>
      <c r="K898" s="352"/>
      <c r="L898" s="352"/>
      <c r="M898" s="352"/>
      <c r="N898" s="352"/>
      <c r="O898" s="352"/>
      <c r="P898" s="352"/>
      <c r="Q898" s="352"/>
      <c r="R898" s="352"/>
      <c r="S898" s="352"/>
      <c r="T898" s="352"/>
      <c r="U898" s="352"/>
      <c r="V898" s="352"/>
      <c r="W898" s="352"/>
      <c r="X898" s="352"/>
      <c r="Y898" s="352"/>
      <c r="Z898" s="352"/>
      <c r="AA898" s="352"/>
      <c r="AB898" s="352"/>
      <c r="AC898" s="352"/>
    </row>
    <row r="899" ht="15.75" customHeight="1">
      <c r="A899" s="352"/>
      <c r="B899" s="352"/>
      <c r="C899" s="352"/>
      <c r="D899" s="352"/>
      <c r="E899" s="352"/>
      <c r="F899" s="352"/>
      <c r="G899" s="352"/>
      <c r="H899" s="352"/>
      <c r="I899" s="352"/>
      <c r="J899" s="352"/>
      <c r="K899" s="352"/>
      <c r="L899" s="352"/>
      <c r="M899" s="352"/>
      <c r="N899" s="352"/>
      <c r="O899" s="352"/>
      <c r="P899" s="352"/>
      <c r="Q899" s="352"/>
      <c r="R899" s="352"/>
      <c r="S899" s="352"/>
      <c r="T899" s="352"/>
      <c r="U899" s="352"/>
      <c r="V899" s="352"/>
      <c r="W899" s="352"/>
      <c r="X899" s="352"/>
      <c r="Y899" s="352"/>
      <c r="Z899" s="352"/>
      <c r="AA899" s="352"/>
      <c r="AB899" s="352"/>
      <c r="AC899" s="352"/>
    </row>
    <row r="900" ht="15.75" customHeight="1">
      <c r="A900" s="352"/>
      <c r="B900" s="352"/>
      <c r="C900" s="352"/>
      <c r="D900" s="352"/>
      <c r="E900" s="352"/>
      <c r="F900" s="352"/>
      <c r="G900" s="352"/>
      <c r="H900" s="352"/>
      <c r="I900" s="352"/>
      <c r="J900" s="352"/>
      <c r="K900" s="352"/>
      <c r="L900" s="352"/>
      <c r="M900" s="352"/>
      <c r="N900" s="352"/>
      <c r="O900" s="352"/>
      <c r="P900" s="352"/>
      <c r="Q900" s="352"/>
      <c r="R900" s="352"/>
      <c r="S900" s="352"/>
      <c r="T900" s="352"/>
      <c r="U900" s="352"/>
      <c r="V900" s="352"/>
      <c r="W900" s="352"/>
      <c r="X900" s="352"/>
      <c r="Y900" s="352"/>
      <c r="Z900" s="352"/>
      <c r="AA900" s="352"/>
      <c r="AB900" s="352"/>
      <c r="AC900" s="352"/>
    </row>
    <row r="901" ht="15.75" customHeight="1">
      <c r="A901" s="352"/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N901" s="352"/>
      <c r="O901" s="352"/>
      <c r="P901" s="352"/>
      <c r="Q901" s="352"/>
      <c r="R901" s="352"/>
      <c r="S901" s="352"/>
      <c r="T901" s="352"/>
      <c r="U901" s="352"/>
      <c r="V901" s="352"/>
      <c r="W901" s="352"/>
      <c r="X901" s="352"/>
      <c r="Y901" s="352"/>
      <c r="Z901" s="352"/>
      <c r="AA901" s="352"/>
      <c r="AB901" s="352"/>
      <c r="AC901" s="352"/>
    </row>
    <row r="902" ht="15.75" customHeight="1">
      <c r="A902" s="352"/>
      <c r="B902" s="352"/>
      <c r="C902" s="352"/>
      <c r="D902" s="352"/>
      <c r="E902" s="352"/>
      <c r="F902" s="352"/>
      <c r="G902" s="352"/>
      <c r="H902" s="352"/>
      <c r="I902" s="352"/>
      <c r="J902" s="352"/>
      <c r="K902" s="352"/>
      <c r="L902" s="352"/>
      <c r="M902" s="352"/>
      <c r="N902" s="352"/>
      <c r="O902" s="352"/>
      <c r="P902" s="352"/>
      <c r="Q902" s="352"/>
      <c r="R902" s="352"/>
      <c r="S902" s="352"/>
      <c r="T902" s="352"/>
      <c r="U902" s="352"/>
      <c r="V902" s="352"/>
      <c r="W902" s="352"/>
      <c r="X902" s="352"/>
      <c r="Y902" s="352"/>
      <c r="Z902" s="352"/>
      <c r="AA902" s="352"/>
      <c r="AB902" s="352"/>
      <c r="AC902" s="352"/>
    </row>
    <row r="903" ht="15.75" customHeight="1">
      <c r="A903" s="352"/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N903" s="352"/>
      <c r="O903" s="352"/>
      <c r="P903" s="352"/>
      <c r="Q903" s="352"/>
      <c r="R903" s="352"/>
      <c r="S903" s="352"/>
      <c r="T903" s="352"/>
      <c r="U903" s="352"/>
      <c r="V903" s="352"/>
      <c r="W903" s="352"/>
      <c r="X903" s="352"/>
      <c r="Y903" s="352"/>
      <c r="Z903" s="352"/>
      <c r="AA903" s="352"/>
      <c r="AB903" s="352"/>
      <c r="AC903" s="352"/>
    </row>
    <row r="904" ht="15.75" customHeight="1">
      <c r="A904" s="352"/>
      <c r="B904" s="352"/>
      <c r="C904" s="352"/>
      <c r="D904" s="352"/>
      <c r="E904" s="352"/>
      <c r="F904" s="352"/>
      <c r="G904" s="352"/>
      <c r="H904" s="352"/>
      <c r="I904" s="352"/>
      <c r="J904" s="352"/>
      <c r="K904" s="352"/>
      <c r="L904" s="352"/>
      <c r="M904" s="352"/>
      <c r="N904" s="352"/>
      <c r="O904" s="352"/>
      <c r="P904" s="352"/>
      <c r="Q904" s="352"/>
      <c r="R904" s="352"/>
      <c r="S904" s="352"/>
      <c r="T904" s="352"/>
      <c r="U904" s="352"/>
      <c r="V904" s="352"/>
      <c r="W904" s="352"/>
      <c r="X904" s="352"/>
      <c r="Y904" s="352"/>
      <c r="Z904" s="352"/>
      <c r="AA904" s="352"/>
      <c r="AB904" s="352"/>
      <c r="AC904" s="352"/>
    </row>
    <row r="905" ht="15.75" customHeight="1">
      <c r="A905" s="352"/>
      <c r="B905" s="352"/>
      <c r="C905" s="352"/>
      <c r="D905" s="352"/>
      <c r="E905" s="352"/>
      <c r="F905" s="352"/>
      <c r="G905" s="352"/>
      <c r="H905" s="352"/>
      <c r="I905" s="352"/>
      <c r="J905" s="352"/>
      <c r="K905" s="352"/>
      <c r="L905" s="352"/>
      <c r="M905" s="352"/>
      <c r="N905" s="352"/>
      <c r="O905" s="352"/>
      <c r="P905" s="352"/>
      <c r="Q905" s="352"/>
      <c r="R905" s="352"/>
      <c r="S905" s="352"/>
      <c r="T905" s="352"/>
      <c r="U905" s="352"/>
      <c r="V905" s="352"/>
      <c r="W905" s="352"/>
      <c r="X905" s="352"/>
      <c r="Y905" s="352"/>
      <c r="Z905" s="352"/>
      <c r="AA905" s="352"/>
      <c r="AB905" s="352"/>
      <c r="AC905" s="352"/>
    </row>
    <row r="906" ht="15.75" customHeight="1">
      <c r="A906" s="352"/>
      <c r="B906" s="352"/>
      <c r="C906" s="352"/>
      <c r="D906" s="352"/>
      <c r="E906" s="352"/>
      <c r="F906" s="352"/>
      <c r="G906" s="352"/>
      <c r="H906" s="352"/>
      <c r="I906" s="352"/>
      <c r="J906" s="352"/>
      <c r="K906" s="352"/>
      <c r="L906" s="352"/>
      <c r="M906" s="352"/>
      <c r="N906" s="352"/>
      <c r="O906" s="352"/>
      <c r="P906" s="352"/>
      <c r="Q906" s="352"/>
      <c r="R906" s="352"/>
      <c r="S906" s="352"/>
      <c r="T906" s="352"/>
      <c r="U906" s="352"/>
      <c r="V906" s="352"/>
      <c r="W906" s="352"/>
      <c r="X906" s="352"/>
      <c r="Y906" s="352"/>
      <c r="Z906" s="352"/>
      <c r="AA906" s="352"/>
      <c r="AB906" s="352"/>
      <c r="AC906" s="352"/>
    </row>
    <row r="907" ht="15.75" customHeight="1">
      <c r="A907" s="352"/>
      <c r="B907" s="352"/>
      <c r="C907" s="352"/>
      <c r="D907" s="352"/>
      <c r="E907" s="352"/>
      <c r="F907" s="352"/>
      <c r="G907" s="352"/>
      <c r="H907" s="352"/>
      <c r="I907" s="352"/>
      <c r="J907" s="352"/>
      <c r="K907" s="352"/>
      <c r="L907" s="352"/>
      <c r="M907" s="352"/>
      <c r="N907" s="352"/>
      <c r="O907" s="352"/>
      <c r="P907" s="352"/>
      <c r="Q907" s="352"/>
      <c r="R907" s="352"/>
      <c r="S907" s="352"/>
      <c r="T907" s="352"/>
      <c r="U907" s="352"/>
      <c r="V907" s="352"/>
      <c r="W907" s="352"/>
      <c r="X907" s="352"/>
      <c r="Y907" s="352"/>
      <c r="Z907" s="352"/>
      <c r="AA907" s="352"/>
      <c r="AB907" s="352"/>
      <c r="AC907" s="352"/>
    </row>
    <row r="908" ht="15.75" customHeight="1">
      <c r="A908" s="352"/>
      <c r="B908" s="352"/>
      <c r="C908" s="352"/>
      <c r="D908" s="352"/>
      <c r="E908" s="352"/>
      <c r="F908" s="352"/>
      <c r="G908" s="352"/>
      <c r="H908" s="352"/>
      <c r="I908" s="352"/>
      <c r="J908" s="352"/>
      <c r="K908" s="352"/>
      <c r="L908" s="352"/>
      <c r="M908" s="352"/>
      <c r="N908" s="352"/>
      <c r="O908" s="352"/>
      <c r="P908" s="352"/>
      <c r="Q908" s="352"/>
      <c r="R908" s="352"/>
      <c r="S908" s="352"/>
      <c r="T908" s="352"/>
      <c r="U908" s="352"/>
      <c r="V908" s="352"/>
      <c r="W908" s="352"/>
      <c r="X908" s="352"/>
      <c r="Y908" s="352"/>
      <c r="Z908" s="352"/>
      <c r="AA908" s="352"/>
      <c r="AB908" s="352"/>
      <c r="AC908" s="352"/>
    </row>
    <row r="909" ht="15.75" customHeight="1">
      <c r="A909" s="352"/>
      <c r="B909" s="352"/>
      <c r="C909" s="352"/>
      <c r="D909" s="352"/>
      <c r="E909" s="352"/>
      <c r="F909" s="352"/>
      <c r="G909" s="352"/>
      <c r="H909" s="352"/>
      <c r="I909" s="352"/>
      <c r="J909" s="352"/>
      <c r="K909" s="352"/>
      <c r="L909" s="352"/>
      <c r="M909" s="352"/>
      <c r="N909" s="352"/>
      <c r="O909" s="352"/>
      <c r="P909" s="352"/>
      <c r="Q909" s="352"/>
      <c r="R909" s="352"/>
      <c r="S909" s="352"/>
      <c r="T909" s="352"/>
      <c r="U909" s="352"/>
      <c r="V909" s="352"/>
      <c r="W909" s="352"/>
      <c r="X909" s="352"/>
      <c r="Y909" s="352"/>
      <c r="Z909" s="352"/>
      <c r="AA909" s="352"/>
      <c r="AB909" s="352"/>
      <c r="AC909" s="352"/>
    </row>
    <row r="910" ht="15.75" customHeight="1">
      <c r="A910" s="352"/>
      <c r="B910" s="352"/>
      <c r="C910" s="352"/>
      <c r="D910" s="352"/>
      <c r="E910" s="352"/>
      <c r="F910" s="352"/>
      <c r="G910" s="352"/>
      <c r="H910" s="352"/>
      <c r="I910" s="352"/>
      <c r="J910" s="352"/>
      <c r="K910" s="352"/>
      <c r="L910" s="352"/>
      <c r="M910" s="352"/>
      <c r="N910" s="352"/>
      <c r="O910" s="352"/>
      <c r="P910" s="352"/>
      <c r="Q910" s="352"/>
      <c r="R910" s="352"/>
      <c r="S910" s="352"/>
      <c r="T910" s="352"/>
      <c r="U910" s="352"/>
      <c r="V910" s="352"/>
      <c r="W910" s="352"/>
      <c r="X910" s="352"/>
      <c r="Y910" s="352"/>
      <c r="Z910" s="352"/>
      <c r="AA910" s="352"/>
      <c r="AB910" s="352"/>
      <c r="AC910" s="352"/>
    </row>
    <row r="911" ht="15.75" customHeight="1">
      <c r="A911" s="352"/>
      <c r="B911" s="352"/>
      <c r="C911" s="352"/>
      <c r="D911" s="352"/>
      <c r="E911" s="352"/>
      <c r="F911" s="352"/>
      <c r="G911" s="352"/>
      <c r="H911" s="352"/>
      <c r="I911" s="352"/>
      <c r="J911" s="352"/>
      <c r="K911" s="352"/>
      <c r="L911" s="352"/>
      <c r="M911" s="352"/>
      <c r="N911" s="352"/>
      <c r="O911" s="352"/>
      <c r="P911" s="352"/>
      <c r="Q911" s="352"/>
      <c r="R911" s="352"/>
      <c r="S911" s="352"/>
      <c r="T911" s="352"/>
      <c r="U911" s="352"/>
      <c r="V911" s="352"/>
      <c r="W911" s="352"/>
      <c r="X911" s="352"/>
      <c r="Y911" s="352"/>
      <c r="Z911" s="352"/>
      <c r="AA911" s="352"/>
      <c r="AB911" s="352"/>
      <c r="AC911" s="352"/>
    </row>
    <row r="912" ht="15.75" customHeight="1">
      <c r="A912" s="352"/>
      <c r="B912" s="352"/>
      <c r="C912" s="352"/>
      <c r="D912" s="352"/>
      <c r="E912" s="352"/>
      <c r="F912" s="352"/>
      <c r="G912" s="352"/>
      <c r="H912" s="352"/>
      <c r="I912" s="352"/>
      <c r="J912" s="352"/>
      <c r="K912" s="352"/>
      <c r="L912" s="352"/>
      <c r="M912" s="352"/>
      <c r="N912" s="352"/>
      <c r="O912" s="352"/>
      <c r="P912" s="352"/>
      <c r="Q912" s="352"/>
      <c r="R912" s="352"/>
      <c r="S912" s="352"/>
      <c r="T912" s="352"/>
      <c r="U912" s="352"/>
      <c r="V912" s="352"/>
      <c r="W912" s="352"/>
      <c r="X912" s="352"/>
      <c r="Y912" s="352"/>
      <c r="Z912" s="352"/>
      <c r="AA912" s="352"/>
      <c r="AB912" s="352"/>
      <c r="AC912" s="352"/>
    </row>
    <row r="913" ht="15.75" customHeight="1">
      <c r="A913" s="352"/>
      <c r="B913" s="352"/>
      <c r="C913" s="352"/>
      <c r="D913" s="352"/>
      <c r="E913" s="352"/>
      <c r="F913" s="352"/>
      <c r="G913" s="352"/>
      <c r="H913" s="352"/>
      <c r="I913" s="352"/>
      <c r="J913" s="352"/>
      <c r="K913" s="352"/>
      <c r="L913" s="352"/>
      <c r="M913" s="352"/>
      <c r="N913" s="352"/>
      <c r="O913" s="352"/>
      <c r="P913" s="352"/>
      <c r="Q913" s="352"/>
      <c r="R913" s="352"/>
      <c r="S913" s="352"/>
      <c r="T913" s="352"/>
      <c r="U913" s="352"/>
      <c r="V913" s="352"/>
      <c r="W913" s="352"/>
      <c r="X913" s="352"/>
      <c r="Y913" s="352"/>
      <c r="Z913" s="352"/>
      <c r="AA913" s="352"/>
      <c r="AB913" s="352"/>
      <c r="AC913" s="352"/>
    </row>
    <row r="914" ht="15.75" customHeight="1">
      <c r="A914" s="352"/>
      <c r="B914" s="352"/>
      <c r="C914" s="352"/>
      <c r="D914" s="352"/>
      <c r="E914" s="352"/>
      <c r="F914" s="352"/>
      <c r="G914" s="352"/>
      <c r="H914" s="352"/>
      <c r="I914" s="352"/>
      <c r="J914" s="352"/>
      <c r="K914" s="352"/>
      <c r="L914" s="352"/>
      <c r="M914" s="352"/>
      <c r="N914" s="352"/>
      <c r="O914" s="352"/>
      <c r="P914" s="352"/>
      <c r="Q914" s="352"/>
      <c r="R914" s="352"/>
      <c r="S914" s="352"/>
      <c r="T914" s="352"/>
      <c r="U914" s="352"/>
      <c r="V914" s="352"/>
      <c r="W914" s="352"/>
      <c r="X914" s="352"/>
      <c r="Y914" s="352"/>
      <c r="Z914" s="352"/>
      <c r="AA914" s="352"/>
      <c r="AB914" s="352"/>
      <c r="AC914" s="352"/>
    </row>
    <row r="915" ht="15.75" customHeight="1">
      <c r="A915" s="352"/>
      <c r="B915" s="352"/>
      <c r="C915" s="352"/>
      <c r="D915" s="352"/>
      <c r="E915" s="352"/>
      <c r="F915" s="352"/>
      <c r="G915" s="352"/>
      <c r="H915" s="352"/>
      <c r="I915" s="352"/>
      <c r="J915" s="352"/>
      <c r="K915" s="352"/>
      <c r="L915" s="352"/>
      <c r="M915" s="352"/>
      <c r="N915" s="352"/>
      <c r="O915" s="352"/>
      <c r="P915" s="352"/>
      <c r="Q915" s="352"/>
      <c r="R915" s="352"/>
      <c r="S915" s="352"/>
      <c r="T915" s="352"/>
      <c r="U915" s="352"/>
      <c r="V915" s="352"/>
      <c r="W915" s="352"/>
      <c r="X915" s="352"/>
      <c r="Y915" s="352"/>
      <c r="Z915" s="352"/>
      <c r="AA915" s="352"/>
      <c r="AB915" s="352"/>
      <c r="AC915" s="352"/>
    </row>
    <row r="916" ht="15.75" customHeight="1">
      <c r="A916" s="352"/>
      <c r="B916" s="352"/>
      <c r="C916" s="352"/>
      <c r="D916" s="352"/>
      <c r="E916" s="352"/>
      <c r="F916" s="352"/>
      <c r="G916" s="352"/>
      <c r="H916" s="352"/>
      <c r="I916" s="352"/>
      <c r="J916" s="352"/>
      <c r="K916" s="352"/>
      <c r="L916" s="352"/>
      <c r="M916" s="352"/>
      <c r="N916" s="352"/>
      <c r="O916" s="352"/>
      <c r="P916" s="352"/>
      <c r="Q916" s="352"/>
      <c r="R916" s="352"/>
      <c r="S916" s="352"/>
      <c r="T916" s="352"/>
      <c r="U916" s="352"/>
      <c r="V916" s="352"/>
      <c r="W916" s="352"/>
      <c r="X916" s="352"/>
      <c r="Y916" s="352"/>
      <c r="Z916" s="352"/>
      <c r="AA916" s="352"/>
      <c r="AB916" s="352"/>
      <c r="AC916" s="352"/>
    </row>
    <row r="917" ht="15.75" customHeight="1">
      <c r="A917" s="352"/>
      <c r="B917" s="352"/>
      <c r="C917" s="352"/>
      <c r="D917" s="352"/>
      <c r="E917" s="352"/>
      <c r="F917" s="352"/>
      <c r="G917" s="352"/>
      <c r="H917" s="352"/>
      <c r="I917" s="352"/>
      <c r="J917" s="352"/>
      <c r="K917" s="352"/>
      <c r="L917" s="352"/>
      <c r="M917" s="352"/>
      <c r="N917" s="352"/>
      <c r="O917" s="352"/>
      <c r="P917" s="352"/>
      <c r="Q917" s="352"/>
      <c r="R917" s="352"/>
      <c r="S917" s="352"/>
      <c r="T917" s="352"/>
      <c r="U917" s="352"/>
      <c r="V917" s="352"/>
      <c r="W917" s="352"/>
      <c r="X917" s="352"/>
      <c r="Y917" s="352"/>
      <c r="Z917" s="352"/>
      <c r="AA917" s="352"/>
      <c r="AB917" s="352"/>
      <c r="AC917" s="352"/>
    </row>
    <row r="918" ht="15.75" customHeight="1">
      <c r="A918" s="352"/>
      <c r="B918" s="352"/>
      <c r="C918" s="352"/>
      <c r="D918" s="352"/>
      <c r="E918" s="352"/>
      <c r="F918" s="352"/>
      <c r="G918" s="352"/>
      <c r="H918" s="352"/>
      <c r="I918" s="352"/>
      <c r="J918" s="352"/>
      <c r="K918" s="352"/>
      <c r="L918" s="352"/>
      <c r="M918" s="352"/>
      <c r="N918" s="352"/>
      <c r="O918" s="352"/>
      <c r="P918" s="352"/>
      <c r="Q918" s="352"/>
      <c r="R918" s="352"/>
      <c r="S918" s="352"/>
      <c r="T918" s="352"/>
      <c r="U918" s="352"/>
      <c r="V918" s="352"/>
      <c r="W918" s="352"/>
      <c r="X918" s="352"/>
      <c r="Y918" s="352"/>
      <c r="Z918" s="352"/>
      <c r="AA918" s="352"/>
      <c r="AB918" s="352"/>
      <c r="AC918" s="352"/>
    </row>
    <row r="919" ht="15.75" customHeight="1">
      <c r="A919" s="352"/>
      <c r="B919" s="352"/>
      <c r="C919" s="352"/>
      <c r="D919" s="352"/>
      <c r="E919" s="352"/>
      <c r="F919" s="352"/>
      <c r="G919" s="352"/>
      <c r="H919" s="352"/>
      <c r="I919" s="352"/>
      <c r="J919" s="352"/>
      <c r="K919" s="352"/>
      <c r="L919" s="352"/>
      <c r="M919" s="352"/>
      <c r="N919" s="352"/>
      <c r="O919" s="352"/>
      <c r="P919" s="352"/>
      <c r="Q919" s="352"/>
      <c r="R919" s="352"/>
      <c r="S919" s="352"/>
      <c r="T919" s="352"/>
      <c r="U919" s="352"/>
      <c r="V919" s="352"/>
      <c r="W919" s="352"/>
      <c r="X919" s="352"/>
      <c r="Y919" s="352"/>
      <c r="Z919" s="352"/>
      <c r="AA919" s="352"/>
      <c r="AB919" s="352"/>
      <c r="AC919" s="352"/>
    </row>
    <row r="920" ht="15.75" customHeight="1">
      <c r="A920" s="352"/>
      <c r="B920" s="352"/>
      <c r="C920" s="352"/>
      <c r="D920" s="352"/>
      <c r="E920" s="352"/>
      <c r="F920" s="352"/>
      <c r="G920" s="352"/>
      <c r="H920" s="352"/>
      <c r="I920" s="352"/>
      <c r="J920" s="352"/>
      <c r="K920" s="352"/>
      <c r="L920" s="352"/>
      <c r="M920" s="352"/>
      <c r="N920" s="352"/>
      <c r="O920" s="352"/>
      <c r="P920" s="352"/>
      <c r="Q920" s="352"/>
      <c r="R920" s="352"/>
      <c r="S920" s="352"/>
      <c r="T920" s="352"/>
      <c r="U920" s="352"/>
      <c r="V920" s="352"/>
      <c r="W920" s="352"/>
      <c r="X920" s="352"/>
      <c r="Y920" s="352"/>
      <c r="Z920" s="352"/>
      <c r="AA920" s="352"/>
      <c r="AB920" s="352"/>
      <c r="AC920" s="352"/>
    </row>
    <row r="921" ht="15.75" customHeight="1">
      <c r="A921" s="352"/>
      <c r="B921" s="352"/>
      <c r="C921" s="352"/>
      <c r="D921" s="352"/>
      <c r="E921" s="352"/>
      <c r="F921" s="352"/>
      <c r="G921" s="352"/>
      <c r="H921" s="352"/>
      <c r="I921" s="352"/>
      <c r="J921" s="352"/>
      <c r="K921" s="352"/>
      <c r="L921" s="352"/>
      <c r="M921" s="352"/>
      <c r="N921" s="352"/>
      <c r="O921" s="352"/>
      <c r="P921" s="352"/>
      <c r="Q921" s="352"/>
      <c r="R921" s="352"/>
      <c r="S921" s="352"/>
      <c r="T921" s="352"/>
      <c r="U921" s="352"/>
      <c r="V921" s="352"/>
      <c r="W921" s="352"/>
      <c r="X921" s="352"/>
      <c r="Y921" s="352"/>
      <c r="Z921" s="352"/>
      <c r="AA921" s="352"/>
      <c r="AB921" s="352"/>
      <c r="AC921" s="352"/>
    </row>
    <row r="922" ht="15.75" customHeight="1">
      <c r="A922" s="352"/>
      <c r="B922" s="352"/>
      <c r="C922" s="352"/>
      <c r="D922" s="352"/>
      <c r="E922" s="352"/>
      <c r="F922" s="352"/>
      <c r="G922" s="352"/>
      <c r="H922" s="352"/>
      <c r="I922" s="352"/>
      <c r="J922" s="352"/>
      <c r="K922" s="352"/>
      <c r="L922" s="352"/>
      <c r="M922" s="352"/>
      <c r="N922" s="352"/>
      <c r="O922" s="352"/>
      <c r="P922" s="352"/>
      <c r="Q922" s="352"/>
      <c r="R922" s="352"/>
      <c r="S922" s="352"/>
      <c r="T922" s="352"/>
      <c r="U922" s="352"/>
      <c r="V922" s="352"/>
      <c r="W922" s="352"/>
      <c r="X922" s="352"/>
      <c r="Y922" s="352"/>
      <c r="Z922" s="352"/>
      <c r="AA922" s="352"/>
      <c r="AB922" s="352"/>
      <c r="AC922" s="352"/>
    </row>
    <row r="923" ht="15.75" customHeight="1">
      <c r="A923" s="352"/>
      <c r="B923" s="352"/>
      <c r="C923" s="352"/>
      <c r="D923" s="352"/>
      <c r="E923" s="352"/>
      <c r="F923" s="352"/>
      <c r="G923" s="352"/>
      <c r="H923" s="352"/>
      <c r="I923" s="352"/>
      <c r="J923" s="352"/>
      <c r="K923" s="352"/>
      <c r="L923" s="352"/>
      <c r="M923" s="352"/>
      <c r="N923" s="352"/>
      <c r="O923" s="352"/>
      <c r="P923" s="352"/>
      <c r="Q923" s="352"/>
      <c r="R923" s="352"/>
      <c r="S923" s="352"/>
      <c r="T923" s="352"/>
      <c r="U923" s="352"/>
      <c r="V923" s="352"/>
      <c r="W923" s="352"/>
      <c r="X923" s="352"/>
      <c r="Y923" s="352"/>
      <c r="Z923" s="352"/>
      <c r="AA923" s="352"/>
      <c r="AB923" s="352"/>
      <c r="AC923" s="352"/>
    </row>
    <row r="924" ht="15.75" customHeight="1">
      <c r="A924" s="352"/>
      <c r="B924" s="352"/>
      <c r="C924" s="352"/>
      <c r="D924" s="352"/>
      <c r="E924" s="352"/>
      <c r="F924" s="352"/>
      <c r="G924" s="352"/>
      <c r="H924" s="352"/>
      <c r="I924" s="352"/>
      <c r="J924" s="352"/>
      <c r="K924" s="352"/>
      <c r="L924" s="352"/>
      <c r="M924" s="352"/>
      <c r="N924" s="352"/>
      <c r="O924" s="352"/>
      <c r="P924" s="352"/>
      <c r="Q924" s="352"/>
      <c r="R924" s="352"/>
      <c r="S924" s="352"/>
      <c r="T924" s="352"/>
      <c r="U924" s="352"/>
      <c r="V924" s="352"/>
      <c r="W924" s="352"/>
      <c r="X924" s="352"/>
      <c r="Y924" s="352"/>
      <c r="Z924" s="352"/>
      <c r="AA924" s="352"/>
      <c r="AB924" s="352"/>
      <c r="AC924" s="352"/>
    </row>
    <row r="925" ht="15.75" customHeight="1">
      <c r="A925" s="352"/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352"/>
      <c r="T925" s="352"/>
      <c r="U925" s="352"/>
      <c r="V925" s="352"/>
      <c r="W925" s="352"/>
      <c r="X925" s="352"/>
      <c r="Y925" s="352"/>
      <c r="Z925" s="352"/>
      <c r="AA925" s="352"/>
      <c r="AB925" s="352"/>
      <c r="AC925" s="352"/>
    </row>
    <row r="926" ht="15.75" customHeight="1">
      <c r="A926" s="352"/>
      <c r="B926" s="352"/>
      <c r="C926" s="352"/>
      <c r="D926" s="352"/>
      <c r="E926" s="352"/>
      <c r="F926" s="352"/>
      <c r="G926" s="352"/>
      <c r="H926" s="352"/>
      <c r="I926" s="352"/>
      <c r="J926" s="352"/>
      <c r="K926" s="352"/>
      <c r="L926" s="352"/>
      <c r="M926" s="352"/>
      <c r="N926" s="352"/>
      <c r="O926" s="352"/>
      <c r="P926" s="352"/>
      <c r="Q926" s="352"/>
      <c r="R926" s="352"/>
      <c r="S926" s="352"/>
      <c r="T926" s="352"/>
      <c r="U926" s="352"/>
      <c r="V926" s="352"/>
      <c r="W926" s="352"/>
      <c r="X926" s="352"/>
      <c r="Y926" s="352"/>
      <c r="Z926" s="352"/>
      <c r="AA926" s="352"/>
      <c r="AB926" s="352"/>
      <c r="AC926" s="352"/>
    </row>
    <row r="927" ht="15.75" customHeight="1">
      <c r="A927" s="352"/>
      <c r="B927" s="352"/>
      <c r="C927" s="352"/>
      <c r="D927" s="352"/>
      <c r="E927" s="352"/>
      <c r="F927" s="352"/>
      <c r="G927" s="352"/>
      <c r="H927" s="352"/>
      <c r="I927" s="352"/>
      <c r="J927" s="352"/>
      <c r="K927" s="352"/>
      <c r="L927" s="352"/>
      <c r="M927" s="352"/>
      <c r="N927" s="352"/>
      <c r="O927" s="352"/>
      <c r="P927" s="352"/>
      <c r="Q927" s="352"/>
      <c r="R927" s="352"/>
      <c r="S927" s="352"/>
      <c r="T927" s="352"/>
      <c r="U927" s="352"/>
      <c r="V927" s="352"/>
      <c r="W927" s="352"/>
      <c r="X927" s="352"/>
      <c r="Y927" s="352"/>
      <c r="Z927" s="352"/>
      <c r="AA927" s="352"/>
      <c r="AB927" s="352"/>
      <c r="AC927" s="352"/>
    </row>
    <row r="928" ht="15.75" customHeight="1">
      <c r="A928" s="352"/>
      <c r="B928" s="352"/>
      <c r="C928" s="352"/>
      <c r="D928" s="352"/>
      <c r="E928" s="352"/>
      <c r="F928" s="352"/>
      <c r="G928" s="352"/>
      <c r="H928" s="352"/>
      <c r="I928" s="352"/>
      <c r="J928" s="352"/>
      <c r="K928" s="352"/>
      <c r="L928" s="352"/>
      <c r="M928" s="352"/>
      <c r="N928" s="352"/>
      <c r="O928" s="352"/>
      <c r="P928" s="352"/>
      <c r="Q928" s="352"/>
      <c r="R928" s="352"/>
      <c r="S928" s="352"/>
      <c r="T928" s="352"/>
      <c r="U928" s="352"/>
      <c r="V928" s="352"/>
      <c r="W928" s="352"/>
      <c r="X928" s="352"/>
      <c r="Y928" s="352"/>
      <c r="Z928" s="352"/>
      <c r="AA928" s="352"/>
      <c r="AB928" s="352"/>
      <c r="AC928" s="352"/>
    </row>
    <row r="929" ht="15.75" customHeight="1">
      <c r="A929" s="352"/>
      <c r="B929" s="352"/>
      <c r="C929" s="352"/>
      <c r="D929" s="352"/>
      <c r="E929" s="352"/>
      <c r="F929" s="352"/>
      <c r="G929" s="352"/>
      <c r="H929" s="352"/>
      <c r="I929" s="352"/>
      <c r="J929" s="352"/>
      <c r="K929" s="352"/>
      <c r="L929" s="352"/>
      <c r="M929" s="352"/>
      <c r="N929" s="352"/>
      <c r="O929" s="352"/>
      <c r="P929" s="352"/>
      <c r="Q929" s="352"/>
      <c r="R929" s="352"/>
      <c r="S929" s="352"/>
      <c r="T929" s="352"/>
      <c r="U929" s="352"/>
      <c r="V929" s="352"/>
      <c r="W929" s="352"/>
      <c r="X929" s="352"/>
      <c r="Y929" s="352"/>
      <c r="Z929" s="352"/>
      <c r="AA929" s="352"/>
      <c r="AB929" s="352"/>
      <c r="AC929" s="352"/>
    </row>
    <row r="930" ht="15.75" customHeight="1">
      <c r="A930" s="352"/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N930" s="352"/>
      <c r="O930" s="352"/>
      <c r="P930" s="352"/>
      <c r="Q930" s="352"/>
      <c r="R930" s="352"/>
      <c r="S930" s="352"/>
      <c r="T930" s="352"/>
      <c r="U930" s="352"/>
      <c r="V930" s="352"/>
      <c r="W930" s="352"/>
      <c r="X930" s="352"/>
      <c r="Y930" s="352"/>
      <c r="Z930" s="352"/>
      <c r="AA930" s="352"/>
      <c r="AB930" s="352"/>
      <c r="AC930" s="352"/>
    </row>
    <row r="931" ht="15.75" customHeight="1">
      <c r="A931" s="352"/>
      <c r="B931" s="352"/>
      <c r="C931" s="352"/>
      <c r="D931" s="352"/>
      <c r="E931" s="352"/>
      <c r="F931" s="352"/>
      <c r="G931" s="352"/>
      <c r="H931" s="352"/>
      <c r="I931" s="352"/>
      <c r="J931" s="352"/>
      <c r="K931" s="352"/>
      <c r="L931" s="352"/>
      <c r="M931" s="352"/>
      <c r="N931" s="352"/>
      <c r="O931" s="352"/>
      <c r="P931" s="352"/>
      <c r="Q931" s="352"/>
      <c r="R931" s="352"/>
      <c r="S931" s="352"/>
      <c r="T931" s="352"/>
      <c r="U931" s="352"/>
      <c r="V931" s="352"/>
      <c r="W931" s="352"/>
      <c r="X931" s="352"/>
      <c r="Y931" s="352"/>
      <c r="Z931" s="352"/>
      <c r="AA931" s="352"/>
      <c r="AB931" s="352"/>
      <c r="AC931" s="352"/>
    </row>
    <row r="932" ht="15.75" customHeight="1">
      <c r="A932" s="352"/>
      <c r="B932" s="352"/>
      <c r="C932" s="352"/>
      <c r="D932" s="352"/>
      <c r="E932" s="352"/>
      <c r="F932" s="352"/>
      <c r="G932" s="352"/>
      <c r="H932" s="352"/>
      <c r="I932" s="352"/>
      <c r="J932" s="352"/>
      <c r="K932" s="352"/>
      <c r="L932" s="352"/>
      <c r="M932" s="352"/>
      <c r="N932" s="352"/>
      <c r="O932" s="352"/>
      <c r="P932" s="352"/>
      <c r="Q932" s="352"/>
      <c r="R932" s="352"/>
      <c r="S932" s="352"/>
      <c r="T932" s="352"/>
      <c r="U932" s="352"/>
      <c r="V932" s="352"/>
      <c r="W932" s="352"/>
      <c r="X932" s="352"/>
      <c r="Y932" s="352"/>
      <c r="Z932" s="352"/>
      <c r="AA932" s="352"/>
      <c r="AB932" s="352"/>
      <c r="AC932" s="352"/>
    </row>
    <row r="933" ht="15.75" customHeight="1">
      <c r="A933" s="352"/>
      <c r="B933" s="352"/>
      <c r="C933" s="352"/>
      <c r="D933" s="352"/>
      <c r="E933" s="352"/>
      <c r="F933" s="352"/>
      <c r="G933" s="352"/>
      <c r="H933" s="352"/>
      <c r="I933" s="352"/>
      <c r="J933" s="352"/>
      <c r="K933" s="352"/>
      <c r="L933" s="352"/>
      <c r="M933" s="352"/>
      <c r="N933" s="352"/>
      <c r="O933" s="352"/>
      <c r="P933" s="352"/>
      <c r="Q933" s="352"/>
      <c r="R933" s="352"/>
      <c r="S933" s="352"/>
      <c r="T933" s="352"/>
      <c r="U933" s="352"/>
      <c r="V933" s="352"/>
      <c r="W933" s="352"/>
      <c r="X933" s="352"/>
      <c r="Y933" s="352"/>
      <c r="Z933" s="352"/>
      <c r="AA933" s="352"/>
      <c r="AB933" s="352"/>
      <c r="AC933" s="352"/>
    </row>
    <row r="934" ht="15.75" customHeight="1">
      <c r="A934" s="352"/>
      <c r="B934" s="352"/>
      <c r="C934" s="352"/>
      <c r="D934" s="352"/>
      <c r="E934" s="352"/>
      <c r="F934" s="352"/>
      <c r="G934" s="352"/>
      <c r="H934" s="352"/>
      <c r="I934" s="352"/>
      <c r="J934" s="352"/>
      <c r="K934" s="352"/>
      <c r="L934" s="352"/>
      <c r="M934" s="352"/>
      <c r="N934" s="352"/>
      <c r="O934" s="352"/>
      <c r="P934" s="352"/>
      <c r="Q934" s="352"/>
      <c r="R934" s="352"/>
      <c r="S934" s="352"/>
      <c r="T934" s="352"/>
      <c r="U934" s="352"/>
      <c r="V934" s="352"/>
      <c r="W934" s="352"/>
      <c r="X934" s="352"/>
      <c r="Y934" s="352"/>
      <c r="Z934" s="352"/>
      <c r="AA934" s="352"/>
      <c r="AB934" s="352"/>
      <c r="AC934" s="352"/>
    </row>
    <row r="935" ht="15.75" customHeight="1">
      <c r="A935" s="352"/>
      <c r="B935" s="352"/>
      <c r="C935" s="352"/>
      <c r="D935" s="352"/>
      <c r="E935" s="352"/>
      <c r="F935" s="352"/>
      <c r="G935" s="352"/>
      <c r="H935" s="352"/>
      <c r="I935" s="352"/>
      <c r="J935" s="352"/>
      <c r="K935" s="352"/>
      <c r="L935" s="352"/>
      <c r="M935" s="352"/>
      <c r="N935" s="352"/>
      <c r="O935" s="352"/>
      <c r="P935" s="352"/>
      <c r="Q935" s="352"/>
      <c r="R935" s="352"/>
      <c r="S935" s="352"/>
      <c r="T935" s="352"/>
      <c r="U935" s="352"/>
      <c r="V935" s="352"/>
      <c r="W935" s="352"/>
      <c r="X935" s="352"/>
      <c r="Y935" s="352"/>
      <c r="Z935" s="352"/>
      <c r="AA935" s="352"/>
      <c r="AB935" s="352"/>
      <c r="AC935" s="352"/>
    </row>
    <row r="936" ht="15.75" customHeight="1">
      <c r="A936" s="352"/>
      <c r="B936" s="352"/>
      <c r="C936" s="352"/>
      <c r="D936" s="352"/>
      <c r="E936" s="352"/>
      <c r="F936" s="352"/>
      <c r="G936" s="352"/>
      <c r="H936" s="352"/>
      <c r="I936" s="352"/>
      <c r="J936" s="352"/>
      <c r="K936" s="352"/>
      <c r="L936" s="352"/>
      <c r="M936" s="352"/>
      <c r="N936" s="352"/>
      <c r="O936" s="352"/>
      <c r="P936" s="352"/>
      <c r="Q936" s="352"/>
      <c r="R936" s="352"/>
      <c r="S936" s="352"/>
      <c r="T936" s="352"/>
      <c r="U936" s="352"/>
      <c r="V936" s="352"/>
      <c r="W936" s="352"/>
      <c r="X936" s="352"/>
      <c r="Y936" s="352"/>
      <c r="Z936" s="352"/>
      <c r="AA936" s="352"/>
      <c r="AB936" s="352"/>
      <c r="AC936" s="352"/>
    </row>
    <row r="937" ht="15.75" customHeight="1">
      <c r="A937" s="352"/>
      <c r="B937" s="352"/>
      <c r="C937" s="352"/>
      <c r="D937" s="352"/>
      <c r="E937" s="352"/>
      <c r="F937" s="352"/>
      <c r="G937" s="352"/>
      <c r="H937" s="352"/>
      <c r="I937" s="352"/>
      <c r="J937" s="352"/>
      <c r="K937" s="352"/>
      <c r="L937" s="352"/>
      <c r="M937" s="352"/>
      <c r="N937" s="352"/>
      <c r="O937" s="352"/>
      <c r="P937" s="352"/>
      <c r="Q937" s="352"/>
      <c r="R937" s="352"/>
      <c r="S937" s="352"/>
      <c r="T937" s="352"/>
      <c r="U937" s="352"/>
      <c r="V937" s="352"/>
      <c r="W937" s="352"/>
      <c r="X937" s="352"/>
      <c r="Y937" s="352"/>
      <c r="Z937" s="352"/>
      <c r="AA937" s="352"/>
      <c r="AB937" s="352"/>
      <c r="AC937" s="352"/>
    </row>
    <row r="938" ht="15.75" customHeight="1">
      <c r="A938" s="352"/>
      <c r="B938" s="352"/>
      <c r="C938" s="352"/>
      <c r="D938" s="352"/>
      <c r="E938" s="352"/>
      <c r="F938" s="352"/>
      <c r="G938" s="352"/>
      <c r="H938" s="352"/>
      <c r="I938" s="352"/>
      <c r="J938" s="352"/>
      <c r="K938" s="352"/>
      <c r="L938" s="352"/>
      <c r="M938" s="352"/>
      <c r="N938" s="352"/>
      <c r="O938" s="352"/>
      <c r="P938" s="352"/>
      <c r="Q938" s="352"/>
      <c r="R938" s="352"/>
      <c r="S938" s="352"/>
      <c r="T938" s="352"/>
      <c r="U938" s="352"/>
      <c r="V938" s="352"/>
      <c r="W938" s="352"/>
      <c r="X938" s="352"/>
      <c r="Y938" s="352"/>
      <c r="Z938" s="352"/>
      <c r="AA938" s="352"/>
      <c r="AB938" s="352"/>
      <c r="AC938" s="352"/>
    </row>
    <row r="939" ht="15.75" customHeight="1">
      <c r="A939" s="352"/>
      <c r="B939" s="352"/>
      <c r="C939" s="352"/>
      <c r="D939" s="352"/>
      <c r="E939" s="352"/>
      <c r="F939" s="352"/>
      <c r="G939" s="352"/>
      <c r="H939" s="352"/>
      <c r="I939" s="352"/>
      <c r="J939" s="352"/>
      <c r="K939" s="352"/>
      <c r="L939" s="352"/>
      <c r="M939" s="352"/>
      <c r="N939" s="352"/>
      <c r="O939" s="352"/>
      <c r="P939" s="352"/>
      <c r="Q939" s="352"/>
      <c r="R939" s="352"/>
      <c r="S939" s="352"/>
      <c r="T939" s="352"/>
      <c r="U939" s="352"/>
      <c r="V939" s="352"/>
      <c r="W939" s="352"/>
      <c r="X939" s="352"/>
      <c r="Y939" s="352"/>
      <c r="Z939" s="352"/>
      <c r="AA939" s="352"/>
      <c r="AB939" s="352"/>
      <c r="AC939" s="352"/>
    </row>
    <row r="940" ht="15.75" customHeight="1">
      <c r="A940" s="352"/>
      <c r="B940" s="352"/>
      <c r="C940" s="352"/>
      <c r="D940" s="352"/>
      <c r="E940" s="352"/>
      <c r="F940" s="352"/>
      <c r="G940" s="352"/>
      <c r="H940" s="352"/>
      <c r="I940" s="352"/>
      <c r="J940" s="352"/>
      <c r="K940" s="352"/>
      <c r="L940" s="352"/>
      <c r="M940" s="352"/>
      <c r="N940" s="352"/>
      <c r="O940" s="352"/>
      <c r="P940" s="352"/>
      <c r="Q940" s="352"/>
      <c r="R940" s="352"/>
      <c r="S940" s="352"/>
      <c r="T940" s="352"/>
      <c r="U940" s="352"/>
      <c r="V940" s="352"/>
      <c r="W940" s="352"/>
      <c r="X940" s="352"/>
      <c r="Y940" s="352"/>
      <c r="Z940" s="352"/>
      <c r="AA940" s="352"/>
      <c r="AB940" s="352"/>
      <c r="AC940" s="352"/>
    </row>
    <row r="941" ht="15.75" customHeight="1">
      <c r="A941" s="352"/>
      <c r="B941" s="352"/>
      <c r="C941" s="352"/>
      <c r="D941" s="352"/>
      <c r="E941" s="352"/>
      <c r="F941" s="352"/>
      <c r="G941" s="352"/>
      <c r="H941" s="352"/>
      <c r="I941" s="352"/>
      <c r="J941" s="352"/>
      <c r="K941" s="352"/>
      <c r="L941" s="352"/>
      <c r="M941" s="352"/>
      <c r="N941" s="352"/>
      <c r="O941" s="352"/>
      <c r="P941" s="352"/>
      <c r="Q941" s="352"/>
      <c r="R941" s="352"/>
      <c r="S941" s="352"/>
      <c r="T941" s="352"/>
      <c r="U941" s="352"/>
      <c r="V941" s="352"/>
      <c r="W941" s="352"/>
      <c r="X941" s="352"/>
      <c r="Y941" s="352"/>
      <c r="Z941" s="352"/>
      <c r="AA941" s="352"/>
      <c r="AB941" s="352"/>
      <c r="AC941" s="352"/>
    </row>
    <row r="942" ht="15.75" customHeight="1">
      <c r="A942" s="352"/>
      <c r="B942" s="352"/>
      <c r="C942" s="352"/>
      <c r="D942" s="352"/>
      <c r="E942" s="352"/>
      <c r="F942" s="352"/>
      <c r="G942" s="352"/>
      <c r="H942" s="352"/>
      <c r="I942" s="352"/>
      <c r="J942" s="352"/>
      <c r="K942" s="352"/>
      <c r="L942" s="352"/>
      <c r="M942" s="352"/>
      <c r="N942" s="352"/>
      <c r="O942" s="352"/>
      <c r="P942" s="352"/>
      <c r="Q942" s="352"/>
      <c r="R942" s="352"/>
      <c r="S942" s="352"/>
      <c r="T942" s="352"/>
      <c r="U942" s="352"/>
      <c r="V942" s="352"/>
      <c r="W942" s="352"/>
      <c r="X942" s="352"/>
      <c r="Y942" s="352"/>
      <c r="Z942" s="352"/>
      <c r="AA942" s="352"/>
      <c r="AB942" s="352"/>
      <c r="AC942" s="352"/>
    </row>
    <row r="943" ht="15.75" customHeight="1">
      <c r="A943" s="352"/>
      <c r="B943" s="352"/>
      <c r="C943" s="352"/>
      <c r="D943" s="352"/>
      <c r="E943" s="352"/>
      <c r="F943" s="352"/>
      <c r="G943" s="352"/>
      <c r="H943" s="352"/>
      <c r="I943" s="352"/>
      <c r="J943" s="352"/>
      <c r="K943" s="352"/>
      <c r="L943" s="352"/>
      <c r="M943" s="352"/>
      <c r="N943" s="352"/>
      <c r="O943" s="352"/>
      <c r="P943" s="352"/>
      <c r="Q943" s="352"/>
      <c r="R943" s="352"/>
      <c r="S943" s="352"/>
      <c r="T943" s="352"/>
      <c r="U943" s="352"/>
      <c r="V943" s="352"/>
      <c r="W943" s="352"/>
      <c r="X943" s="352"/>
      <c r="Y943" s="352"/>
      <c r="Z943" s="352"/>
      <c r="AA943" s="352"/>
      <c r="AB943" s="352"/>
      <c r="AC943" s="352"/>
    </row>
    <row r="944" ht="15.75" customHeight="1">
      <c r="A944" s="352"/>
      <c r="B944" s="352"/>
      <c r="C944" s="352"/>
      <c r="D944" s="352"/>
      <c r="E944" s="352"/>
      <c r="F944" s="352"/>
      <c r="G944" s="352"/>
      <c r="H944" s="352"/>
      <c r="I944" s="352"/>
      <c r="J944" s="352"/>
      <c r="K944" s="352"/>
      <c r="L944" s="352"/>
      <c r="M944" s="352"/>
      <c r="N944" s="352"/>
      <c r="O944" s="352"/>
      <c r="P944" s="352"/>
      <c r="Q944" s="352"/>
      <c r="R944" s="352"/>
      <c r="S944" s="352"/>
      <c r="T944" s="352"/>
      <c r="U944" s="352"/>
      <c r="V944" s="352"/>
      <c r="W944" s="352"/>
      <c r="X944" s="352"/>
      <c r="Y944" s="352"/>
      <c r="Z944" s="352"/>
      <c r="AA944" s="352"/>
      <c r="AB944" s="352"/>
      <c r="AC944" s="352"/>
    </row>
    <row r="945" ht="15.75" customHeight="1">
      <c r="A945" s="352"/>
      <c r="B945" s="352"/>
      <c r="C945" s="352"/>
      <c r="D945" s="352"/>
      <c r="E945" s="352"/>
      <c r="F945" s="352"/>
      <c r="G945" s="352"/>
      <c r="H945" s="352"/>
      <c r="I945" s="352"/>
      <c r="J945" s="352"/>
      <c r="K945" s="352"/>
      <c r="L945" s="352"/>
      <c r="M945" s="352"/>
      <c r="N945" s="352"/>
      <c r="O945" s="352"/>
      <c r="P945" s="352"/>
      <c r="Q945" s="352"/>
      <c r="R945" s="352"/>
      <c r="S945" s="352"/>
      <c r="T945" s="352"/>
      <c r="U945" s="352"/>
      <c r="V945" s="352"/>
      <c r="W945" s="352"/>
      <c r="X945" s="352"/>
      <c r="Y945" s="352"/>
      <c r="Z945" s="352"/>
      <c r="AA945" s="352"/>
      <c r="AB945" s="352"/>
      <c r="AC945" s="352"/>
    </row>
    <row r="946" ht="15.75" customHeight="1">
      <c r="A946" s="352"/>
      <c r="B946" s="352"/>
      <c r="C946" s="352"/>
      <c r="D946" s="352"/>
      <c r="E946" s="352"/>
      <c r="F946" s="352"/>
      <c r="G946" s="352"/>
      <c r="H946" s="352"/>
      <c r="I946" s="352"/>
      <c r="J946" s="352"/>
      <c r="K946" s="352"/>
      <c r="L946" s="352"/>
      <c r="M946" s="352"/>
      <c r="N946" s="352"/>
      <c r="O946" s="352"/>
      <c r="P946" s="352"/>
      <c r="Q946" s="352"/>
      <c r="R946" s="352"/>
      <c r="S946" s="352"/>
      <c r="T946" s="352"/>
      <c r="U946" s="352"/>
      <c r="V946" s="352"/>
      <c r="W946" s="352"/>
      <c r="X946" s="352"/>
      <c r="Y946" s="352"/>
      <c r="Z946" s="352"/>
      <c r="AA946" s="352"/>
      <c r="AB946" s="352"/>
      <c r="AC946" s="352"/>
    </row>
    <row r="947" ht="15.75" customHeight="1">
      <c r="A947" s="352"/>
      <c r="B947" s="352"/>
      <c r="C947" s="352"/>
      <c r="D947" s="352"/>
      <c r="E947" s="352"/>
      <c r="F947" s="352"/>
      <c r="G947" s="352"/>
      <c r="H947" s="352"/>
      <c r="I947" s="352"/>
      <c r="J947" s="352"/>
      <c r="K947" s="352"/>
      <c r="L947" s="352"/>
      <c r="M947" s="352"/>
      <c r="N947" s="352"/>
      <c r="O947" s="352"/>
      <c r="P947" s="352"/>
      <c r="Q947" s="352"/>
      <c r="R947" s="352"/>
      <c r="S947" s="352"/>
      <c r="T947" s="352"/>
      <c r="U947" s="352"/>
      <c r="V947" s="352"/>
      <c r="W947" s="352"/>
      <c r="X947" s="352"/>
      <c r="Y947" s="352"/>
      <c r="Z947" s="352"/>
      <c r="AA947" s="352"/>
      <c r="AB947" s="352"/>
      <c r="AC947" s="352"/>
    </row>
    <row r="948" ht="15.75" customHeight="1">
      <c r="A948" s="352"/>
      <c r="B948" s="352"/>
      <c r="C948" s="352"/>
      <c r="D948" s="352"/>
      <c r="E948" s="352"/>
      <c r="F948" s="352"/>
      <c r="G948" s="352"/>
      <c r="H948" s="352"/>
      <c r="I948" s="352"/>
      <c r="J948" s="352"/>
      <c r="K948" s="352"/>
      <c r="L948" s="352"/>
      <c r="M948" s="352"/>
      <c r="N948" s="352"/>
      <c r="O948" s="352"/>
      <c r="P948" s="352"/>
      <c r="Q948" s="352"/>
      <c r="R948" s="352"/>
      <c r="S948" s="352"/>
      <c r="T948" s="352"/>
      <c r="U948" s="352"/>
      <c r="V948" s="352"/>
      <c r="W948" s="352"/>
      <c r="X948" s="352"/>
      <c r="Y948" s="352"/>
      <c r="Z948" s="352"/>
      <c r="AA948" s="352"/>
      <c r="AB948" s="352"/>
      <c r="AC948" s="352"/>
    </row>
    <row r="949" ht="15.75" customHeight="1">
      <c r="A949" s="352"/>
      <c r="B949" s="352"/>
      <c r="C949" s="352"/>
      <c r="D949" s="352"/>
      <c r="E949" s="352"/>
      <c r="F949" s="352"/>
      <c r="G949" s="352"/>
      <c r="H949" s="352"/>
      <c r="I949" s="352"/>
      <c r="J949" s="352"/>
      <c r="K949" s="352"/>
      <c r="L949" s="352"/>
      <c r="M949" s="352"/>
      <c r="N949" s="352"/>
      <c r="O949" s="352"/>
      <c r="P949" s="352"/>
      <c r="Q949" s="352"/>
      <c r="R949" s="352"/>
      <c r="S949" s="352"/>
      <c r="T949" s="352"/>
      <c r="U949" s="352"/>
      <c r="V949" s="352"/>
      <c r="W949" s="352"/>
      <c r="X949" s="352"/>
      <c r="Y949" s="352"/>
      <c r="Z949" s="352"/>
      <c r="AA949" s="352"/>
      <c r="AB949" s="352"/>
      <c r="AC949" s="352"/>
    </row>
    <row r="950" ht="15.75" customHeight="1">
      <c r="A950" s="352"/>
      <c r="B950" s="352"/>
      <c r="C950" s="352"/>
      <c r="D950" s="352"/>
      <c r="E950" s="352"/>
      <c r="F950" s="352"/>
      <c r="G950" s="352"/>
      <c r="H950" s="352"/>
      <c r="I950" s="352"/>
      <c r="J950" s="352"/>
      <c r="K950" s="352"/>
      <c r="L950" s="352"/>
      <c r="M950" s="352"/>
      <c r="N950" s="352"/>
      <c r="O950" s="352"/>
      <c r="P950" s="352"/>
      <c r="Q950" s="352"/>
      <c r="R950" s="352"/>
      <c r="S950" s="352"/>
      <c r="T950" s="352"/>
      <c r="U950" s="352"/>
      <c r="V950" s="352"/>
      <c r="W950" s="352"/>
      <c r="X950" s="352"/>
      <c r="Y950" s="352"/>
      <c r="Z950" s="352"/>
      <c r="AA950" s="352"/>
      <c r="AB950" s="352"/>
      <c r="AC950" s="352"/>
    </row>
    <row r="951" ht="15.75" customHeight="1">
      <c r="A951" s="352"/>
      <c r="B951" s="352"/>
      <c r="C951" s="352"/>
      <c r="D951" s="352"/>
      <c r="E951" s="352"/>
      <c r="F951" s="352"/>
      <c r="G951" s="352"/>
      <c r="H951" s="352"/>
      <c r="I951" s="352"/>
      <c r="J951" s="352"/>
      <c r="K951" s="352"/>
      <c r="L951" s="352"/>
      <c r="M951" s="352"/>
      <c r="N951" s="352"/>
      <c r="O951" s="352"/>
      <c r="P951" s="352"/>
      <c r="Q951" s="352"/>
      <c r="R951" s="352"/>
      <c r="S951" s="352"/>
      <c r="T951" s="352"/>
      <c r="U951" s="352"/>
      <c r="V951" s="352"/>
      <c r="W951" s="352"/>
      <c r="X951" s="352"/>
      <c r="Y951" s="352"/>
      <c r="Z951" s="352"/>
      <c r="AA951" s="352"/>
      <c r="AB951" s="352"/>
      <c r="AC951" s="352"/>
    </row>
    <row r="952" ht="15.75" customHeight="1">
      <c r="A952" s="352"/>
      <c r="B952" s="352"/>
      <c r="C952" s="352"/>
      <c r="D952" s="352"/>
      <c r="E952" s="352"/>
      <c r="F952" s="352"/>
      <c r="G952" s="352"/>
      <c r="H952" s="352"/>
      <c r="I952" s="352"/>
      <c r="J952" s="352"/>
      <c r="K952" s="352"/>
      <c r="L952" s="352"/>
      <c r="M952" s="352"/>
      <c r="N952" s="352"/>
      <c r="O952" s="352"/>
      <c r="P952" s="352"/>
      <c r="Q952" s="352"/>
      <c r="R952" s="352"/>
      <c r="S952" s="352"/>
      <c r="T952" s="352"/>
      <c r="U952" s="352"/>
      <c r="V952" s="352"/>
      <c r="W952" s="352"/>
      <c r="X952" s="352"/>
      <c r="Y952" s="352"/>
      <c r="Z952" s="352"/>
      <c r="AA952" s="352"/>
      <c r="AB952" s="352"/>
      <c r="AC952" s="352"/>
    </row>
    <row r="953" ht="15.75" customHeight="1">
      <c r="A953" s="352"/>
      <c r="B953" s="352"/>
      <c r="C953" s="352"/>
      <c r="D953" s="352"/>
      <c r="E953" s="352"/>
      <c r="F953" s="352"/>
      <c r="G953" s="352"/>
      <c r="H953" s="352"/>
      <c r="I953" s="352"/>
      <c r="J953" s="352"/>
      <c r="K953" s="352"/>
      <c r="L953" s="352"/>
      <c r="M953" s="352"/>
      <c r="N953" s="352"/>
      <c r="O953" s="352"/>
      <c r="P953" s="352"/>
      <c r="Q953" s="352"/>
      <c r="R953" s="352"/>
      <c r="S953" s="352"/>
      <c r="T953" s="352"/>
      <c r="U953" s="352"/>
      <c r="V953" s="352"/>
      <c r="W953" s="352"/>
      <c r="X953" s="352"/>
      <c r="Y953" s="352"/>
      <c r="Z953" s="352"/>
      <c r="AA953" s="352"/>
      <c r="AB953" s="352"/>
      <c r="AC953" s="352"/>
    </row>
    <row r="954" ht="15.75" customHeight="1">
      <c r="A954" s="352"/>
      <c r="B954" s="352"/>
      <c r="C954" s="352"/>
      <c r="D954" s="352"/>
      <c r="E954" s="352"/>
      <c r="F954" s="352"/>
      <c r="G954" s="352"/>
      <c r="H954" s="352"/>
      <c r="I954" s="352"/>
      <c r="J954" s="352"/>
      <c r="K954" s="352"/>
      <c r="L954" s="352"/>
      <c r="M954" s="352"/>
      <c r="N954" s="352"/>
      <c r="O954" s="352"/>
      <c r="P954" s="352"/>
      <c r="Q954" s="352"/>
      <c r="R954" s="352"/>
      <c r="S954" s="352"/>
      <c r="T954" s="352"/>
      <c r="U954" s="352"/>
      <c r="V954" s="352"/>
      <c r="W954" s="352"/>
      <c r="X954" s="352"/>
      <c r="Y954" s="352"/>
      <c r="Z954" s="352"/>
      <c r="AA954" s="352"/>
      <c r="AB954" s="352"/>
      <c r="AC954" s="352"/>
    </row>
    <row r="955" ht="15.75" customHeight="1">
      <c r="A955" s="352"/>
      <c r="B955" s="352"/>
      <c r="C955" s="352"/>
      <c r="D955" s="352"/>
      <c r="E955" s="352"/>
      <c r="F955" s="352"/>
      <c r="G955" s="352"/>
      <c r="H955" s="352"/>
      <c r="I955" s="352"/>
      <c r="J955" s="352"/>
      <c r="K955" s="352"/>
      <c r="L955" s="352"/>
      <c r="M955" s="352"/>
      <c r="N955" s="352"/>
      <c r="O955" s="352"/>
      <c r="P955" s="352"/>
      <c r="Q955" s="352"/>
      <c r="R955" s="352"/>
      <c r="S955" s="352"/>
      <c r="T955" s="352"/>
      <c r="U955" s="352"/>
      <c r="V955" s="352"/>
      <c r="W955" s="352"/>
      <c r="X955" s="352"/>
      <c r="Y955" s="352"/>
      <c r="Z955" s="352"/>
      <c r="AA955" s="352"/>
      <c r="AB955" s="352"/>
      <c r="AC955" s="352"/>
    </row>
    <row r="956" ht="15.75" customHeight="1">
      <c r="A956" s="352"/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N956" s="352"/>
      <c r="O956" s="352"/>
      <c r="P956" s="352"/>
      <c r="Q956" s="352"/>
      <c r="R956" s="352"/>
      <c r="S956" s="352"/>
      <c r="T956" s="352"/>
      <c r="U956" s="352"/>
      <c r="V956" s="352"/>
      <c r="W956" s="352"/>
      <c r="X956" s="352"/>
      <c r="Y956" s="352"/>
      <c r="Z956" s="352"/>
      <c r="AA956" s="352"/>
      <c r="AB956" s="352"/>
      <c r="AC956" s="352"/>
    </row>
    <row r="957" ht="15.75" customHeight="1">
      <c r="A957" s="352"/>
      <c r="B957" s="352"/>
      <c r="C957" s="352"/>
      <c r="D957" s="352"/>
      <c r="E957" s="352"/>
      <c r="F957" s="352"/>
      <c r="G957" s="352"/>
      <c r="H957" s="352"/>
      <c r="I957" s="352"/>
      <c r="J957" s="352"/>
      <c r="K957" s="352"/>
      <c r="L957" s="352"/>
      <c r="M957" s="352"/>
      <c r="N957" s="352"/>
      <c r="O957" s="352"/>
      <c r="P957" s="352"/>
      <c r="Q957" s="352"/>
      <c r="R957" s="352"/>
      <c r="S957" s="352"/>
      <c r="T957" s="352"/>
      <c r="U957" s="352"/>
      <c r="V957" s="352"/>
      <c r="W957" s="352"/>
      <c r="X957" s="352"/>
      <c r="Y957" s="352"/>
      <c r="Z957" s="352"/>
      <c r="AA957" s="352"/>
      <c r="AB957" s="352"/>
      <c r="AC957" s="352"/>
    </row>
    <row r="958" ht="15.75" customHeight="1">
      <c r="A958" s="352"/>
      <c r="B958" s="352"/>
      <c r="C958" s="352"/>
      <c r="D958" s="352"/>
      <c r="E958" s="352"/>
      <c r="F958" s="352"/>
      <c r="G958" s="352"/>
      <c r="H958" s="352"/>
      <c r="I958" s="352"/>
      <c r="J958" s="352"/>
      <c r="K958" s="352"/>
      <c r="L958" s="352"/>
      <c r="M958" s="352"/>
      <c r="N958" s="352"/>
      <c r="O958" s="352"/>
      <c r="P958" s="352"/>
      <c r="Q958" s="352"/>
      <c r="R958" s="352"/>
      <c r="S958" s="352"/>
      <c r="T958" s="352"/>
      <c r="U958" s="352"/>
      <c r="V958" s="352"/>
      <c r="W958" s="352"/>
      <c r="X958" s="352"/>
      <c r="Y958" s="352"/>
      <c r="Z958" s="352"/>
      <c r="AA958" s="352"/>
      <c r="AB958" s="352"/>
      <c r="AC958" s="352"/>
    </row>
    <row r="959" ht="15.75" customHeight="1">
      <c r="A959" s="352"/>
      <c r="B959" s="352"/>
      <c r="C959" s="352"/>
      <c r="D959" s="352"/>
      <c r="E959" s="352"/>
      <c r="F959" s="352"/>
      <c r="G959" s="352"/>
      <c r="H959" s="352"/>
      <c r="I959" s="352"/>
      <c r="J959" s="352"/>
      <c r="K959" s="352"/>
      <c r="L959" s="352"/>
      <c r="M959" s="352"/>
      <c r="N959" s="352"/>
      <c r="O959" s="352"/>
      <c r="P959" s="352"/>
      <c r="Q959" s="352"/>
      <c r="R959" s="352"/>
      <c r="S959" s="352"/>
      <c r="T959" s="352"/>
      <c r="U959" s="352"/>
      <c r="V959" s="352"/>
      <c r="W959" s="352"/>
      <c r="X959" s="352"/>
      <c r="Y959" s="352"/>
      <c r="Z959" s="352"/>
      <c r="AA959" s="352"/>
      <c r="AB959" s="352"/>
      <c r="AC959" s="352"/>
    </row>
    <row r="960" ht="15.75" customHeight="1">
      <c r="A960" s="352"/>
      <c r="B960" s="352"/>
      <c r="C960" s="352"/>
      <c r="D960" s="352"/>
      <c r="E960" s="352"/>
      <c r="F960" s="352"/>
      <c r="G960" s="352"/>
      <c r="H960" s="352"/>
      <c r="I960" s="352"/>
      <c r="J960" s="352"/>
      <c r="K960" s="352"/>
      <c r="L960" s="352"/>
      <c r="M960" s="352"/>
      <c r="N960" s="352"/>
      <c r="O960" s="352"/>
      <c r="P960" s="352"/>
      <c r="Q960" s="352"/>
      <c r="R960" s="352"/>
      <c r="S960" s="352"/>
      <c r="T960" s="352"/>
      <c r="U960" s="352"/>
      <c r="V960" s="352"/>
      <c r="W960" s="352"/>
      <c r="X960" s="352"/>
      <c r="Y960" s="352"/>
      <c r="Z960" s="352"/>
      <c r="AA960" s="352"/>
      <c r="AB960" s="352"/>
      <c r="AC960" s="352"/>
    </row>
    <row r="961" ht="15.75" customHeight="1">
      <c r="A961" s="352"/>
      <c r="B961" s="352"/>
      <c r="C961" s="352"/>
      <c r="D961" s="352"/>
      <c r="E961" s="352"/>
      <c r="F961" s="352"/>
      <c r="G961" s="352"/>
      <c r="H961" s="352"/>
      <c r="I961" s="352"/>
      <c r="J961" s="352"/>
      <c r="K961" s="352"/>
      <c r="L961" s="352"/>
      <c r="M961" s="352"/>
      <c r="N961" s="352"/>
      <c r="O961" s="352"/>
      <c r="P961" s="352"/>
      <c r="Q961" s="352"/>
      <c r="R961" s="352"/>
      <c r="S961" s="352"/>
      <c r="T961" s="352"/>
      <c r="U961" s="352"/>
      <c r="V961" s="352"/>
      <c r="W961" s="352"/>
      <c r="X961" s="352"/>
      <c r="Y961" s="352"/>
      <c r="Z961" s="352"/>
      <c r="AA961" s="352"/>
      <c r="AB961" s="352"/>
      <c r="AC961" s="352"/>
    </row>
    <row r="962" ht="15.75" customHeight="1">
      <c r="A962" s="352"/>
      <c r="B962" s="352"/>
      <c r="C962" s="352"/>
      <c r="D962" s="352"/>
      <c r="E962" s="352"/>
      <c r="F962" s="352"/>
      <c r="G962" s="352"/>
      <c r="H962" s="352"/>
      <c r="I962" s="352"/>
      <c r="J962" s="352"/>
      <c r="K962" s="352"/>
      <c r="L962" s="352"/>
      <c r="M962" s="352"/>
      <c r="N962" s="352"/>
      <c r="O962" s="352"/>
      <c r="P962" s="352"/>
      <c r="Q962" s="352"/>
      <c r="R962" s="352"/>
      <c r="S962" s="352"/>
      <c r="T962" s="352"/>
      <c r="U962" s="352"/>
      <c r="V962" s="352"/>
      <c r="W962" s="352"/>
      <c r="X962" s="352"/>
      <c r="Y962" s="352"/>
      <c r="Z962" s="352"/>
      <c r="AA962" s="352"/>
      <c r="AB962" s="352"/>
      <c r="AC962" s="352"/>
    </row>
    <row r="963" ht="15.75" customHeight="1">
      <c r="A963" s="352"/>
      <c r="B963" s="352"/>
      <c r="C963" s="352"/>
      <c r="D963" s="352"/>
      <c r="E963" s="352"/>
      <c r="F963" s="352"/>
      <c r="G963" s="352"/>
      <c r="H963" s="352"/>
      <c r="I963" s="352"/>
      <c r="J963" s="352"/>
      <c r="K963" s="352"/>
      <c r="L963" s="352"/>
      <c r="M963" s="352"/>
      <c r="N963" s="352"/>
      <c r="O963" s="352"/>
      <c r="P963" s="352"/>
      <c r="Q963" s="352"/>
      <c r="R963" s="352"/>
      <c r="S963" s="352"/>
      <c r="T963" s="352"/>
      <c r="U963" s="352"/>
      <c r="V963" s="352"/>
      <c r="W963" s="352"/>
      <c r="X963" s="352"/>
      <c r="Y963" s="352"/>
      <c r="Z963" s="352"/>
      <c r="AA963" s="352"/>
      <c r="AB963" s="352"/>
      <c r="AC963" s="352"/>
    </row>
    <row r="964" ht="15.75" customHeight="1">
      <c r="A964" s="352"/>
      <c r="B964" s="352"/>
      <c r="C964" s="352"/>
      <c r="D964" s="352"/>
      <c r="E964" s="352"/>
      <c r="F964" s="352"/>
      <c r="G964" s="352"/>
      <c r="H964" s="352"/>
      <c r="I964" s="352"/>
      <c r="J964" s="352"/>
      <c r="K964" s="352"/>
      <c r="L964" s="352"/>
      <c r="M964" s="352"/>
      <c r="N964" s="352"/>
      <c r="O964" s="352"/>
      <c r="P964" s="352"/>
      <c r="Q964" s="352"/>
      <c r="R964" s="352"/>
      <c r="S964" s="352"/>
      <c r="T964" s="352"/>
      <c r="U964" s="352"/>
      <c r="V964" s="352"/>
      <c r="W964" s="352"/>
      <c r="X964" s="352"/>
      <c r="Y964" s="352"/>
      <c r="Z964" s="352"/>
      <c r="AA964" s="352"/>
      <c r="AB964" s="352"/>
      <c r="AC964" s="352"/>
    </row>
    <row r="965" ht="15.75" customHeight="1">
      <c r="A965" s="352"/>
      <c r="B965" s="352"/>
      <c r="C965" s="352"/>
      <c r="D965" s="352"/>
      <c r="E965" s="352"/>
      <c r="F965" s="352"/>
      <c r="G965" s="352"/>
      <c r="H965" s="352"/>
      <c r="I965" s="352"/>
      <c r="J965" s="352"/>
      <c r="K965" s="352"/>
      <c r="L965" s="352"/>
      <c r="M965" s="352"/>
      <c r="N965" s="352"/>
      <c r="O965" s="352"/>
      <c r="P965" s="352"/>
      <c r="Q965" s="352"/>
      <c r="R965" s="352"/>
      <c r="S965" s="352"/>
      <c r="T965" s="352"/>
      <c r="U965" s="352"/>
      <c r="V965" s="352"/>
      <c r="W965" s="352"/>
      <c r="X965" s="352"/>
      <c r="Y965" s="352"/>
      <c r="Z965" s="352"/>
      <c r="AA965" s="352"/>
      <c r="AB965" s="352"/>
      <c r="AC965" s="352"/>
    </row>
    <row r="966" ht="15.75" customHeight="1">
      <c r="A966" s="352"/>
      <c r="B966" s="352"/>
      <c r="C966" s="352"/>
      <c r="D966" s="352"/>
      <c r="E966" s="352"/>
      <c r="F966" s="352"/>
      <c r="G966" s="352"/>
      <c r="H966" s="352"/>
      <c r="I966" s="352"/>
      <c r="J966" s="352"/>
      <c r="K966" s="352"/>
      <c r="L966" s="352"/>
      <c r="M966" s="352"/>
      <c r="N966" s="352"/>
      <c r="O966" s="352"/>
      <c r="P966" s="352"/>
      <c r="Q966" s="352"/>
      <c r="R966" s="352"/>
      <c r="S966" s="352"/>
      <c r="T966" s="352"/>
      <c r="U966" s="352"/>
      <c r="V966" s="352"/>
      <c r="W966" s="352"/>
      <c r="X966" s="352"/>
      <c r="Y966" s="352"/>
      <c r="Z966" s="352"/>
      <c r="AA966" s="352"/>
      <c r="AB966" s="352"/>
      <c r="AC966" s="352"/>
    </row>
    <row r="967" ht="15.75" customHeight="1">
      <c r="A967" s="352"/>
      <c r="B967" s="352"/>
      <c r="C967" s="352"/>
      <c r="D967" s="352"/>
      <c r="E967" s="352"/>
      <c r="F967" s="352"/>
      <c r="G967" s="352"/>
      <c r="H967" s="352"/>
      <c r="I967" s="352"/>
      <c r="J967" s="352"/>
      <c r="K967" s="352"/>
      <c r="L967" s="352"/>
      <c r="M967" s="352"/>
      <c r="N967" s="352"/>
      <c r="O967" s="352"/>
      <c r="P967" s="352"/>
      <c r="Q967" s="352"/>
      <c r="R967" s="352"/>
      <c r="S967" s="352"/>
      <c r="T967" s="352"/>
      <c r="U967" s="352"/>
      <c r="V967" s="352"/>
      <c r="W967" s="352"/>
      <c r="X967" s="352"/>
      <c r="Y967" s="352"/>
      <c r="Z967" s="352"/>
      <c r="AA967" s="352"/>
      <c r="AB967" s="352"/>
      <c r="AC967" s="352"/>
    </row>
    <row r="968" ht="15.75" customHeight="1">
      <c r="A968" s="352"/>
      <c r="B968" s="352"/>
      <c r="C968" s="352"/>
      <c r="D968" s="352"/>
      <c r="E968" s="352"/>
      <c r="F968" s="352"/>
      <c r="G968" s="352"/>
      <c r="H968" s="352"/>
      <c r="I968" s="352"/>
      <c r="J968" s="352"/>
      <c r="K968" s="352"/>
      <c r="L968" s="352"/>
      <c r="M968" s="352"/>
      <c r="N968" s="352"/>
      <c r="O968" s="352"/>
      <c r="P968" s="352"/>
      <c r="Q968" s="352"/>
      <c r="R968" s="352"/>
      <c r="S968" s="352"/>
      <c r="T968" s="352"/>
      <c r="U968" s="352"/>
      <c r="V968" s="352"/>
      <c r="W968" s="352"/>
      <c r="X968" s="352"/>
      <c r="Y968" s="352"/>
      <c r="Z968" s="352"/>
      <c r="AA968" s="352"/>
      <c r="AB968" s="352"/>
      <c r="AC968" s="352"/>
    </row>
    <row r="969" ht="15.75" customHeight="1">
      <c r="A969" s="352"/>
      <c r="B969" s="352"/>
      <c r="C969" s="352"/>
      <c r="D969" s="352"/>
      <c r="E969" s="352"/>
      <c r="F969" s="352"/>
      <c r="G969" s="352"/>
      <c r="H969" s="352"/>
      <c r="I969" s="352"/>
      <c r="J969" s="352"/>
      <c r="K969" s="352"/>
      <c r="L969" s="352"/>
      <c r="M969" s="352"/>
      <c r="N969" s="352"/>
      <c r="O969" s="352"/>
      <c r="P969" s="352"/>
      <c r="Q969" s="352"/>
      <c r="R969" s="352"/>
      <c r="S969" s="352"/>
      <c r="T969" s="352"/>
      <c r="U969" s="352"/>
      <c r="V969" s="352"/>
      <c r="W969" s="352"/>
      <c r="X969" s="352"/>
      <c r="Y969" s="352"/>
      <c r="Z969" s="352"/>
      <c r="AA969" s="352"/>
      <c r="AB969" s="352"/>
      <c r="AC969" s="352"/>
    </row>
    <row r="970" ht="15.75" customHeight="1">
      <c r="A970" s="352"/>
      <c r="B970" s="352"/>
      <c r="C970" s="352"/>
      <c r="D970" s="352"/>
      <c r="E970" s="352"/>
      <c r="F970" s="352"/>
      <c r="G970" s="352"/>
      <c r="H970" s="352"/>
      <c r="I970" s="352"/>
      <c r="J970" s="352"/>
      <c r="K970" s="352"/>
      <c r="L970" s="352"/>
      <c r="M970" s="352"/>
      <c r="N970" s="352"/>
      <c r="O970" s="352"/>
      <c r="P970" s="352"/>
      <c r="Q970" s="352"/>
      <c r="R970" s="352"/>
      <c r="S970" s="352"/>
      <c r="T970" s="352"/>
      <c r="U970" s="352"/>
      <c r="V970" s="352"/>
      <c r="W970" s="352"/>
      <c r="X970" s="352"/>
      <c r="Y970" s="352"/>
      <c r="Z970" s="352"/>
      <c r="AA970" s="352"/>
      <c r="AB970" s="352"/>
      <c r="AC970" s="352"/>
    </row>
    <row r="971" ht="15.75" customHeight="1">
      <c r="A971" s="352"/>
      <c r="B971" s="352"/>
      <c r="C971" s="352"/>
      <c r="D971" s="352"/>
      <c r="E971" s="352"/>
      <c r="F971" s="352"/>
      <c r="G971" s="352"/>
      <c r="H971" s="352"/>
      <c r="I971" s="352"/>
      <c r="J971" s="352"/>
      <c r="K971" s="352"/>
      <c r="L971" s="352"/>
      <c r="M971" s="352"/>
      <c r="N971" s="352"/>
      <c r="O971" s="352"/>
      <c r="P971" s="352"/>
      <c r="Q971" s="352"/>
      <c r="R971" s="352"/>
      <c r="S971" s="352"/>
      <c r="T971" s="352"/>
      <c r="U971" s="352"/>
      <c r="V971" s="352"/>
      <c r="W971" s="352"/>
      <c r="X971" s="352"/>
      <c r="Y971" s="352"/>
      <c r="Z971" s="352"/>
      <c r="AA971" s="352"/>
      <c r="AB971" s="352"/>
      <c r="AC971" s="352"/>
    </row>
    <row r="972" ht="15.75" customHeight="1">
      <c r="A972" s="352"/>
      <c r="B972" s="352"/>
      <c r="C972" s="352"/>
      <c r="D972" s="352"/>
      <c r="E972" s="352"/>
      <c r="F972" s="352"/>
      <c r="G972" s="352"/>
      <c r="H972" s="352"/>
      <c r="I972" s="352"/>
      <c r="J972" s="352"/>
      <c r="K972" s="352"/>
      <c r="L972" s="352"/>
      <c r="M972" s="352"/>
      <c r="N972" s="352"/>
      <c r="O972" s="352"/>
      <c r="P972" s="352"/>
      <c r="Q972" s="352"/>
      <c r="R972" s="352"/>
      <c r="S972" s="352"/>
      <c r="T972" s="352"/>
      <c r="U972" s="352"/>
      <c r="V972" s="352"/>
      <c r="W972" s="352"/>
      <c r="X972" s="352"/>
      <c r="Y972" s="352"/>
      <c r="Z972" s="352"/>
      <c r="AA972" s="352"/>
      <c r="AB972" s="352"/>
      <c r="AC972" s="352"/>
    </row>
    <row r="973" ht="15.75" customHeight="1">
      <c r="A973" s="352"/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352"/>
      <c r="T973" s="352"/>
      <c r="U973" s="352"/>
      <c r="V973" s="352"/>
      <c r="W973" s="352"/>
      <c r="X973" s="352"/>
      <c r="Y973" s="352"/>
      <c r="Z973" s="352"/>
      <c r="AA973" s="352"/>
      <c r="AB973" s="352"/>
      <c r="AC973" s="352"/>
    </row>
    <row r="974" ht="15.75" customHeight="1">
      <c r="A974" s="352"/>
      <c r="B974" s="352"/>
      <c r="C974" s="352"/>
      <c r="D974" s="352"/>
      <c r="E974" s="352"/>
      <c r="F974" s="352"/>
      <c r="G974" s="352"/>
      <c r="H974" s="352"/>
      <c r="I974" s="352"/>
      <c r="J974" s="352"/>
      <c r="K974" s="352"/>
      <c r="L974" s="352"/>
      <c r="M974" s="352"/>
      <c r="N974" s="352"/>
      <c r="O974" s="352"/>
      <c r="P974" s="352"/>
      <c r="Q974" s="352"/>
      <c r="R974" s="352"/>
      <c r="S974" s="352"/>
      <c r="T974" s="352"/>
      <c r="U974" s="352"/>
      <c r="V974" s="352"/>
      <c r="W974" s="352"/>
      <c r="X974" s="352"/>
      <c r="Y974" s="352"/>
      <c r="Z974" s="352"/>
      <c r="AA974" s="352"/>
      <c r="AB974" s="352"/>
      <c r="AC974" s="352"/>
    </row>
    <row r="975" ht="15.75" customHeight="1">
      <c r="A975" s="352"/>
      <c r="B975" s="352"/>
      <c r="C975" s="352"/>
      <c r="D975" s="352"/>
      <c r="E975" s="352"/>
      <c r="F975" s="352"/>
      <c r="G975" s="352"/>
      <c r="H975" s="352"/>
      <c r="I975" s="352"/>
      <c r="J975" s="352"/>
      <c r="K975" s="352"/>
      <c r="L975" s="352"/>
      <c r="M975" s="352"/>
      <c r="N975" s="352"/>
      <c r="O975" s="352"/>
      <c r="P975" s="352"/>
      <c r="Q975" s="352"/>
      <c r="R975" s="352"/>
      <c r="S975" s="352"/>
      <c r="T975" s="352"/>
      <c r="U975" s="352"/>
      <c r="V975" s="352"/>
      <c r="W975" s="352"/>
      <c r="X975" s="352"/>
      <c r="Y975" s="352"/>
      <c r="Z975" s="352"/>
      <c r="AA975" s="352"/>
      <c r="AB975" s="352"/>
      <c r="AC975" s="352"/>
    </row>
    <row r="976" ht="15.75" customHeight="1">
      <c r="A976" s="352"/>
      <c r="B976" s="352"/>
      <c r="C976" s="352"/>
      <c r="D976" s="352"/>
      <c r="E976" s="352"/>
      <c r="F976" s="352"/>
      <c r="G976" s="352"/>
      <c r="H976" s="352"/>
      <c r="I976" s="352"/>
      <c r="J976" s="352"/>
      <c r="K976" s="352"/>
      <c r="L976" s="352"/>
      <c r="M976" s="352"/>
      <c r="N976" s="352"/>
      <c r="O976" s="352"/>
      <c r="P976" s="352"/>
      <c r="Q976" s="352"/>
      <c r="R976" s="352"/>
      <c r="S976" s="352"/>
      <c r="T976" s="352"/>
      <c r="U976" s="352"/>
      <c r="V976" s="352"/>
      <c r="W976" s="352"/>
      <c r="X976" s="352"/>
      <c r="Y976" s="352"/>
      <c r="Z976" s="352"/>
      <c r="AA976" s="352"/>
      <c r="AB976" s="352"/>
      <c r="AC976" s="352"/>
    </row>
    <row r="977" ht="15.75" customHeight="1">
      <c r="A977" s="352"/>
      <c r="B977" s="352"/>
      <c r="C977" s="352"/>
      <c r="D977" s="352"/>
      <c r="E977" s="352"/>
      <c r="F977" s="352"/>
      <c r="G977" s="352"/>
      <c r="H977" s="352"/>
      <c r="I977" s="352"/>
      <c r="J977" s="352"/>
      <c r="K977" s="352"/>
      <c r="L977" s="352"/>
      <c r="M977" s="352"/>
      <c r="N977" s="352"/>
      <c r="O977" s="352"/>
      <c r="P977" s="352"/>
      <c r="Q977" s="352"/>
      <c r="R977" s="352"/>
      <c r="S977" s="352"/>
      <c r="T977" s="352"/>
      <c r="U977" s="352"/>
      <c r="V977" s="352"/>
      <c r="W977" s="352"/>
      <c r="X977" s="352"/>
      <c r="Y977" s="352"/>
      <c r="Z977" s="352"/>
      <c r="AA977" s="352"/>
      <c r="AB977" s="352"/>
      <c r="AC977" s="352"/>
    </row>
    <row r="978" ht="15.75" customHeight="1">
      <c r="A978" s="352"/>
      <c r="B978" s="352"/>
      <c r="C978" s="352"/>
      <c r="D978" s="352"/>
      <c r="E978" s="352"/>
      <c r="F978" s="352"/>
      <c r="G978" s="352"/>
      <c r="H978" s="352"/>
      <c r="I978" s="352"/>
      <c r="J978" s="352"/>
      <c r="K978" s="352"/>
      <c r="L978" s="352"/>
      <c r="M978" s="352"/>
      <c r="N978" s="352"/>
      <c r="O978" s="352"/>
      <c r="P978" s="352"/>
      <c r="Q978" s="352"/>
      <c r="R978" s="352"/>
      <c r="S978" s="352"/>
      <c r="T978" s="352"/>
      <c r="U978" s="352"/>
      <c r="V978" s="352"/>
      <c r="W978" s="352"/>
      <c r="X978" s="352"/>
      <c r="Y978" s="352"/>
      <c r="Z978" s="352"/>
      <c r="AA978" s="352"/>
      <c r="AB978" s="352"/>
      <c r="AC978" s="352"/>
    </row>
    <row r="979" ht="15.75" customHeight="1">
      <c r="A979" s="352"/>
      <c r="B979" s="352"/>
      <c r="C979" s="352"/>
      <c r="D979" s="352"/>
      <c r="E979" s="352"/>
      <c r="F979" s="352"/>
      <c r="G979" s="352"/>
      <c r="H979" s="352"/>
      <c r="I979" s="352"/>
      <c r="J979" s="352"/>
      <c r="K979" s="352"/>
      <c r="L979" s="352"/>
      <c r="M979" s="352"/>
      <c r="N979" s="352"/>
      <c r="O979" s="352"/>
      <c r="P979" s="352"/>
      <c r="Q979" s="352"/>
      <c r="R979" s="352"/>
      <c r="S979" s="352"/>
      <c r="T979" s="352"/>
      <c r="U979" s="352"/>
      <c r="V979" s="352"/>
      <c r="W979" s="352"/>
      <c r="X979" s="352"/>
      <c r="Y979" s="352"/>
      <c r="Z979" s="352"/>
      <c r="AA979" s="352"/>
      <c r="AB979" s="352"/>
      <c r="AC979" s="352"/>
    </row>
    <row r="980" ht="15.75" customHeight="1">
      <c r="A980" s="352"/>
      <c r="B980" s="352"/>
      <c r="C980" s="352"/>
      <c r="D980" s="352"/>
      <c r="E980" s="352"/>
      <c r="F980" s="352"/>
      <c r="G980" s="352"/>
      <c r="H980" s="352"/>
      <c r="I980" s="352"/>
      <c r="J980" s="352"/>
      <c r="K980" s="352"/>
      <c r="L980" s="352"/>
      <c r="M980" s="352"/>
      <c r="N980" s="352"/>
      <c r="O980" s="352"/>
      <c r="P980" s="352"/>
      <c r="Q980" s="352"/>
      <c r="R980" s="352"/>
      <c r="S980" s="352"/>
      <c r="T980" s="352"/>
      <c r="U980" s="352"/>
      <c r="V980" s="352"/>
      <c r="W980" s="352"/>
      <c r="X980" s="352"/>
      <c r="Y980" s="352"/>
      <c r="Z980" s="352"/>
      <c r="AA980" s="352"/>
      <c r="AB980" s="352"/>
      <c r="AC980" s="352"/>
    </row>
    <row r="981" ht="15.75" customHeight="1">
      <c r="A981" s="352"/>
      <c r="B981" s="352"/>
      <c r="C981" s="352"/>
      <c r="D981" s="352"/>
      <c r="E981" s="352"/>
      <c r="F981" s="352"/>
      <c r="G981" s="352"/>
      <c r="H981" s="352"/>
      <c r="I981" s="352"/>
      <c r="J981" s="352"/>
      <c r="K981" s="352"/>
      <c r="L981" s="352"/>
      <c r="M981" s="352"/>
      <c r="N981" s="352"/>
      <c r="O981" s="352"/>
      <c r="P981" s="352"/>
      <c r="Q981" s="352"/>
      <c r="R981" s="352"/>
      <c r="S981" s="352"/>
      <c r="T981" s="352"/>
      <c r="U981" s="352"/>
      <c r="V981" s="352"/>
      <c r="W981" s="352"/>
      <c r="X981" s="352"/>
      <c r="Y981" s="352"/>
      <c r="Z981" s="352"/>
      <c r="AA981" s="352"/>
      <c r="AB981" s="352"/>
      <c r="AC981" s="352"/>
    </row>
    <row r="982" ht="15.75" customHeight="1">
      <c r="A982" s="352"/>
      <c r="B982" s="352"/>
      <c r="C982" s="352"/>
      <c r="D982" s="352"/>
      <c r="E982" s="352"/>
      <c r="F982" s="352"/>
      <c r="G982" s="352"/>
      <c r="H982" s="352"/>
      <c r="I982" s="352"/>
      <c r="J982" s="352"/>
      <c r="K982" s="352"/>
      <c r="L982" s="352"/>
      <c r="M982" s="352"/>
      <c r="N982" s="352"/>
      <c r="O982" s="352"/>
      <c r="P982" s="352"/>
      <c r="Q982" s="352"/>
      <c r="R982" s="352"/>
      <c r="S982" s="352"/>
      <c r="T982" s="352"/>
      <c r="U982" s="352"/>
      <c r="V982" s="352"/>
      <c r="W982" s="352"/>
      <c r="X982" s="352"/>
      <c r="Y982" s="352"/>
      <c r="Z982" s="352"/>
      <c r="AA982" s="352"/>
      <c r="AB982" s="352"/>
      <c r="AC982" s="352"/>
    </row>
    <row r="983" ht="15.75" customHeight="1">
      <c r="A983" s="352"/>
      <c r="B983" s="352"/>
      <c r="C983" s="352"/>
      <c r="D983" s="352"/>
      <c r="E983" s="352"/>
      <c r="F983" s="352"/>
      <c r="G983" s="352"/>
      <c r="H983" s="352"/>
      <c r="I983" s="352"/>
      <c r="J983" s="352"/>
      <c r="K983" s="352"/>
      <c r="L983" s="352"/>
      <c r="M983" s="352"/>
      <c r="N983" s="352"/>
      <c r="O983" s="352"/>
      <c r="P983" s="352"/>
      <c r="Q983" s="352"/>
      <c r="R983" s="352"/>
      <c r="S983" s="352"/>
      <c r="T983" s="352"/>
      <c r="U983" s="352"/>
      <c r="V983" s="352"/>
      <c r="W983" s="352"/>
      <c r="X983" s="352"/>
      <c r="Y983" s="352"/>
      <c r="Z983" s="352"/>
      <c r="AA983" s="352"/>
      <c r="AB983" s="352"/>
      <c r="AC983" s="352"/>
    </row>
    <row r="984" ht="15.75" customHeight="1">
      <c r="A984" s="352"/>
      <c r="B984" s="352"/>
      <c r="C984" s="352"/>
      <c r="D984" s="352"/>
      <c r="E984" s="352"/>
      <c r="F984" s="352"/>
      <c r="G984" s="352"/>
      <c r="H984" s="352"/>
      <c r="I984" s="352"/>
      <c r="J984" s="352"/>
      <c r="K984" s="352"/>
      <c r="L984" s="352"/>
      <c r="M984" s="352"/>
      <c r="N984" s="352"/>
      <c r="O984" s="352"/>
      <c r="P984" s="352"/>
      <c r="Q984" s="352"/>
      <c r="R984" s="352"/>
      <c r="S984" s="352"/>
      <c r="T984" s="352"/>
      <c r="U984" s="352"/>
      <c r="V984" s="352"/>
      <c r="W984" s="352"/>
      <c r="X984" s="352"/>
      <c r="Y984" s="352"/>
      <c r="Z984" s="352"/>
      <c r="AA984" s="352"/>
      <c r="AB984" s="352"/>
      <c r="AC984" s="352"/>
    </row>
    <row r="985" ht="15.75" customHeight="1">
      <c r="A985" s="352"/>
      <c r="B985" s="352"/>
      <c r="C985" s="352"/>
      <c r="D985" s="352"/>
      <c r="E985" s="352"/>
      <c r="F985" s="352"/>
      <c r="G985" s="352"/>
      <c r="H985" s="352"/>
      <c r="I985" s="352"/>
      <c r="J985" s="352"/>
      <c r="K985" s="352"/>
      <c r="L985" s="352"/>
      <c r="M985" s="352"/>
      <c r="N985" s="352"/>
      <c r="O985" s="352"/>
      <c r="P985" s="352"/>
      <c r="Q985" s="352"/>
      <c r="R985" s="352"/>
      <c r="S985" s="352"/>
      <c r="T985" s="352"/>
      <c r="U985" s="352"/>
      <c r="V985" s="352"/>
      <c r="W985" s="352"/>
      <c r="X985" s="352"/>
      <c r="Y985" s="352"/>
      <c r="Z985" s="352"/>
      <c r="AA985" s="352"/>
      <c r="AB985" s="352"/>
      <c r="AC985" s="352"/>
    </row>
    <row r="986" ht="15.75" customHeight="1">
      <c r="A986" s="352"/>
      <c r="B986" s="352"/>
      <c r="C986" s="352"/>
      <c r="D986" s="352"/>
      <c r="E986" s="352"/>
      <c r="F986" s="352"/>
      <c r="G986" s="352"/>
      <c r="H986" s="352"/>
      <c r="I986" s="352"/>
      <c r="J986" s="352"/>
      <c r="K986" s="352"/>
      <c r="L986" s="352"/>
      <c r="M986" s="352"/>
      <c r="N986" s="352"/>
      <c r="O986" s="352"/>
      <c r="P986" s="352"/>
      <c r="Q986" s="352"/>
      <c r="R986" s="352"/>
      <c r="S986" s="352"/>
      <c r="T986" s="352"/>
      <c r="U986" s="352"/>
      <c r="V986" s="352"/>
      <c r="W986" s="352"/>
      <c r="X986" s="352"/>
      <c r="Y986" s="352"/>
      <c r="Z986" s="352"/>
      <c r="AA986" s="352"/>
      <c r="AB986" s="352"/>
      <c r="AC986" s="352"/>
    </row>
    <row r="987" ht="15.75" customHeight="1">
      <c r="A987" s="352"/>
      <c r="B987" s="352"/>
      <c r="C987" s="352"/>
      <c r="D987" s="352"/>
      <c r="E987" s="352"/>
      <c r="F987" s="352"/>
      <c r="G987" s="352"/>
      <c r="H987" s="352"/>
      <c r="I987" s="352"/>
      <c r="J987" s="352"/>
      <c r="K987" s="352"/>
      <c r="L987" s="352"/>
      <c r="M987" s="352"/>
      <c r="N987" s="352"/>
      <c r="O987" s="352"/>
      <c r="P987" s="352"/>
      <c r="Q987" s="352"/>
      <c r="R987" s="352"/>
      <c r="S987" s="352"/>
      <c r="T987" s="352"/>
      <c r="U987" s="352"/>
      <c r="V987" s="352"/>
      <c r="W987" s="352"/>
      <c r="X987" s="352"/>
      <c r="Y987" s="352"/>
      <c r="Z987" s="352"/>
      <c r="AA987" s="352"/>
      <c r="AB987" s="352"/>
      <c r="AC987" s="352"/>
    </row>
    <row r="988" ht="15.75" customHeight="1">
      <c r="A988" s="352"/>
      <c r="B988" s="352"/>
      <c r="C988" s="352"/>
      <c r="D988" s="352"/>
      <c r="E988" s="352"/>
      <c r="F988" s="352"/>
      <c r="G988" s="352"/>
      <c r="H988" s="352"/>
      <c r="I988" s="352"/>
      <c r="J988" s="352"/>
      <c r="K988" s="352"/>
      <c r="L988" s="352"/>
      <c r="M988" s="352"/>
      <c r="N988" s="352"/>
      <c r="O988" s="352"/>
      <c r="P988" s="352"/>
      <c r="Q988" s="352"/>
      <c r="R988" s="352"/>
      <c r="S988" s="352"/>
      <c r="T988" s="352"/>
      <c r="U988" s="352"/>
      <c r="V988" s="352"/>
      <c r="W988" s="352"/>
      <c r="X988" s="352"/>
      <c r="Y988" s="352"/>
      <c r="Z988" s="352"/>
      <c r="AA988" s="352"/>
      <c r="AB988" s="352"/>
      <c r="AC988" s="352"/>
    </row>
    <row r="989" ht="15.75" customHeight="1">
      <c r="A989" s="352"/>
      <c r="B989" s="352"/>
      <c r="C989" s="352"/>
      <c r="D989" s="352"/>
      <c r="E989" s="352"/>
      <c r="F989" s="352"/>
      <c r="G989" s="352"/>
      <c r="H989" s="352"/>
      <c r="I989" s="352"/>
      <c r="J989" s="352"/>
      <c r="K989" s="352"/>
      <c r="L989" s="352"/>
      <c r="M989" s="352"/>
      <c r="N989" s="352"/>
      <c r="O989" s="352"/>
      <c r="P989" s="352"/>
      <c r="Q989" s="352"/>
      <c r="R989" s="352"/>
      <c r="S989" s="352"/>
      <c r="T989" s="352"/>
      <c r="U989" s="352"/>
      <c r="V989" s="352"/>
      <c r="W989" s="352"/>
      <c r="X989" s="352"/>
      <c r="Y989" s="352"/>
      <c r="Z989" s="352"/>
      <c r="AA989" s="352"/>
      <c r="AB989" s="352"/>
      <c r="AC989" s="352"/>
    </row>
    <row r="990" ht="15.75" customHeight="1">
      <c r="A990" s="352"/>
      <c r="B990" s="352"/>
      <c r="C990" s="352"/>
      <c r="D990" s="352"/>
      <c r="E990" s="352"/>
      <c r="F990" s="352"/>
      <c r="G990" s="352"/>
      <c r="H990" s="352"/>
      <c r="I990" s="352"/>
      <c r="J990" s="352"/>
      <c r="K990" s="352"/>
      <c r="L990" s="352"/>
      <c r="M990" s="352"/>
      <c r="N990" s="352"/>
      <c r="O990" s="352"/>
      <c r="P990" s="352"/>
      <c r="Q990" s="352"/>
      <c r="R990" s="352"/>
      <c r="S990" s="352"/>
      <c r="T990" s="352"/>
      <c r="U990" s="352"/>
      <c r="V990" s="352"/>
      <c r="W990" s="352"/>
      <c r="X990" s="352"/>
      <c r="Y990" s="352"/>
      <c r="Z990" s="352"/>
      <c r="AA990" s="352"/>
      <c r="AB990" s="352"/>
      <c r="AC990" s="352"/>
    </row>
    <row r="991" ht="15.75" customHeight="1">
      <c r="A991" s="352"/>
      <c r="B991" s="352"/>
      <c r="C991" s="352"/>
      <c r="D991" s="352"/>
      <c r="E991" s="352"/>
      <c r="F991" s="352"/>
      <c r="G991" s="352"/>
      <c r="H991" s="352"/>
      <c r="I991" s="352"/>
      <c r="J991" s="352"/>
      <c r="K991" s="352"/>
      <c r="L991" s="352"/>
      <c r="M991" s="352"/>
      <c r="N991" s="352"/>
      <c r="O991" s="352"/>
      <c r="P991" s="352"/>
      <c r="Q991" s="352"/>
      <c r="R991" s="352"/>
      <c r="S991" s="352"/>
      <c r="T991" s="352"/>
      <c r="U991" s="352"/>
      <c r="V991" s="352"/>
      <c r="W991" s="352"/>
      <c r="X991" s="352"/>
      <c r="Y991" s="352"/>
      <c r="Z991" s="352"/>
      <c r="AA991" s="352"/>
      <c r="AB991" s="352"/>
      <c r="AC991" s="352"/>
    </row>
    <row r="992" ht="15.75" customHeight="1">
      <c r="A992" s="352"/>
      <c r="B992" s="352"/>
      <c r="C992" s="352"/>
      <c r="D992" s="352"/>
      <c r="E992" s="352"/>
      <c r="F992" s="352"/>
      <c r="G992" s="352"/>
      <c r="H992" s="352"/>
      <c r="I992" s="352"/>
      <c r="J992" s="352"/>
      <c r="K992" s="352"/>
      <c r="L992" s="352"/>
      <c r="M992" s="352"/>
      <c r="N992" s="352"/>
      <c r="O992" s="352"/>
      <c r="P992" s="352"/>
      <c r="Q992" s="352"/>
      <c r="R992" s="352"/>
      <c r="S992" s="352"/>
      <c r="T992" s="352"/>
      <c r="U992" s="352"/>
      <c r="V992" s="352"/>
      <c r="W992" s="352"/>
      <c r="X992" s="352"/>
      <c r="Y992" s="352"/>
      <c r="Z992" s="352"/>
      <c r="AA992" s="352"/>
      <c r="AB992" s="352"/>
      <c r="AC992" s="352"/>
    </row>
    <row r="993" ht="15.75" customHeight="1">
      <c r="A993" s="352"/>
      <c r="B993" s="352"/>
      <c r="C993" s="352"/>
      <c r="D993" s="352"/>
      <c r="E993" s="352"/>
      <c r="F993" s="352"/>
      <c r="G993" s="352"/>
      <c r="H993" s="352"/>
      <c r="I993" s="352"/>
      <c r="J993" s="352"/>
      <c r="K993" s="352"/>
      <c r="L993" s="352"/>
      <c r="M993" s="352"/>
      <c r="N993" s="352"/>
      <c r="O993" s="352"/>
      <c r="P993" s="352"/>
      <c r="Q993" s="352"/>
      <c r="R993" s="352"/>
      <c r="S993" s="352"/>
      <c r="T993" s="352"/>
      <c r="U993" s="352"/>
      <c r="V993" s="352"/>
      <c r="W993" s="352"/>
      <c r="X993" s="352"/>
      <c r="Y993" s="352"/>
      <c r="Z993" s="352"/>
      <c r="AA993" s="352"/>
      <c r="AB993" s="352"/>
      <c r="AC993" s="352"/>
    </row>
    <row r="994" ht="15.75" customHeight="1">
      <c r="A994" s="352"/>
      <c r="B994" s="352"/>
      <c r="C994" s="352"/>
      <c r="D994" s="352"/>
      <c r="E994" s="352"/>
      <c r="F994" s="352"/>
      <c r="G994" s="352"/>
      <c r="H994" s="352"/>
      <c r="I994" s="352"/>
      <c r="J994" s="352"/>
      <c r="K994" s="352"/>
      <c r="L994" s="352"/>
      <c r="M994" s="352"/>
      <c r="N994" s="352"/>
      <c r="O994" s="352"/>
      <c r="P994" s="352"/>
      <c r="Q994" s="352"/>
      <c r="R994" s="352"/>
      <c r="S994" s="352"/>
      <c r="T994" s="352"/>
      <c r="U994" s="352"/>
      <c r="V994" s="352"/>
      <c r="W994" s="352"/>
      <c r="X994" s="352"/>
      <c r="Y994" s="352"/>
      <c r="Z994" s="352"/>
      <c r="AA994" s="352"/>
      <c r="AB994" s="352"/>
      <c r="AC994" s="352"/>
    </row>
    <row r="995" ht="15.75" customHeight="1">
      <c r="A995" s="352"/>
      <c r="B995" s="352"/>
      <c r="C995" s="352"/>
      <c r="D995" s="352"/>
      <c r="E995" s="352"/>
      <c r="F995" s="352"/>
      <c r="G995" s="352"/>
      <c r="H995" s="352"/>
      <c r="I995" s="352"/>
      <c r="J995" s="352"/>
      <c r="K995" s="352"/>
      <c r="L995" s="352"/>
      <c r="M995" s="352"/>
      <c r="N995" s="352"/>
      <c r="O995" s="352"/>
      <c r="P995" s="352"/>
      <c r="Q995" s="352"/>
      <c r="R995" s="352"/>
      <c r="S995" s="352"/>
      <c r="T995" s="352"/>
      <c r="U995" s="352"/>
      <c r="V995" s="352"/>
      <c r="W995" s="352"/>
      <c r="X995" s="352"/>
      <c r="Y995" s="352"/>
      <c r="Z995" s="352"/>
      <c r="AA995" s="352"/>
      <c r="AB995" s="352"/>
      <c r="AC995" s="352"/>
    </row>
    <row r="996" ht="15.75" customHeight="1">
      <c r="A996" s="352"/>
      <c r="B996" s="352"/>
      <c r="C996" s="352"/>
      <c r="D996" s="352"/>
      <c r="E996" s="352"/>
      <c r="F996" s="352"/>
      <c r="G996" s="352"/>
      <c r="H996" s="352"/>
      <c r="I996" s="352"/>
      <c r="J996" s="352"/>
      <c r="K996" s="352"/>
      <c r="L996" s="352"/>
      <c r="M996" s="352"/>
      <c r="N996" s="352"/>
      <c r="O996" s="352"/>
      <c r="P996" s="352"/>
      <c r="Q996" s="352"/>
      <c r="R996" s="352"/>
      <c r="S996" s="352"/>
      <c r="T996" s="352"/>
      <c r="U996" s="352"/>
      <c r="V996" s="352"/>
      <c r="W996" s="352"/>
      <c r="X996" s="352"/>
      <c r="Y996" s="352"/>
      <c r="Z996" s="352"/>
      <c r="AA996" s="352"/>
      <c r="AB996" s="352"/>
      <c r="AC996" s="352"/>
    </row>
    <row r="997" ht="15.75" customHeight="1">
      <c r="A997" s="352"/>
      <c r="B997" s="352"/>
      <c r="C997" s="352"/>
      <c r="D997" s="352"/>
      <c r="E997" s="352"/>
      <c r="F997" s="352"/>
      <c r="G997" s="352"/>
      <c r="H997" s="352"/>
      <c r="I997" s="352"/>
      <c r="J997" s="352"/>
      <c r="K997" s="352"/>
      <c r="L997" s="352"/>
      <c r="M997" s="352"/>
      <c r="N997" s="352"/>
      <c r="O997" s="352"/>
      <c r="P997" s="352"/>
      <c r="Q997" s="352"/>
      <c r="R997" s="352"/>
      <c r="S997" s="352"/>
      <c r="T997" s="352"/>
      <c r="U997" s="352"/>
      <c r="V997" s="352"/>
      <c r="W997" s="352"/>
      <c r="X997" s="352"/>
      <c r="Y997" s="352"/>
      <c r="Z997" s="352"/>
      <c r="AA997" s="352"/>
      <c r="AB997" s="352"/>
      <c r="AC997" s="352"/>
    </row>
    <row r="998" ht="15.75" customHeight="1">
      <c r="A998" s="352"/>
      <c r="B998" s="352"/>
      <c r="C998" s="352"/>
      <c r="D998" s="352"/>
      <c r="E998" s="352"/>
      <c r="F998" s="352"/>
      <c r="G998" s="352"/>
      <c r="H998" s="352"/>
      <c r="I998" s="352"/>
      <c r="J998" s="352"/>
      <c r="K998" s="352"/>
      <c r="L998" s="352"/>
      <c r="M998" s="352"/>
      <c r="N998" s="352"/>
      <c r="O998" s="352"/>
      <c r="P998" s="352"/>
      <c r="Q998" s="352"/>
      <c r="R998" s="352"/>
      <c r="S998" s="352"/>
      <c r="T998" s="352"/>
      <c r="U998" s="352"/>
      <c r="V998" s="352"/>
      <c r="W998" s="352"/>
      <c r="X998" s="352"/>
      <c r="Y998" s="352"/>
      <c r="Z998" s="352"/>
      <c r="AA998" s="352"/>
      <c r="AB998" s="352"/>
      <c r="AC998" s="352"/>
    </row>
    <row r="999" ht="15.75" customHeight="1">
      <c r="A999" s="352"/>
      <c r="B999" s="352"/>
      <c r="C999" s="352"/>
      <c r="D999" s="352"/>
      <c r="E999" s="352"/>
      <c r="F999" s="352"/>
      <c r="G999" s="352"/>
      <c r="H999" s="352"/>
      <c r="I999" s="352"/>
      <c r="J999" s="352"/>
      <c r="K999" s="352"/>
      <c r="L999" s="352"/>
      <c r="M999" s="352"/>
      <c r="N999" s="352"/>
      <c r="O999" s="352"/>
      <c r="P999" s="352"/>
      <c r="Q999" s="352"/>
      <c r="R999" s="352"/>
      <c r="S999" s="352"/>
      <c r="T999" s="352"/>
      <c r="U999" s="352"/>
      <c r="V999" s="352"/>
      <c r="W999" s="352"/>
      <c r="X999" s="352"/>
      <c r="Y999" s="352"/>
      <c r="Z999" s="352"/>
      <c r="AA999" s="352"/>
      <c r="AB999" s="352"/>
      <c r="AC999" s="352"/>
    </row>
    <row r="1000" ht="15.75" customHeight="1">
      <c r="A1000" s="352"/>
      <c r="B1000" s="352"/>
      <c r="C1000" s="352"/>
      <c r="D1000" s="352"/>
      <c r="E1000" s="352"/>
      <c r="F1000" s="352"/>
      <c r="G1000" s="352"/>
      <c r="H1000" s="352"/>
      <c r="I1000" s="352"/>
      <c r="J1000" s="352"/>
      <c r="K1000" s="352"/>
      <c r="L1000" s="352"/>
      <c r="M1000" s="352"/>
      <c r="N1000" s="352"/>
      <c r="O1000" s="352"/>
      <c r="P1000" s="352"/>
      <c r="Q1000" s="352"/>
      <c r="R1000" s="352"/>
      <c r="S1000" s="352"/>
      <c r="T1000" s="352"/>
      <c r="U1000" s="352"/>
      <c r="V1000" s="352"/>
      <c r="W1000" s="352"/>
      <c r="X1000" s="352"/>
      <c r="Y1000" s="352"/>
      <c r="Z1000" s="352"/>
      <c r="AA1000" s="352"/>
      <c r="AB1000" s="352"/>
      <c r="AC1000" s="352"/>
    </row>
  </sheetData>
  <dataValidations>
    <dataValidation type="list" allowBlank="1" sqref="A33:A34 F33:F34 H33:H34 J33:J34">
      <formula1>$AX$5:$AX$26</formula1>
    </dataValidation>
    <dataValidation type="list" allowBlank="1" sqref="A36:A41 D36:D41 F36:F41 H36:H41">
      <formula1>$BD$5:$BD$27</formula1>
    </dataValidation>
    <dataValidation type="list" allowBlank="1" sqref="F35 H35 J35">
      <formula1>$BC$5:$BC$26</formula1>
    </dataValidation>
  </dataValidations>
  <hyperlinks>
    <hyperlink r:id="rId1" ref="E33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88"/>
    <col customWidth="1" hidden="1" min="3" max="3" width="5.75"/>
    <col customWidth="1" min="4" max="4" width="7.88"/>
    <col customWidth="1" min="5" max="7" width="5.0"/>
    <col customWidth="1" hidden="1" min="8" max="11" width="0.13"/>
    <col customWidth="1" hidden="1" min="12" max="12" width="6.75"/>
    <col customWidth="1" hidden="1" min="13" max="15" width="5.0"/>
    <col customWidth="1" hidden="1" min="16" max="16" width="6.75"/>
    <col customWidth="1" hidden="1" min="17" max="17" width="5.0"/>
    <col customWidth="1" min="18" max="18" width="5.0"/>
    <col customWidth="1" min="19" max="19" width="8.63"/>
    <col customWidth="1" min="20" max="20" width="10.13"/>
    <col customWidth="1" min="21" max="26" width="5.0"/>
  </cols>
  <sheetData>
    <row r="1" ht="12.0" customHeight="1">
      <c r="A1" s="523" t="s">
        <v>7</v>
      </c>
      <c r="B1" s="523" t="s">
        <v>8</v>
      </c>
      <c r="C1" s="523" t="s">
        <v>9</v>
      </c>
      <c r="D1" s="523" t="s">
        <v>15</v>
      </c>
      <c r="E1" s="523" t="s">
        <v>16</v>
      </c>
      <c r="F1" s="523" t="s">
        <v>10</v>
      </c>
      <c r="G1" s="523" t="s">
        <v>11</v>
      </c>
      <c r="H1" s="523" t="s">
        <v>12</v>
      </c>
      <c r="I1" s="523" t="s">
        <v>11</v>
      </c>
      <c r="J1" s="523" t="s">
        <v>17</v>
      </c>
      <c r="K1" s="523" t="s">
        <v>11</v>
      </c>
      <c r="L1" s="524" t="s">
        <v>18</v>
      </c>
      <c r="M1" s="523"/>
      <c r="N1" s="523" t="s">
        <v>19</v>
      </c>
      <c r="O1" s="523"/>
      <c r="P1" s="524" t="s">
        <v>20</v>
      </c>
      <c r="Q1" s="523"/>
      <c r="R1" s="523" t="s">
        <v>21</v>
      </c>
      <c r="S1" s="524" t="s">
        <v>22</v>
      </c>
      <c r="T1" s="524" t="s">
        <v>23</v>
      </c>
      <c r="U1" s="523" t="s">
        <v>24</v>
      </c>
      <c r="V1" s="523"/>
      <c r="W1" s="523"/>
      <c r="X1" s="523"/>
      <c r="Y1" s="523"/>
      <c r="Z1" s="523"/>
    </row>
    <row r="2" ht="12.0" customHeight="1">
      <c r="A2" s="523" t="s">
        <v>2731</v>
      </c>
      <c r="B2" s="523" t="s">
        <v>2919</v>
      </c>
      <c r="C2" s="523" t="s">
        <v>2920</v>
      </c>
      <c r="D2" s="523" t="s">
        <v>2921</v>
      </c>
      <c r="E2" s="523" t="s">
        <v>2922</v>
      </c>
      <c r="F2" s="523"/>
      <c r="G2" s="523"/>
      <c r="H2" s="523"/>
      <c r="I2" s="523"/>
      <c r="J2" s="523"/>
      <c r="K2" s="523"/>
      <c r="L2" s="524"/>
      <c r="M2" s="523"/>
      <c r="N2" s="523"/>
      <c r="O2" s="523"/>
      <c r="P2" s="524"/>
      <c r="Q2" s="523"/>
      <c r="R2" s="523"/>
      <c r="S2" s="524"/>
      <c r="T2" s="524">
        <v>45143.0</v>
      </c>
      <c r="U2" s="523"/>
      <c r="V2" s="523"/>
      <c r="W2" s="523"/>
      <c r="X2" s="523"/>
      <c r="Y2" s="523"/>
      <c r="Z2" s="523"/>
    </row>
    <row r="3" ht="12.0" customHeight="1">
      <c r="A3" s="523" t="s">
        <v>2809</v>
      </c>
      <c r="B3" s="523" t="s">
        <v>2923</v>
      </c>
      <c r="C3" s="523" t="s">
        <v>887</v>
      </c>
      <c r="D3" s="523" t="s">
        <v>2924</v>
      </c>
      <c r="E3" s="523" t="s">
        <v>2925</v>
      </c>
      <c r="F3" s="523"/>
      <c r="G3" s="523"/>
      <c r="H3" s="523"/>
      <c r="I3" s="523"/>
      <c r="J3" s="523"/>
      <c r="K3" s="523"/>
      <c r="L3" s="524"/>
      <c r="M3" s="523"/>
      <c r="N3" s="523"/>
      <c r="O3" s="523"/>
      <c r="P3" s="524"/>
      <c r="Q3" s="523"/>
      <c r="R3" s="523"/>
      <c r="S3" s="524"/>
      <c r="T3" s="524">
        <v>45150.0</v>
      </c>
      <c r="U3" s="523" t="s">
        <v>211</v>
      </c>
      <c r="V3" s="523"/>
      <c r="W3" s="523"/>
      <c r="X3" s="523"/>
      <c r="Y3" s="523"/>
      <c r="Z3" s="523"/>
    </row>
    <row r="4" ht="12.0" customHeight="1">
      <c r="A4" s="523" t="s">
        <v>78</v>
      </c>
      <c r="B4" s="523" t="s">
        <v>2926</v>
      </c>
      <c r="C4" s="523" t="s">
        <v>2927</v>
      </c>
      <c r="D4" s="523" t="s">
        <v>2928</v>
      </c>
      <c r="E4" s="523" t="s">
        <v>2929</v>
      </c>
      <c r="F4" s="523" t="s">
        <v>139</v>
      </c>
      <c r="G4" s="523" t="s">
        <v>2930</v>
      </c>
      <c r="H4" s="523"/>
      <c r="I4" s="523"/>
      <c r="J4" s="523"/>
      <c r="K4" s="523"/>
      <c r="L4" s="524">
        <v>45066.0</v>
      </c>
      <c r="M4" s="523" t="s">
        <v>90</v>
      </c>
      <c r="N4" s="523"/>
      <c r="O4" s="523"/>
      <c r="P4" s="524"/>
      <c r="Q4" s="523"/>
      <c r="R4" s="523"/>
      <c r="S4" s="524"/>
      <c r="T4" s="524">
        <v>45157.0</v>
      </c>
      <c r="U4" s="523" t="s">
        <v>211</v>
      </c>
      <c r="V4" s="523"/>
      <c r="W4" s="523"/>
      <c r="X4" s="523"/>
      <c r="Y4" s="523"/>
      <c r="Z4" s="523"/>
    </row>
    <row r="5" ht="12.0" customHeight="1">
      <c r="A5" s="523" t="s">
        <v>50</v>
      </c>
      <c r="B5" s="523" t="s">
        <v>2931</v>
      </c>
      <c r="C5" s="523" t="s">
        <v>2932</v>
      </c>
      <c r="D5" s="523" t="s">
        <v>2933</v>
      </c>
      <c r="E5" s="523" t="s">
        <v>2934</v>
      </c>
      <c r="F5" s="523" t="s">
        <v>2809</v>
      </c>
      <c r="G5" s="523" t="s">
        <v>2935</v>
      </c>
      <c r="H5" s="523"/>
      <c r="I5" s="523"/>
      <c r="J5" s="523"/>
      <c r="K5" s="523"/>
      <c r="L5" s="524" t="s">
        <v>2936</v>
      </c>
      <c r="M5" s="523" t="s">
        <v>2937</v>
      </c>
      <c r="N5" s="523"/>
      <c r="O5" s="523"/>
      <c r="P5" s="524"/>
      <c r="Q5" s="523"/>
      <c r="R5" s="523" t="s">
        <v>2938</v>
      </c>
      <c r="S5" s="524"/>
      <c r="T5" s="524">
        <v>45157.0</v>
      </c>
      <c r="U5" s="523" t="s">
        <v>136</v>
      </c>
      <c r="V5" s="523"/>
      <c r="W5" s="523"/>
      <c r="X5" s="523"/>
      <c r="Y5" s="523"/>
      <c r="Z5" s="523"/>
    </row>
    <row r="6" ht="12.0" customHeight="1">
      <c r="A6" s="523" t="s">
        <v>37</v>
      </c>
      <c r="B6" s="523" t="s">
        <v>2939</v>
      </c>
      <c r="C6" s="523" t="s">
        <v>2940</v>
      </c>
      <c r="D6" s="523" t="s">
        <v>2941</v>
      </c>
      <c r="E6" s="523" t="s">
        <v>2942</v>
      </c>
      <c r="F6" s="523"/>
      <c r="G6" s="523"/>
      <c r="H6" s="523"/>
      <c r="I6" s="523"/>
      <c r="J6" s="523"/>
      <c r="K6" s="523"/>
      <c r="L6" s="524">
        <v>45206.0</v>
      </c>
      <c r="M6" s="523" t="s">
        <v>90</v>
      </c>
      <c r="N6" s="523"/>
      <c r="O6" s="523"/>
      <c r="P6" s="524"/>
      <c r="Q6" s="523"/>
      <c r="R6" s="523"/>
      <c r="S6" s="524"/>
      <c r="T6" s="524">
        <v>45150.0</v>
      </c>
      <c r="U6" s="523"/>
      <c r="V6" s="523"/>
      <c r="W6" s="523"/>
      <c r="X6" s="523"/>
      <c r="Y6" s="523"/>
      <c r="Z6" s="523"/>
    </row>
    <row r="7" ht="12.0" customHeight="1">
      <c r="A7" s="523" t="s">
        <v>2731</v>
      </c>
      <c r="B7" s="523" t="s">
        <v>2943</v>
      </c>
      <c r="C7" s="523" t="s">
        <v>2944</v>
      </c>
      <c r="D7" s="523" t="s">
        <v>2945</v>
      </c>
      <c r="E7" s="523" t="s">
        <v>2946</v>
      </c>
      <c r="F7" s="523"/>
      <c r="G7" s="523"/>
      <c r="H7" s="523"/>
      <c r="I7" s="523"/>
      <c r="J7" s="523"/>
      <c r="K7" s="523"/>
      <c r="L7" s="524"/>
      <c r="M7" s="523"/>
      <c r="N7" s="523"/>
      <c r="O7" s="523"/>
      <c r="P7" s="524"/>
      <c r="Q7" s="523"/>
      <c r="R7" s="523"/>
      <c r="S7" s="524">
        <v>45150.0</v>
      </c>
      <c r="T7" s="524">
        <v>45150.0</v>
      </c>
      <c r="U7" s="523"/>
      <c r="V7" s="523"/>
      <c r="W7" s="523"/>
      <c r="X7" s="523"/>
      <c r="Y7" s="523"/>
      <c r="Z7" s="523"/>
    </row>
    <row r="8" ht="12.0" customHeight="1">
      <c r="A8" s="523" t="s">
        <v>56</v>
      </c>
      <c r="B8" s="523" t="s">
        <v>2947</v>
      </c>
      <c r="C8" s="523" t="s">
        <v>2948</v>
      </c>
      <c r="D8" s="523" t="s">
        <v>2949</v>
      </c>
      <c r="E8" s="523" t="s">
        <v>2950</v>
      </c>
      <c r="F8" s="523" t="s">
        <v>2809</v>
      </c>
      <c r="G8" s="523" t="s">
        <v>2951</v>
      </c>
      <c r="H8" s="523"/>
      <c r="I8" s="523"/>
      <c r="J8" s="523"/>
      <c r="K8" s="523"/>
      <c r="L8" s="524"/>
      <c r="M8" s="523"/>
      <c r="N8" s="523"/>
      <c r="O8" s="523"/>
      <c r="P8" s="524">
        <v>45031.0</v>
      </c>
      <c r="Q8" s="523" t="s">
        <v>220</v>
      </c>
      <c r="R8" s="523"/>
      <c r="S8" s="524"/>
      <c r="T8" s="524">
        <v>45169.0</v>
      </c>
      <c r="U8" s="523" t="s">
        <v>211</v>
      </c>
      <c r="V8" s="523"/>
      <c r="W8" s="523"/>
      <c r="X8" s="523"/>
      <c r="Y8" s="523"/>
      <c r="Z8" s="523"/>
    </row>
    <row r="9" ht="12.0" customHeight="1">
      <c r="A9" s="523" t="s">
        <v>40</v>
      </c>
      <c r="B9" s="523" t="s">
        <v>2952</v>
      </c>
      <c r="C9" s="523" t="s">
        <v>2953</v>
      </c>
      <c r="D9" s="523" t="s">
        <v>2954</v>
      </c>
      <c r="E9" s="523" t="s">
        <v>2955</v>
      </c>
      <c r="F9" s="523"/>
      <c r="G9" s="523"/>
      <c r="H9" s="523"/>
      <c r="I9" s="523"/>
      <c r="J9" s="523"/>
      <c r="K9" s="523"/>
      <c r="L9" s="524"/>
      <c r="M9" s="523"/>
      <c r="N9" s="523"/>
      <c r="O9" s="523"/>
      <c r="P9" s="524"/>
      <c r="Q9" s="523"/>
      <c r="R9" s="523"/>
      <c r="S9" s="524"/>
      <c r="T9" s="524">
        <v>45164.0</v>
      </c>
      <c r="U9" s="523" t="s">
        <v>68</v>
      </c>
      <c r="V9" s="523"/>
      <c r="W9" s="523"/>
      <c r="X9" s="523"/>
      <c r="Y9" s="523"/>
      <c r="Z9" s="523"/>
    </row>
    <row r="10" ht="12.0" customHeight="1">
      <c r="A10" s="523" t="s">
        <v>144</v>
      </c>
      <c r="B10" s="523" t="s">
        <v>2956</v>
      </c>
      <c r="C10" s="523" t="s">
        <v>2957</v>
      </c>
      <c r="D10" s="523" t="s">
        <v>2958</v>
      </c>
      <c r="E10" s="523" t="s">
        <v>2959</v>
      </c>
      <c r="F10" s="523" t="s">
        <v>2809</v>
      </c>
      <c r="G10" s="523" t="s">
        <v>2960</v>
      </c>
      <c r="H10" s="523"/>
      <c r="I10" s="523"/>
      <c r="J10" s="523"/>
      <c r="K10" s="523"/>
      <c r="L10" s="524"/>
      <c r="M10" s="523"/>
      <c r="N10" s="523"/>
      <c r="O10" s="523"/>
      <c r="P10" s="524" t="s">
        <v>2961</v>
      </c>
      <c r="Q10" s="523" t="s">
        <v>176</v>
      </c>
      <c r="R10" s="523"/>
      <c r="S10" s="524"/>
      <c r="T10" s="524">
        <v>45178.0</v>
      </c>
      <c r="U10" s="523" t="s">
        <v>177</v>
      </c>
      <c r="V10" s="523"/>
      <c r="W10" s="523"/>
      <c r="X10" s="523"/>
      <c r="Y10" s="523"/>
      <c r="Z10" s="523"/>
    </row>
    <row r="11" ht="12.0" customHeight="1">
      <c r="A11" s="523" t="s">
        <v>109</v>
      </c>
      <c r="B11" s="523" t="s">
        <v>2962</v>
      </c>
      <c r="C11" s="523" t="s">
        <v>2963</v>
      </c>
      <c r="D11" s="523" t="s">
        <v>2964</v>
      </c>
      <c r="E11" s="523" t="s">
        <v>2965</v>
      </c>
      <c r="F11" s="523"/>
      <c r="G11" s="523"/>
      <c r="H11" s="523"/>
      <c r="I11" s="523"/>
      <c r="J11" s="523"/>
      <c r="K11" s="523"/>
      <c r="L11" s="524"/>
      <c r="M11" s="523"/>
      <c r="N11" s="523"/>
      <c r="O11" s="523"/>
      <c r="P11" s="524"/>
      <c r="Q11" s="523"/>
      <c r="R11" s="523"/>
      <c r="S11" s="524">
        <v>45150.0</v>
      </c>
      <c r="T11" s="524">
        <v>45171.0</v>
      </c>
      <c r="U11" s="523"/>
      <c r="V11" s="523"/>
      <c r="W11" s="523"/>
      <c r="X11" s="523"/>
      <c r="Y11" s="523"/>
      <c r="Z11" s="523"/>
    </row>
    <row r="12" ht="12.0" customHeight="1">
      <c r="A12" s="523" t="s">
        <v>56</v>
      </c>
      <c r="B12" s="523" t="s">
        <v>2966</v>
      </c>
      <c r="C12" s="523" t="s">
        <v>2967</v>
      </c>
      <c r="D12" s="523" t="s">
        <v>2968</v>
      </c>
      <c r="E12" s="523" t="s">
        <v>2969</v>
      </c>
      <c r="F12" s="523"/>
      <c r="G12" s="523"/>
      <c r="H12" s="523"/>
      <c r="I12" s="523"/>
      <c r="J12" s="523"/>
      <c r="K12" s="523"/>
      <c r="L12" s="524"/>
      <c r="M12" s="523"/>
      <c r="N12" s="523"/>
      <c r="O12" s="523"/>
      <c r="P12" s="524"/>
      <c r="Q12" s="523"/>
      <c r="R12" s="523"/>
      <c r="S12" s="524"/>
      <c r="T12" s="524">
        <v>45213.0</v>
      </c>
      <c r="U12" s="523" t="s">
        <v>68</v>
      </c>
      <c r="V12" s="523"/>
      <c r="W12" s="523"/>
      <c r="X12" s="523"/>
      <c r="Y12" s="523"/>
      <c r="Z12" s="523"/>
    </row>
    <row r="13" ht="12.0" customHeight="1">
      <c r="A13" s="523" t="s">
        <v>2789</v>
      </c>
      <c r="B13" s="523" t="s">
        <v>2970</v>
      </c>
      <c r="C13" s="523" t="s">
        <v>2971</v>
      </c>
      <c r="D13" s="523" t="s">
        <v>2972</v>
      </c>
      <c r="E13" s="523" t="s">
        <v>2973</v>
      </c>
      <c r="F13" s="523"/>
      <c r="G13" s="523"/>
      <c r="H13" s="523"/>
      <c r="I13" s="523"/>
      <c r="J13" s="523"/>
      <c r="K13" s="523"/>
      <c r="L13" s="524"/>
      <c r="M13" s="523"/>
      <c r="N13" s="523"/>
      <c r="O13" s="523"/>
      <c r="P13" s="524">
        <v>45164.0</v>
      </c>
      <c r="Q13" s="523" t="s">
        <v>90</v>
      </c>
      <c r="R13" s="523"/>
      <c r="S13" s="524"/>
      <c r="T13" s="524">
        <v>45213.0</v>
      </c>
      <c r="U13" s="523" t="s">
        <v>211</v>
      </c>
      <c r="V13" s="523"/>
      <c r="W13" s="523"/>
      <c r="X13" s="523"/>
      <c r="Y13" s="523"/>
      <c r="Z13" s="523"/>
    </row>
    <row r="14" ht="12.0" customHeight="1">
      <c r="A14" s="523" t="s">
        <v>56</v>
      </c>
      <c r="B14" s="523" t="s">
        <v>2974</v>
      </c>
      <c r="C14" s="523" t="s">
        <v>2975</v>
      </c>
      <c r="D14" s="523" t="s">
        <v>2976</v>
      </c>
      <c r="E14" s="523" t="s">
        <v>2977</v>
      </c>
      <c r="F14" s="523" t="s">
        <v>50</v>
      </c>
      <c r="G14" s="523" t="s">
        <v>2978</v>
      </c>
      <c r="H14" s="523"/>
      <c r="I14" s="523"/>
      <c r="J14" s="523"/>
      <c r="K14" s="523"/>
      <c r="L14" s="524"/>
      <c r="M14" s="523"/>
      <c r="N14" s="523"/>
      <c r="O14" s="523"/>
      <c r="P14" s="524"/>
      <c r="Q14" s="523"/>
      <c r="R14" s="523" t="s">
        <v>2979</v>
      </c>
      <c r="S14" s="524"/>
      <c r="T14" s="524">
        <v>45248.0</v>
      </c>
      <c r="U14" s="523" t="s">
        <v>76</v>
      </c>
      <c r="V14" s="523"/>
      <c r="W14" s="523"/>
      <c r="X14" s="523"/>
      <c r="Y14" s="523"/>
      <c r="Z14" s="523"/>
    </row>
    <row r="15" ht="12.0" customHeight="1">
      <c r="A15" s="523" t="s">
        <v>50</v>
      </c>
      <c r="B15" s="523" t="s">
        <v>2980</v>
      </c>
      <c r="C15" s="523" t="s">
        <v>2981</v>
      </c>
      <c r="D15" s="523" t="s">
        <v>2982</v>
      </c>
      <c r="E15" s="523" t="s">
        <v>2983</v>
      </c>
      <c r="F15" s="523" t="s">
        <v>2731</v>
      </c>
      <c r="G15" s="523" t="s">
        <v>2984</v>
      </c>
      <c r="H15" s="523"/>
      <c r="I15" s="523"/>
      <c r="J15" s="523"/>
      <c r="K15" s="523"/>
      <c r="L15" s="524"/>
      <c r="M15" s="523"/>
      <c r="N15" s="523"/>
      <c r="O15" s="523"/>
      <c r="P15" s="524"/>
      <c r="Q15" s="523"/>
      <c r="R15" s="523" t="s">
        <v>2985</v>
      </c>
      <c r="S15" s="524"/>
      <c r="T15" s="524">
        <v>45248.0</v>
      </c>
      <c r="U15" s="523" t="s">
        <v>76</v>
      </c>
      <c r="V15" s="523"/>
      <c r="W15" s="523"/>
      <c r="X15" s="523"/>
      <c r="Y15" s="523"/>
      <c r="Z15" s="523"/>
    </row>
    <row r="16" ht="12.0" customHeight="1">
      <c r="A16" s="523" t="s">
        <v>56</v>
      </c>
      <c r="B16" s="523" t="s">
        <v>2974</v>
      </c>
      <c r="C16" s="523" t="s">
        <v>2975</v>
      </c>
      <c r="D16" s="523" t="s">
        <v>2976</v>
      </c>
      <c r="E16" s="523" t="s">
        <v>2977</v>
      </c>
      <c r="F16" s="523" t="s">
        <v>50</v>
      </c>
      <c r="G16" s="523" t="s">
        <v>2978</v>
      </c>
      <c r="H16" s="523"/>
      <c r="I16" s="523"/>
      <c r="J16" s="523"/>
      <c r="K16" s="523"/>
      <c r="L16" s="524"/>
      <c r="M16" s="523"/>
      <c r="N16" s="523"/>
      <c r="O16" s="523"/>
      <c r="P16" s="524"/>
      <c r="Q16" s="523"/>
      <c r="R16" s="523" t="s">
        <v>2979</v>
      </c>
      <c r="S16" s="524"/>
      <c r="T16" s="524">
        <v>45248.0</v>
      </c>
      <c r="U16" s="523" t="s">
        <v>76</v>
      </c>
      <c r="V16" s="523"/>
      <c r="W16" s="523"/>
      <c r="X16" s="523"/>
      <c r="Y16" s="523"/>
      <c r="Z16" s="523"/>
    </row>
    <row r="17" ht="12.0" customHeight="1">
      <c r="A17" s="523" t="s">
        <v>60</v>
      </c>
      <c r="B17" s="523" t="s">
        <v>2986</v>
      </c>
      <c r="C17" s="523" t="s">
        <v>2987</v>
      </c>
      <c r="D17" s="523" t="s">
        <v>2988</v>
      </c>
      <c r="E17" s="523" t="s">
        <v>2989</v>
      </c>
      <c r="F17" s="523" t="s">
        <v>60</v>
      </c>
      <c r="G17" s="523" t="s">
        <v>2990</v>
      </c>
      <c r="H17" s="523"/>
      <c r="I17" s="523"/>
      <c r="J17" s="523"/>
      <c r="K17" s="523"/>
      <c r="L17" s="524" t="s">
        <v>2991</v>
      </c>
      <c r="M17" s="523" t="s">
        <v>2992</v>
      </c>
      <c r="N17" s="523"/>
      <c r="O17" s="523"/>
      <c r="P17" s="524"/>
      <c r="Q17" s="523"/>
      <c r="R17" s="523"/>
      <c r="S17" s="524"/>
      <c r="T17" s="524">
        <v>45276.0</v>
      </c>
      <c r="U17" s="523"/>
      <c r="V17" s="523"/>
      <c r="W17" s="523"/>
      <c r="X17" s="523"/>
      <c r="Y17" s="523"/>
      <c r="Z17" s="523"/>
    </row>
    <row r="18" ht="12.0" customHeight="1">
      <c r="A18" s="523" t="s">
        <v>181</v>
      </c>
      <c r="B18" s="523" t="s">
        <v>2993</v>
      </c>
      <c r="C18" s="523" t="s">
        <v>2994</v>
      </c>
      <c r="D18" s="523" t="s">
        <v>2995</v>
      </c>
      <c r="E18" s="523" t="s">
        <v>2996</v>
      </c>
      <c r="F18" s="523"/>
      <c r="G18" s="523"/>
      <c r="H18" s="523"/>
      <c r="I18" s="523"/>
      <c r="J18" s="523"/>
      <c r="K18" s="523"/>
      <c r="L18" s="524"/>
      <c r="M18" s="523"/>
      <c r="N18" s="523">
        <v>45276.0</v>
      </c>
      <c r="O18" s="523" t="s">
        <v>42</v>
      </c>
      <c r="P18" s="524"/>
      <c r="Q18" s="523"/>
      <c r="R18" s="523" t="s">
        <v>2997</v>
      </c>
      <c r="S18" s="524">
        <v>45150.0</v>
      </c>
      <c r="T18" s="524">
        <v>45276.0</v>
      </c>
      <c r="U18" s="523"/>
      <c r="V18" s="523"/>
      <c r="W18" s="523"/>
      <c r="X18" s="523"/>
      <c r="Y18" s="523"/>
      <c r="Z18" s="523"/>
    </row>
    <row r="19" ht="12.0" customHeight="1">
      <c r="A19" s="523" t="s">
        <v>37</v>
      </c>
      <c r="B19" s="523" t="s">
        <v>2998</v>
      </c>
      <c r="C19" s="523" t="s">
        <v>2999</v>
      </c>
      <c r="D19" s="523" t="s">
        <v>3000</v>
      </c>
      <c r="E19" s="523" t="s">
        <v>3001</v>
      </c>
      <c r="F19" s="523"/>
      <c r="G19" s="523"/>
      <c r="H19" s="523"/>
      <c r="I19" s="523"/>
      <c r="J19" s="523"/>
      <c r="K19" s="523"/>
      <c r="L19" s="524"/>
      <c r="M19" s="523"/>
      <c r="N19" s="523"/>
      <c r="O19" s="523"/>
      <c r="P19" s="524">
        <v>45220.0</v>
      </c>
      <c r="Q19" s="523" t="s">
        <v>220</v>
      </c>
      <c r="R19" s="523"/>
      <c r="S19" s="524"/>
      <c r="T19" s="524">
        <v>45276.0</v>
      </c>
      <c r="U19" s="523"/>
      <c r="V19" s="523"/>
      <c r="W19" s="523"/>
      <c r="X19" s="523"/>
      <c r="Y19" s="523"/>
      <c r="Z19" s="523"/>
    </row>
    <row r="20" ht="12.0" customHeight="1">
      <c r="A20" s="523" t="s">
        <v>56</v>
      </c>
      <c r="B20" s="523" t="s">
        <v>3002</v>
      </c>
      <c r="C20" s="523" t="s">
        <v>3003</v>
      </c>
      <c r="D20" s="523" t="s">
        <v>3004</v>
      </c>
      <c r="E20" s="523" t="s">
        <v>3005</v>
      </c>
      <c r="F20" s="523"/>
      <c r="G20" s="523"/>
      <c r="H20" s="523"/>
      <c r="I20" s="523"/>
      <c r="J20" s="523"/>
      <c r="K20" s="523"/>
      <c r="L20" s="524"/>
      <c r="M20" s="523"/>
      <c r="N20" s="523">
        <v>45248.0</v>
      </c>
      <c r="O20" s="523" t="s">
        <v>176</v>
      </c>
      <c r="P20" s="524">
        <v>45157.0</v>
      </c>
      <c r="Q20" s="523" t="s">
        <v>42</v>
      </c>
      <c r="R20" s="523" t="s">
        <v>3006</v>
      </c>
      <c r="S20" s="524"/>
      <c r="T20" s="524">
        <v>45276.0</v>
      </c>
      <c r="U20" s="523" t="s">
        <v>211</v>
      </c>
      <c r="V20" s="523"/>
      <c r="W20" s="523"/>
      <c r="X20" s="523"/>
      <c r="Y20" s="523"/>
      <c r="Z20" s="523"/>
    </row>
    <row r="21" ht="12.0" customHeight="1">
      <c r="A21" s="523" t="s">
        <v>50</v>
      </c>
      <c r="B21" s="523" t="s">
        <v>3007</v>
      </c>
      <c r="C21" s="523" t="s">
        <v>3008</v>
      </c>
      <c r="D21" s="523" t="s">
        <v>3009</v>
      </c>
      <c r="E21" s="523" t="s">
        <v>3010</v>
      </c>
      <c r="F21" s="523"/>
      <c r="G21" s="523"/>
      <c r="H21" s="523"/>
      <c r="I21" s="523"/>
      <c r="J21" s="523"/>
      <c r="K21" s="523"/>
      <c r="L21" s="524"/>
      <c r="M21" s="523"/>
      <c r="N21" s="523"/>
      <c r="O21" s="523"/>
      <c r="P21" s="524"/>
      <c r="Q21" s="523"/>
      <c r="R21" s="523"/>
      <c r="S21" s="524">
        <v>44779.0</v>
      </c>
      <c r="T21" s="524">
        <v>45276.0</v>
      </c>
      <c r="U21" s="523" t="s">
        <v>52</v>
      </c>
      <c r="V21" s="523"/>
      <c r="W21" s="523"/>
      <c r="X21" s="523"/>
      <c r="Y21" s="523"/>
      <c r="Z21" s="523"/>
    </row>
    <row r="22" ht="12.0" customHeight="1">
      <c r="A22" s="523" t="s">
        <v>60</v>
      </c>
      <c r="B22" s="523" t="s">
        <v>3011</v>
      </c>
      <c r="C22" s="523" t="s">
        <v>3012</v>
      </c>
      <c r="D22" s="523" t="s">
        <v>3013</v>
      </c>
      <c r="E22" s="523" t="s">
        <v>3014</v>
      </c>
      <c r="F22" s="523" t="s">
        <v>40</v>
      </c>
      <c r="G22" s="523" t="s">
        <v>3015</v>
      </c>
      <c r="H22" s="523"/>
      <c r="I22" s="523"/>
      <c r="J22" s="523"/>
      <c r="K22" s="523"/>
      <c r="L22" s="524"/>
      <c r="M22" s="523"/>
      <c r="N22" s="523"/>
      <c r="O22" s="523"/>
      <c r="P22" s="524" t="s">
        <v>3016</v>
      </c>
      <c r="Q22" s="523" t="s">
        <v>176</v>
      </c>
      <c r="R22" s="523" t="s">
        <v>3017</v>
      </c>
      <c r="S22" s="524"/>
      <c r="T22" s="524">
        <v>45276.0</v>
      </c>
      <c r="U22" s="523" t="s">
        <v>177</v>
      </c>
      <c r="V22" s="523"/>
      <c r="W22" s="523"/>
      <c r="X22" s="523"/>
      <c r="Y22" s="523"/>
      <c r="Z22" s="523"/>
    </row>
    <row r="23" ht="12.0" customHeight="1">
      <c r="A23" s="523" t="s">
        <v>60</v>
      </c>
      <c r="B23" s="523" t="s">
        <v>2986</v>
      </c>
      <c r="C23" s="523" t="s">
        <v>2987</v>
      </c>
      <c r="D23" s="523" t="s">
        <v>2988</v>
      </c>
      <c r="E23" s="523" t="s">
        <v>2989</v>
      </c>
      <c r="F23" s="523" t="s">
        <v>60</v>
      </c>
      <c r="G23" s="523" t="s">
        <v>2990</v>
      </c>
      <c r="H23" s="523"/>
      <c r="I23" s="523"/>
      <c r="J23" s="523"/>
      <c r="K23" s="523"/>
      <c r="L23" s="524" t="s">
        <v>2991</v>
      </c>
      <c r="M23" s="523" t="s">
        <v>2992</v>
      </c>
      <c r="N23" s="523"/>
      <c r="O23" s="523"/>
      <c r="P23" s="524"/>
      <c r="Q23" s="523"/>
      <c r="R23" s="523" t="s">
        <v>3018</v>
      </c>
      <c r="S23" s="524"/>
      <c r="T23" s="524">
        <v>45276.0</v>
      </c>
      <c r="U23" s="523" t="s">
        <v>136</v>
      </c>
      <c r="V23" s="523"/>
      <c r="W23" s="523"/>
      <c r="X23" s="523"/>
      <c r="Y23" s="523"/>
      <c r="Z23" s="523"/>
    </row>
    <row r="24" ht="12.0" customHeight="1">
      <c r="A24" s="523" t="s">
        <v>78</v>
      </c>
      <c r="B24" s="523" t="s">
        <v>3019</v>
      </c>
      <c r="C24" s="523" t="s">
        <v>3020</v>
      </c>
      <c r="D24" s="523" t="s">
        <v>3021</v>
      </c>
      <c r="E24" s="523" t="s">
        <v>3022</v>
      </c>
      <c r="F24" s="523"/>
      <c r="G24" s="523"/>
      <c r="H24" s="523"/>
      <c r="I24" s="523"/>
      <c r="J24" s="523"/>
      <c r="K24" s="523"/>
      <c r="L24" s="524"/>
      <c r="M24" s="523"/>
      <c r="N24" s="523"/>
      <c r="O24" s="523"/>
      <c r="P24" s="524"/>
      <c r="Q24" s="523"/>
      <c r="R24" s="523" t="s">
        <v>3023</v>
      </c>
      <c r="S24" s="524"/>
      <c r="T24" s="524">
        <v>45276.0</v>
      </c>
      <c r="U24" s="523" t="s">
        <v>76</v>
      </c>
      <c r="V24" s="523"/>
      <c r="W24" s="523"/>
      <c r="X24" s="523"/>
      <c r="Y24" s="523"/>
      <c r="Z24" s="523"/>
    </row>
    <row r="25" ht="12.0" customHeight="1">
      <c r="A25" s="523" t="s">
        <v>109</v>
      </c>
      <c r="B25" s="523" t="s">
        <v>3024</v>
      </c>
      <c r="C25" s="523" t="s">
        <v>135</v>
      </c>
      <c r="D25" s="523" t="s">
        <v>3025</v>
      </c>
      <c r="E25" s="523" t="s">
        <v>3026</v>
      </c>
      <c r="F25" s="523"/>
      <c r="G25" s="523"/>
      <c r="H25" s="523"/>
      <c r="I25" s="523"/>
      <c r="J25" s="523"/>
      <c r="K25" s="523"/>
      <c r="L25" s="524"/>
      <c r="M25" s="523"/>
      <c r="N25" s="523"/>
      <c r="O25" s="523"/>
      <c r="P25" s="524"/>
      <c r="Q25" s="523"/>
      <c r="R25" s="523" t="s">
        <v>3027</v>
      </c>
      <c r="S25" s="524"/>
      <c r="T25" s="524">
        <v>45276.0</v>
      </c>
      <c r="U25" s="523" t="s">
        <v>76</v>
      </c>
      <c r="V25" s="523"/>
      <c r="W25" s="523"/>
      <c r="X25" s="523"/>
      <c r="Y25" s="523"/>
      <c r="Z25" s="523"/>
    </row>
    <row r="26" ht="12.0" customHeight="1">
      <c r="A26" s="523" t="s">
        <v>139</v>
      </c>
      <c r="B26" s="523" t="s">
        <v>3028</v>
      </c>
      <c r="C26" s="523" t="s">
        <v>3029</v>
      </c>
      <c r="D26" s="523" t="s">
        <v>3030</v>
      </c>
      <c r="E26" s="523" t="s">
        <v>3031</v>
      </c>
      <c r="F26" s="523"/>
      <c r="G26" s="523"/>
      <c r="H26" s="523"/>
      <c r="I26" s="523"/>
      <c r="J26" s="523"/>
      <c r="K26" s="523"/>
      <c r="L26" s="524" t="s">
        <v>3032</v>
      </c>
      <c r="M26" s="523" t="s">
        <v>3033</v>
      </c>
      <c r="N26" s="523"/>
      <c r="O26" s="523"/>
      <c r="P26" s="524"/>
      <c r="Q26" s="523"/>
      <c r="R26" s="523" t="s">
        <v>3034</v>
      </c>
      <c r="S26" s="524"/>
      <c r="T26" s="524">
        <v>45276.0</v>
      </c>
      <c r="U26" s="523" t="s">
        <v>136</v>
      </c>
      <c r="V26" s="523"/>
      <c r="W26" s="523"/>
      <c r="X26" s="523"/>
      <c r="Y26" s="523"/>
      <c r="Z26" s="523"/>
    </row>
    <row r="27" ht="12.0" customHeight="1">
      <c r="A27" s="523" t="s">
        <v>2822</v>
      </c>
      <c r="B27" s="523" t="s">
        <v>3035</v>
      </c>
      <c r="C27" s="523" t="s">
        <v>3036</v>
      </c>
      <c r="D27" s="523" t="s">
        <v>3037</v>
      </c>
      <c r="E27" s="523" t="s">
        <v>3038</v>
      </c>
      <c r="F27" s="523"/>
      <c r="G27" s="523"/>
      <c r="H27" s="523"/>
      <c r="I27" s="523"/>
      <c r="J27" s="523"/>
      <c r="K27" s="523"/>
      <c r="L27" s="524"/>
      <c r="M27" s="523"/>
      <c r="N27" s="523">
        <v>45178.0</v>
      </c>
      <c r="O27" s="523" t="s">
        <v>176</v>
      </c>
      <c r="P27" s="524">
        <v>44994.0</v>
      </c>
      <c r="Q27" s="523" t="s">
        <v>220</v>
      </c>
      <c r="R27" s="523"/>
      <c r="S27" s="524"/>
      <c r="T27" s="524">
        <v>45293.0</v>
      </c>
      <c r="U27" s="523"/>
      <c r="V27" s="523"/>
      <c r="W27" s="523"/>
      <c r="X27" s="523"/>
      <c r="Y27" s="523"/>
      <c r="Z27" s="523"/>
    </row>
    <row r="28" ht="12.0" customHeight="1">
      <c r="A28" s="523" t="s">
        <v>100</v>
      </c>
      <c r="B28" s="523" t="s">
        <v>3039</v>
      </c>
      <c r="C28" s="523" t="s">
        <v>3040</v>
      </c>
      <c r="D28" s="523" t="s">
        <v>3041</v>
      </c>
      <c r="E28" s="523" t="s">
        <v>3042</v>
      </c>
      <c r="F28" s="523" t="s">
        <v>3043</v>
      </c>
      <c r="G28" s="523" t="s">
        <v>3044</v>
      </c>
      <c r="H28" s="523" t="s">
        <v>3045</v>
      </c>
      <c r="I28" s="523" t="s">
        <v>3046</v>
      </c>
      <c r="J28" s="523"/>
      <c r="K28" s="523"/>
      <c r="L28" s="524"/>
      <c r="M28" s="523"/>
      <c r="N28" s="523"/>
      <c r="O28" s="523"/>
      <c r="P28" s="524">
        <v>44946.0</v>
      </c>
      <c r="Q28" s="523" t="s">
        <v>220</v>
      </c>
      <c r="R28" s="523"/>
      <c r="S28" s="524">
        <v>45150.0</v>
      </c>
      <c r="T28" s="524">
        <v>45276.0</v>
      </c>
      <c r="U28" s="523"/>
      <c r="V28" s="523"/>
      <c r="W28" s="523"/>
      <c r="X28" s="523"/>
      <c r="Y28" s="523"/>
      <c r="Z28" s="523"/>
    </row>
    <row r="29" ht="12.0" customHeight="1">
      <c r="A29" s="523" t="s">
        <v>139</v>
      </c>
      <c r="B29" s="523" t="s">
        <v>3047</v>
      </c>
      <c r="C29" s="523" t="s">
        <v>3048</v>
      </c>
      <c r="D29" s="523" t="s">
        <v>3049</v>
      </c>
      <c r="E29" s="523" t="s">
        <v>3050</v>
      </c>
      <c r="F29" s="523" t="s">
        <v>187</v>
      </c>
      <c r="G29" s="523" t="s">
        <v>3051</v>
      </c>
      <c r="H29" s="523"/>
      <c r="I29" s="523"/>
      <c r="J29" s="523"/>
      <c r="K29" s="523"/>
      <c r="L29" s="524"/>
      <c r="M29" s="523"/>
      <c r="N29" s="523">
        <v>45008.0</v>
      </c>
      <c r="O29" s="523" t="s">
        <v>42</v>
      </c>
      <c r="P29" s="524">
        <v>45220.0</v>
      </c>
      <c r="Q29" s="523" t="s">
        <v>396</v>
      </c>
      <c r="R29" s="523"/>
      <c r="S29" s="524">
        <v>44933.0</v>
      </c>
      <c r="T29" s="524">
        <v>45318.0</v>
      </c>
      <c r="U29" s="523"/>
      <c r="V29" s="523"/>
      <c r="W29" s="523"/>
      <c r="X29" s="523"/>
      <c r="Y29" s="523"/>
      <c r="Z29" s="523"/>
    </row>
    <row r="30" ht="12.0" customHeight="1">
      <c r="A30" s="523" t="s">
        <v>70</v>
      </c>
      <c r="B30" s="523" t="s">
        <v>3052</v>
      </c>
      <c r="C30" s="523" t="s">
        <v>3053</v>
      </c>
      <c r="D30" s="523" t="s">
        <v>3054</v>
      </c>
      <c r="E30" s="523" t="s">
        <v>3055</v>
      </c>
      <c r="F30" s="523" t="s">
        <v>65</v>
      </c>
      <c r="G30" s="523" t="s">
        <v>3056</v>
      </c>
      <c r="H30" s="523"/>
      <c r="I30" s="523"/>
      <c r="J30" s="523"/>
      <c r="K30" s="523"/>
      <c r="L30" s="524"/>
      <c r="M30" s="523"/>
      <c r="N30" s="523"/>
      <c r="O30" s="523"/>
      <c r="P30" s="524"/>
      <c r="Q30" s="523"/>
      <c r="R30" s="523"/>
      <c r="S30" s="524"/>
      <c r="T30" s="524">
        <v>45360.0</v>
      </c>
      <c r="U30" s="523"/>
      <c r="V30" s="523"/>
      <c r="W30" s="523"/>
      <c r="X30" s="523"/>
      <c r="Y30" s="523"/>
      <c r="Z30" s="523"/>
    </row>
    <row r="31" ht="12.0" customHeight="1">
      <c r="A31" s="523" t="s">
        <v>70</v>
      </c>
      <c r="B31" s="523" t="s">
        <v>3057</v>
      </c>
      <c r="C31" s="523" t="s">
        <v>3058</v>
      </c>
      <c r="D31" s="523" t="s">
        <v>3059</v>
      </c>
      <c r="E31" s="523" t="s">
        <v>3060</v>
      </c>
      <c r="F31" s="523"/>
      <c r="G31" s="523"/>
      <c r="H31" s="523"/>
      <c r="I31" s="523"/>
      <c r="J31" s="523"/>
      <c r="K31" s="523"/>
      <c r="L31" s="524"/>
      <c r="M31" s="523"/>
      <c r="N31" s="523"/>
      <c r="O31" s="523"/>
      <c r="P31" s="524"/>
      <c r="Q31" s="523"/>
      <c r="R31" s="523"/>
      <c r="S31" s="524"/>
      <c r="T31" s="524">
        <v>45360.0</v>
      </c>
      <c r="U31" s="523"/>
      <c r="V31" s="523"/>
      <c r="W31" s="523"/>
      <c r="X31" s="523"/>
      <c r="Y31" s="523"/>
      <c r="Z31" s="523"/>
    </row>
    <row r="32" ht="12.0" customHeight="1">
      <c r="A32" s="523" t="s">
        <v>2731</v>
      </c>
      <c r="B32" s="523" t="s">
        <v>3061</v>
      </c>
      <c r="C32" s="523" t="s">
        <v>3062</v>
      </c>
      <c r="D32" s="523" t="s">
        <v>3063</v>
      </c>
      <c r="E32" s="523" t="s">
        <v>3064</v>
      </c>
      <c r="F32" s="523"/>
      <c r="G32" s="523"/>
      <c r="H32" s="523"/>
      <c r="I32" s="523"/>
      <c r="J32" s="523"/>
      <c r="K32" s="523"/>
      <c r="L32" s="524"/>
      <c r="M32" s="523"/>
      <c r="N32" s="523"/>
      <c r="O32" s="523"/>
      <c r="P32" s="524"/>
      <c r="Q32" s="523"/>
      <c r="R32" s="523"/>
      <c r="S32" s="524"/>
      <c r="T32" s="524">
        <v>45353.0</v>
      </c>
      <c r="U32" s="523"/>
      <c r="V32" s="523"/>
      <c r="W32" s="523"/>
      <c r="X32" s="523"/>
      <c r="Y32" s="523"/>
      <c r="Z32" s="523"/>
    </row>
    <row r="33" ht="12.0" customHeight="1">
      <c r="A33" s="523"/>
      <c r="B33" s="523"/>
      <c r="C33" s="523"/>
      <c r="D33" s="523"/>
      <c r="E33" s="523"/>
      <c r="F33" s="523"/>
      <c r="G33" s="523"/>
      <c r="H33" s="523"/>
      <c r="I33" s="523"/>
      <c r="J33" s="523"/>
      <c r="K33" s="523"/>
      <c r="L33" s="524"/>
      <c r="M33" s="523"/>
      <c r="N33" s="523"/>
      <c r="O33" s="523"/>
      <c r="P33" s="524"/>
      <c r="Q33" s="523"/>
      <c r="R33" s="523"/>
      <c r="S33" s="524"/>
      <c r="T33" s="524"/>
      <c r="U33" s="523"/>
      <c r="V33" s="523"/>
      <c r="W33" s="523"/>
      <c r="X33" s="523"/>
      <c r="Y33" s="523"/>
      <c r="Z33" s="523"/>
    </row>
    <row r="34" ht="12.0" customHeight="1">
      <c r="A34" s="523"/>
      <c r="B34" s="523"/>
      <c r="C34" s="523"/>
      <c r="D34" s="523"/>
      <c r="E34" s="523"/>
      <c r="F34" s="523"/>
      <c r="G34" s="523"/>
      <c r="H34" s="523"/>
      <c r="I34" s="523"/>
      <c r="J34" s="523"/>
      <c r="K34" s="523"/>
      <c r="L34" s="524"/>
      <c r="M34" s="523"/>
      <c r="N34" s="523"/>
      <c r="O34" s="523"/>
      <c r="P34" s="524"/>
      <c r="Q34" s="523"/>
      <c r="R34" s="523"/>
      <c r="S34" s="524"/>
      <c r="T34" s="524"/>
      <c r="U34" s="523"/>
      <c r="V34" s="523"/>
      <c r="W34" s="523"/>
      <c r="X34" s="523"/>
      <c r="Y34" s="523"/>
      <c r="Z34" s="523"/>
    </row>
    <row r="35" ht="12.0" customHeight="1">
      <c r="A35" s="523"/>
      <c r="B35" s="523"/>
      <c r="C35" s="523"/>
      <c r="D35" s="523"/>
      <c r="E35" s="523"/>
      <c r="F35" s="523"/>
      <c r="G35" s="523"/>
      <c r="H35" s="523"/>
      <c r="I35" s="523"/>
      <c r="J35" s="523"/>
      <c r="K35" s="523"/>
      <c r="L35" s="524"/>
      <c r="M35" s="523"/>
      <c r="N35" s="523"/>
      <c r="O35" s="523"/>
      <c r="P35" s="524"/>
      <c r="Q35" s="523"/>
      <c r="R35" s="523"/>
      <c r="S35" s="524"/>
      <c r="T35" s="524"/>
      <c r="U35" s="523"/>
      <c r="V35" s="523"/>
      <c r="W35" s="523"/>
      <c r="X35" s="523"/>
      <c r="Y35" s="523"/>
      <c r="Z35" s="523"/>
    </row>
    <row r="36" ht="12.0" customHeight="1">
      <c r="A36" s="523"/>
      <c r="B36" s="523"/>
      <c r="C36" s="523"/>
      <c r="D36" s="523"/>
      <c r="E36" s="523"/>
      <c r="F36" s="523"/>
      <c r="G36" s="523"/>
      <c r="H36" s="523"/>
      <c r="I36" s="523"/>
      <c r="J36" s="523"/>
      <c r="K36" s="523"/>
      <c r="L36" s="524"/>
      <c r="M36" s="523"/>
      <c r="N36" s="523"/>
      <c r="O36" s="523"/>
      <c r="P36" s="524"/>
      <c r="Q36" s="523"/>
      <c r="R36" s="523"/>
      <c r="S36" s="524"/>
      <c r="T36" s="524"/>
      <c r="U36" s="523"/>
      <c r="V36" s="523"/>
      <c r="W36" s="523"/>
      <c r="X36" s="523"/>
      <c r="Y36" s="523"/>
      <c r="Z36" s="523"/>
    </row>
    <row r="37" ht="12.0" customHeight="1">
      <c r="A37" s="523"/>
      <c r="B37" s="523"/>
      <c r="C37" s="523"/>
      <c r="D37" s="523"/>
      <c r="E37" s="523"/>
      <c r="F37" s="523"/>
      <c r="G37" s="523"/>
      <c r="H37" s="523"/>
      <c r="I37" s="523"/>
      <c r="J37" s="523"/>
      <c r="K37" s="523"/>
      <c r="L37" s="524"/>
      <c r="M37" s="523"/>
      <c r="N37" s="523"/>
      <c r="O37" s="523"/>
      <c r="P37" s="524"/>
      <c r="Q37" s="523"/>
      <c r="R37" s="523"/>
      <c r="S37" s="524"/>
      <c r="T37" s="524"/>
      <c r="U37" s="523"/>
      <c r="V37" s="523"/>
      <c r="W37" s="523"/>
      <c r="X37" s="523"/>
      <c r="Y37" s="523"/>
      <c r="Z37" s="523"/>
    </row>
    <row r="38" ht="12.0" customHeight="1">
      <c r="A38" s="523"/>
      <c r="B38" s="523"/>
      <c r="C38" s="523"/>
      <c r="D38" s="523"/>
      <c r="E38" s="523"/>
      <c r="F38" s="523"/>
      <c r="G38" s="523"/>
      <c r="H38" s="523"/>
      <c r="I38" s="523"/>
      <c r="J38" s="523"/>
      <c r="K38" s="523"/>
      <c r="L38" s="524"/>
      <c r="M38" s="523"/>
      <c r="N38" s="523"/>
      <c r="O38" s="523"/>
      <c r="P38" s="524"/>
      <c r="Q38" s="523"/>
      <c r="R38" s="523"/>
      <c r="S38" s="524"/>
      <c r="T38" s="524"/>
      <c r="U38" s="523"/>
      <c r="V38" s="523"/>
      <c r="W38" s="523"/>
      <c r="X38" s="523"/>
      <c r="Y38" s="523"/>
      <c r="Z38" s="523"/>
    </row>
    <row r="39" ht="12.0" customHeight="1">
      <c r="A39" s="523"/>
      <c r="B39" s="523"/>
      <c r="C39" s="523"/>
      <c r="D39" s="523"/>
      <c r="E39" s="523"/>
      <c r="F39" s="523"/>
      <c r="G39" s="523"/>
      <c r="H39" s="523"/>
      <c r="I39" s="523"/>
      <c r="J39" s="523"/>
      <c r="K39" s="523"/>
      <c r="L39" s="524"/>
      <c r="M39" s="523"/>
      <c r="N39" s="523"/>
      <c r="O39" s="523"/>
      <c r="P39" s="524"/>
      <c r="Q39" s="523"/>
      <c r="R39" s="523"/>
      <c r="S39" s="524"/>
      <c r="T39" s="524"/>
      <c r="U39" s="523"/>
      <c r="V39" s="523"/>
      <c r="W39" s="523"/>
      <c r="X39" s="523"/>
      <c r="Y39" s="523"/>
      <c r="Z39" s="523"/>
    </row>
    <row r="40" ht="12.0" customHeight="1">
      <c r="A40" s="523"/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4"/>
      <c r="M40" s="523"/>
      <c r="N40" s="523"/>
      <c r="O40" s="523"/>
      <c r="P40" s="524"/>
      <c r="Q40" s="523"/>
      <c r="R40" s="523"/>
      <c r="S40" s="524"/>
      <c r="T40" s="524"/>
      <c r="U40" s="523"/>
      <c r="V40" s="523"/>
      <c r="W40" s="523"/>
      <c r="X40" s="523"/>
      <c r="Y40" s="523"/>
      <c r="Z40" s="523"/>
    </row>
    <row r="41" ht="12.0" customHeight="1">
      <c r="A41" s="523"/>
      <c r="B41" s="523"/>
      <c r="C41" s="523"/>
      <c r="D41" s="523"/>
      <c r="E41" s="523"/>
      <c r="F41" s="523"/>
      <c r="G41" s="523"/>
      <c r="H41" s="523"/>
      <c r="I41" s="523"/>
      <c r="J41" s="523"/>
      <c r="K41" s="523"/>
      <c r="L41" s="524"/>
      <c r="M41" s="523"/>
      <c r="N41" s="523"/>
      <c r="O41" s="523"/>
      <c r="P41" s="524"/>
      <c r="Q41" s="523"/>
      <c r="R41" s="523"/>
      <c r="S41" s="524"/>
      <c r="T41" s="524"/>
      <c r="U41" s="523"/>
      <c r="V41" s="523"/>
      <c r="W41" s="523"/>
      <c r="X41" s="523"/>
      <c r="Y41" s="523"/>
      <c r="Z41" s="523"/>
    </row>
    <row r="42" ht="12.0" customHeight="1">
      <c r="A42" s="523"/>
      <c r="B42" s="523"/>
      <c r="C42" s="523"/>
      <c r="D42" s="523"/>
      <c r="E42" s="523"/>
      <c r="F42" s="523"/>
      <c r="G42" s="523"/>
      <c r="H42" s="523"/>
      <c r="I42" s="523"/>
      <c r="J42" s="523"/>
      <c r="K42" s="523"/>
      <c r="L42" s="524"/>
      <c r="M42" s="523"/>
      <c r="N42" s="523"/>
      <c r="O42" s="523"/>
      <c r="P42" s="524"/>
      <c r="Q42" s="523"/>
      <c r="R42" s="523"/>
      <c r="S42" s="524"/>
      <c r="T42" s="524"/>
      <c r="U42" s="523"/>
      <c r="V42" s="523"/>
      <c r="W42" s="523"/>
      <c r="X42" s="523"/>
      <c r="Y42" s="523"/>
      <c r="Z42" s="523"/>
    </row>
    <row r="43" ht="12.0" customHeight="1">
      <c r="A43" s="523"/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4"/>
      <c r="M43" s="523"/>
      <c r="N43" s="523"/>
      <c r="O43" s="523"/>
      <c r="P43" s="524"/>
      <c r="Q43" s="523"/>
      <c r="R43" s="523"/>
      <c r="S43" s="524"/>
      <c r="T43" s="524"/>
      <c r="U43" s="523"/>
      <c r="V43" s="523"/>
      <c r="W43" s="523"/>
      <c r="X43" s="523"/>
      <c r="Y43" s="523"/>
      <c r="Z43" s="523"/>
    </row>
    <row r="44" ht="12.0" customHeight="1">
      <c r="A44" s="523"/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4"/>
      <c r="M44" s="523"/>
      <c r="N44" s="523"/>
      <c r="O44" s="523"/>
      <c r="P44" s="524"/>
      <c r="Q44" s="523"/>
      <c r="R44" s="523"/>
      <c r="S44" s="524"/>
      <c r="T44" s="524"/>
      <c r="U44" s="523"/>
      <c r="V44" s="523"/>
      <c r="W44" s="523"/>
      <c r="X44" s="523"/>
      <c r="Y44" s="523"/>
      <c r="Z44" s="523"/>
    </row>
    <row r="45" ht="12.0" customHeight="1">
      <c r="A45" s="523"/>
      <c r="B45" s="523"/>
      <c r="C45" s="523"/>
      <c r="D45" s="523"/>
      <c r="E45" s="523"/>
      <c r="F45" s="523"/>
      <c r="G45" s="523"/>
      <c r="H45" s="523"/>
      <c r="I45" s="523"/>
      <c r="J45" s="523"/>
      <c r="K45" s="523"/>
      <c r="L45" s="524"/>
      <c r="M45" s="523"/>
      <c r="N45" s="523"/>
      <c r="O45" s="523"/>
      <c r="P45" s="524"/>
      <c r="Q45" s="523"/>
      <c r="R45" s="523"/>
      <c r="S45" s="524"/>
      <c r="T45" s="524"/>
      <c r="U45" s="523"/>
      <c r="V45" s="523"/>
      <c r="W45" s="523"/>
      <c r="X45" s="523"/>
      <c r="Y45" s="523"/>
      <c r="Z45" s="523"/>
    </row>
    <row r="46" ht="12.0" customHeight="1">
      <c r="A46" s="523"/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4"/>
      <c r="M46" s="523"/>
      <c r="N46" s="523"/>
      <c r="O46" s="523"/>
      <c r="P46" s="524"/>
      <c r="Q46" s="523"/>
      <c r="R46" s="523"/>
      <c r="S46" s="524"/>
      <c r="T46" s="524"/>
      <c r="U46" s="523"/>
      <c r="V46" s="523"/>
      <c r="W46" s="523"/>
      <c r="X46" s="523"/>
      <c r="Y46" s="523"/>
      <c r="Z46" s="523"/>
    </row>
    <row r="47" ht="12.0" customHeight="1">
      <c r="A47" s="523"/>
      <c r="B47" s="523"/>
      <c r="C47" s="523"/>
      <c r="D47" s="523"/>
      <c r="E47" s="523"/>
      <c r="F47" s="523"/>
      <c r="G47" s="523"/>
      <c r="H47" s="523"/>
      <c r="I47" s="523"/>
      <c r="J47" s="523"/>
      <c r="K47" s="523"/>
      <c r="L47" s="524"/>
      <c r="M47" s="523"/>
      <c r="N47" s="523"/>
      <c r="O47" s="523"/>
      <c r="P47" s="524"/>
      <c r="Q47" s="523"/>
      <c r="R47" s="523"/>
      <c r="S47" s="524"/>
      <c r="T47" s="524"/>
      <c r="U47" s="523"/>
      <c r="V47" s="523"/>
      <c r="W47" s="523"/>
      <c r="X47" s="523"/>
      <c r="Y47" s="523"/>
      <c r="Z47" s="523"/>
    </row>
    <row r="48" ht="12.0" customHeight="1">
      <c r="A48" s="523"/>
      <c r="B48" s="523"/>
      <c r="C48" s="523"/>
      <c r="D48" s="523"/>
      <c r="E48" s="523"/>
      <c r="F48" s="523"/>
      <c r="G48" s="523"/>
      <c r="H48" s="523"/>
      <c r="I48" s="523"/>
      <c r="J48" s="523"/>
      <c r="K48" s="523"/>
      <c r="L48" s="524"/>
      <c r="M48" s="523"/>
      <c r="N48" s="523"/>
      <c r="O48" s="523"/>
      <c r="P48" s="524"/>
      <c r="Q48" s="523"/>
      <c r="R48" s="523"/>
      <c r="S48" s="524"/>
      <c r="T48" s="524"/>
      <c r="U48" s="523"/>
      <c r="V48" s="523"/>
      <c r="W48" s="523"/>
      <c r="X48" s="523"/>
      <c r="Y48" s="523"/>
      <c r="Z48" s="523"/>
    </row>
    <row r="49" ht="12.0" customHeight="1">
      <c r="A49" s="523"/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4"/>
      <c r="M49" s="523"/>
      <c r="N49" s="523"/>
      <c r="O49" s="523"/>
      <c r="P49" s="524"/>
      <c r="Q49" s="523"/>
      <c r="R49" s="523"/>
      <c r="S49" s="524"/>
      <c r="T49" s="524"/>
      <c r="U49" s="523"/>
      <c r="V49" s="523"/>
      <c r="W49" s="523"/>
      <c r="X49" s="523"/>
      <c r="Y49" s="523"/>
      <c r="Z49" s="523"/>
    </row>
    <row r="50" ht="12.0" customHeight="1">
      <c r="A50" s="523"/>
      <c r="B50" s="523"/>
      <c r="C50" s="523"/>
      <c r="D50" s="523"/>
      <c r="E50" s="523"/>
      <c r="F50" s="523"/>
      <c r="G50" s="523"/>
      <c r="H50" s="523"/>
      <c r="I50" s="523"/>
      <c r="J50" s="523"/>
      <c r="K50" s="523"/>
      <c r="L50" s="524"/>
      <c r="M50" s="523"/>
      <c r="N50" s="523"/>
      <c r="O50" s="523"/>
      <c r="P50" s="524"/>
      <c r="Q50" s="523"/>
      <c r="R50" s="523"/>
      <c r="S50" s="524"/>
      <c r="T50" s="524"/>
      <c r="U50" s="523"/>
      <c r="V50" s="523"/>
      <c r="W50" s="523"/>
      <c r="X50" s="523"/>
      <c r="Y50" s="523"/>
      <c r="Z50" s="523"/>
    </row>
    <row r="51" ht="12.0" customHeight="1">
      <c r="A51" s="523"/>
      <c r="B51" s="523"/>
      <c r="C51" s="523"/>
      <c r="D51" s="523"/>
      <c r="E51" s="523"/>
      <c r="F51" s="523"/>
      <c r="G51" s="523"/>
      <c r="H51" s="523"/>
      <c r="I51" s="523"/>
      <c r="J51" s="523"/>
      <c r="K51" s="523"/>
      <c r="L51" s="524"/>
      <c r="M51" s="523"/>
      <c r="N51" s="523"/>
      <c r="O51" s="523"/>
      <c r="P51" s="524"/>
      <c r="Q51" s="523"/>
      <c r="R51" s="523"/>
      <c r="S51" s="524"/>
      <c r="T51" s="524"/>
      <c r="U51" s="523"/>
      <c r="V51" s="523"/>
      <c r="W51" s="523"/>
      <c r="X51" s="523"/>
      <c r="Y51" s="523"/>
      <c r="Z51" s="523"/>
    </row>
    <row r="52" ht="12.0" customHeight="1">
      <c r="A52" s="523"/>
      <c r="B52" s="523"/>
      <c r="C52" s="523"/>
      <c r="D52" s="523"/>
      <c r="E52" s="523"/>
      <c r="F52" s="523"/>
      <c r="G52" s="523"/>
      <c r="H52" s="523"/>
      <c r="I52" s="523"/>
      <c r="J52" s="523"/>
      <c r="K52" s="523"/>
      <c r="L52" s="524"/>
      <c r="M52" s="523"/>
      <c r="N52" s="523"/>
      <c r="O52" s="523"/>
      <c r="P52" s="524"/>
      <c r="Q52" s="523"/>
      <c r="R52" s="523"/>
      <c r="S52" s="524"/>
      <c r="T52" s="524"/>
      <c r="U52" s="523"/>
      <c r="V52" s="523"/>
      <c r="W52" s="523"/>
      <c r="X52" s="523"/>
      <c r="Y52" s="523"/>
      <c r="Z52" s="523"/>
    </row>
    <row r="53" ht="12.0" customHeight="1">
      <c r="A53" s="523"/>
      <c r="B53" s="523"/>
      <c r="C53" s="523"/>
      <c r="D53" s="523"/>
      <c r="E53" s="523"/>
      <c r="F53" s="523"/>
      <c r="G53" s="523"/>
      <c r="H53" s="523"/>
      <c r="I53" s="523"/>
      <c r="J53" s="523"/>
      <c r="K53" s="523"/>
      <c r="L53" s="524"/>
      <c r="M53" s="523"/>
      <c r="N53" s="523"/>
      <c r="O53" s="523"/>
      <c r="P53" s="524"/>
      <c r="Q53" s="523"/>
      <c r="R53" s="523"/>
      <c r="S53" s="524"/>
      <c r="T53" s="524"/>
      <c r="U53" s="523"/>
      <c r="V53" s="523"/>
      <c r="W53" s="523"/>
      <c r="X53" s="523"/>
      <c r="Y53" s="523"/>
      <c r="Z53" s="523"/>
    </row>
    <row r="54" ht="12.0" customHeight="1">
      <c r="A54" s="523"/>
      <c r="B54" s="523"/>
      <c r="C54" s="523"/>
      <c r="D54" s="523"/>
      <c r="E54" s="523"/>
      <c r="F54" s="523"/>
      <c r="G54" s="523"/>
      <c r="H54" s="523"/>
      <c r="I54" s="523"/>
      <c r="J54" s="523"/>
      <c r="K54" s="523"/>
      <c r="L54" s="524"/>
      <c r="M54" s="523"/>
      <c r="N54" s="523"/>
      <c r="O54" s="523"/>
      <c r="P54" s="524"/>
      <c r="Q54" s="523"/>
      <c r="R54" s="523"/>
      <c r="S54" s="524"/>
      <c r="T54" s="524"/>
      <c r="U54" s="523"/>
      <c r="V54" s="523"/>
      <c r="W54" s="523"/>
      <c r="X54" s="523"/>
      <c r="Y54" s="523"/>
      <c r="Z54" s="523"/>
    </row>
    <row r="55" ht="12.0" customHeight="1">
      <c r="A55" s="523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4"/>
      <c r="M55" s="523"/>
      <c r="N55" s="523"/>
      <c r="O55" s="523"/>
      <c r="P55" s="524"/>
      <c r="Q55" s="523"/>
      <c r="R55" s="523"/>
      <c r="S55" s="524"/>
      <c r="T55" s="524"/>
      <c r="U55" s="523"/>
      <c r="V55" s="523"/>
      <c r="W55" s="523"/>
      <c r="X55" s="523"/>
      <c r="Y55" s="523"/>
      <c r="Z55" s="523"/>
    </row>
    <row r="56" ht="12.0" customHeight="1">
      <c r="A56" s="523"/>
      <c r="B56" s="523"/>
      <c r="C56" s="523"/>
      <c r="D56" s="523"/>
      <c r="E56" s="523"/>
      <c r="F56" s="523"/>
      <c r="G56" s="523"/>
      <c r="H56" s="523"/>
      <c r="I56" s="523"/>
      <c r="J56" s="523"/>
      <c r="K56" s="523"/>
      <c r="L56" s="524"/>
      <c r="M56" s="523"/>
      <c r="N56" s="523"/>
      <c r="O56" s="523"/>
      <c r="P56" s="524"/>
      <c r="Q56" s="523"/>
      <c r="R56" s="523"/>
      <c r="S56" s="524"/>
      <c r="T56" s="524"/>
      <c r="U56" s="523"/>
      <c r="V56" s="523"/>
      <c r="W56" s="523"/>
      <c r="X56" s="523"/>
      <c r="Y56" s="523"/>
      <c r="Z56" s="523"/>
    </row>
    <row r="57" ht="12.0" customHeight="1">
      <c r="A57" s="523"/>
      <c r="B57" s="523"/>
      <c r="C57" s="523"/>
      <c r="D57" s="523"/>
      <c r="E57" s="523"/>
      <c r="F57" s="523"/>
      <c r="G57" s="523"/>
      <c r="H57" s="523"/>
      <c r="I57" s="523"/>
      <c r="J57" s="523"/>
      <c r="K57" s="523"/>
      <c r="L57" s="524"/>
      <c r="M57" s="523"/>
      <c r="N57" s="523"/>
      <c r="O57" s="523"/>
      <c r="P57" s="524"/>
      <c r="Q57" s="523"/>
      <c r="R57" s="523"/>
      <c r="S57" s="524"/>
      <c r="T57" s="524"/>
      <c r="U57" s="523"/>
      <c r="V57" s="523"/>
      <c r="W57" s="523"/>
      <c r="X57" s="523"/>
      <c r="Y57" s="523"/>
      <c r="Z57" s="523"/>
    </row>
    <row r="58" ht="12.0" customHeight="1">
      <c r="A58" s="523"/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4"/>
      <c r="M58" s="523"/>
      <c r="N58" s="523"/>
      <c r="O58" s="523"/>
      <c r="P58" s="524"/>
      <c r="Q58" s="523"/>
      <c r="R58" s="523"/>
      <c r="S58" s="524"/>
      <c r="T58" s="524"/>
      <c r="U58" s="523"/>
      <c r="V58" s="523"/>
      <c r="W58" s="523"/>
      <c r="X58" s="523"/>
      <c r="Y58" s="523"/>
      <c r="Z58" s="523"/>
    </row>
    <row r="59" ht="12.0" customHeight="1">
      <c r="A59" s="523"/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4"/>
      <c r="M59" s="523"/>
      <c r="N59" s="523"/>
      <c r="O59" s="523"/>
      <c r="P59" s="524"/>
      <c r="Q59" s="523"/>
      <c r="R59" s="523"/>
      <c r="S59" s="524"/>
      <c r="T59" s="524"/>
      <c r="U59" s="523"/>
      <c r="V59" s="523"/>
      <c r="W59" s="523"/>
      <c r="X59" s="523"/>
      <c r="Y59" s="523"/>
      <c r="Z59" s="523"/>
    </row>
    <row r="60" ht="12.0" customHeight="1">
      <c r="A60" s="523"/>
      <c r="B60" s="523"/>
      <c r="C60" s="523"/>
      <c r="D60" s="523"/>
      <c r="E60" s="523"/>
      <c r="F60" s="523"/>
      <c r="G60" s="523"/>
      <c r="H60" s="523"/>
      <c r="I60" s="523"/>
      <c r="J60" s="523"/>
      <c r="K60" s="523"/>
      <c r="L60" s="524"/>
      <c r="M60" s="523"/>
      <c r="N60" s="523"/>
      <c r="O60" s="523"/>
      <c r="P60" s="524"/>
      <c r="Q60" s="523"/>
      <c r="R60" s="523"/>
      <c r="S60" s="524"/>
      <c r="T60" s="524"/>
      <c r="U60" s="523"/>
      <c r="V60" s="523"/>
      <c r="W60" s="523"/>
      <c r="X60" s="523"/>
      <c r="Y60" s="523"/>
      <c r="Z60" s="523"/>
    </row>
    <row r="61" ht="12.0" customHeight="1">
      <c r="A61" s="523"/>
      <c r="B61" s="523"/>
      <c r="C61" s="523"/>
      <c r="D61" s="523"/>
      <c r="E61" s="523"/>
      <c r="F61" s="523"/>
      <c r="G61" s="523"/>
      <c r="H61" s="523"/>
      <c r="I61" s="523"/>
      <c r="J61" s="523"/>
      <c r="K61" s="523"/>
      <c r="L61" s="524"/>
      <c r="M61" s="523"/>
      <c r="N61" s="523"/>
      <c r="O61" s="523"/>
      <c r="P61" s="524"/>
      <c r="Q61" s="523"/>
      <c r="R61" s="523"/>
      <c r="S61" s="524"/>
      <c r="T61" s="524"/>
      <c r="U61" s="523"/>
      <c r="V61" s="523"/>
      <c r="W61" s="523"/>
      <c r="X61" s="523"/>
      <c r="Y61" s="523"/>
      <c r="Z61" s="523"/>
    </row>
    <row r="62" ht="12.0" customHeight="1">
      <c r="A62" s="523"/>
      <c r="B62" s="523"/>
      <c r="C62" s="523"/>
      <c r="D62" s="523"/>
      <c r="E62" s="523"/>
      <c r="F62" s="523"/>
      <c r="G62" s="523"/>
      <c r="H62" s="523"/>
      <c r="I62" s="523"/>
      <c r="J62" s="523"/>
      <c r="K62" s="523"/>
      <c r="L62" s="524"/>
      <c r="M62" s="523"/>
      <c r="N62" s="523"/>
      <c r="O62" s="523"/>
      <c r="P62" s="524"/>
      <c r="Q62" s="523"/>
      <c r="R62" s="523"/>
      <c r="S62" s="524"/>
      <c r="T62" s="524"/>
      <c r="U62" s="523"/>
      <c r="V62" s="523"/>
      <c r="W62" s="523"/>
      <c r="X62" s="523"/>
      <c r="Y62" s="523"/>
      <c r="Z62" s="523"/>
    </row>
    <row r="63" ht="12.0" customHeight="1">
      <c r="A63" s="523"/>
      <c r="B63" s="523"/>
      <c r="C63" s="523"/>
      <c r="D63" s="523"/>
      <c r="E63" s="523"/>
      <c r="F63" s="523"/>
      <c r="G63" s="523"/>
      <c r="H63" s="523"/>
      <c r="I63" s="523"/>
      <c r="J63" s="523"/>
      <c r="K63" s="523"/>
      <c r="L63" s="524"/>
      <c r="M63" s="523"/>
      <c r="N63" s="523"/>
      <c r="O63" s="523"/>
      <c r="P63" s="524"/>
      <c r="Q63" s="523"/>
      <c r="R63" s="523"/>
      <c r="S63" s="524"/>
      <c r="T63" s="524"/>
      <c r="U63" s="523"/>
      <c r="V63" s="523"/>
      <c r="W63" s="523"/>
      <c r="X63" s="523"/>
      <c r="Y63" s="523"/>
      <c r="Z63" s="523"/>
    </row>
    <row r="64" ht="12.0" customHeight="1">
      <c r="A64" s="523"/>
      <c r="B64" s="523"/>
      <c r="C64" s="523"/>
      <c r="D64" s="523"/>
      <c r="E64" s="523"/>
      <c r="F64" s="523"/>
      <c r="G64" s="523"/>
      <c r="H64" s="523"/>
      <c r="I64" s="523"/>
      <c r="J64" s="523"/>
      <c r="K64" s="523"/>
      <c r="L64" s="524"/>
      <c r="M64" s="523"/>
      <c r="N64" s="523"/>
      <c r="O64" s="523"/>
      <c r="P64" s="524"/>
      <c r="Q64" s="523"/>
      <c r="R64" s="523"/>
      <c r="S64" s="524"/>
      <c r="T64" s="524"/>
      <c r="U64" s="523"/>
      <c r="V64" s="523"/>
      <c r="W64" s="523"/>
      <c r="X64" s="523"/>
      <c r="Y64" s="523"/>
      <c r="Z64" s="523"/>
    </row>
    <row r="65" ht="12.0" customHeight="1">
      <c r="A65" s="523"/>
      <c r="B65" s="523"/>
      <c r="C65" s="523"/>
      <c r="D65" s="523"/>
      <c r="E65" s="523"/>
      <c r="F65" s="523"/>
      <c r="G65" s="523"/>
      <c r="H65" s="523"/>
      <c r="I65" s="523"/>
      <c r="J65" s="523"/>
      <c r="K65" s="523"/>
      <c r="L65" s="524"/>
      <c r="M65" s="523"/>
      <c r="N65" s="523"/>
      <c r="O65" s="523"/>
      <c r="P65" s="524"/>
      <c r="Q65" s="523"/>
      <c r="R65" s="523"/>
      <c r="S65" s="524"/>
      <c r="T65" s="524"/>
      <c r="U65" s="523"/>
      <c r="V65" s="523"/>
      <c r="W65" s="523"/>
      <c r="X65" s="523"/>
      <c r="Y65" s="523"/>
      <c r="Z65" s="523"/>
    </row>
    <row r="66" ht="12.0" customHeight="1">
      <c r="A66" s="523"/>
      <c r="B66" s="523"/>
      <c r="C66" s="523"/>
      <c r="D66" s="523"/>
      <c r="E66" s="523"/>
      <c r="F66" s="523"/>
      <c r="G66" s="523"/>
      <c r="H66" s="523"/>
      <c r="I66" s="523"/>
      <c r="J66" s="523"/>
      <c r="K66" s="523"/>
      <c r="L66" s="524"/>
      <c r="M66" s="523"/>
      <c r="N66" s="523"/>
      <c r="O66" s="523"/>
      <c r="P66" s="524"/>
      <c r="Q66" s="523"/>
      <c r="R66" s="523"/>
      <c r="S66" s="524"/>
      <c r="T66" s="524"/>
      <c r="U66" s="523"/>
      <c r="V66" s="523"/>
      <c r="W66" s="523"/>
      <c r="X66" s="523"/>
      <c r="Y66" s="523"/>
      <c r="Z66" s="523"/>
    </row>
    <row r="67" ht="12.0" customHeight="1">
      <c r="A67" s="523"/>
      <c r="B67" s="523"/>
      <c r="C67" s="523"/>
      <c r="D67" s="523"/>
      <c r="E67" s="523"/>
      <c r="F67" s="523"/>
      <c r="G67" s="523"/>
      <c r="H67" s="523"/>
      <c r="I67" s="523"/>
      <c r="J67" s="523"/>
      <c r="K67" s="523"/>
      <c r="L67" s="524"/>
      <c r="M67" s="523"/>
      <c r="N67" s="523"/>
      <c r="O67" s="523"/>
      <c r="P67" s="524"/>
      <c r="Q67" s="523"/>
      <c r="R67" s="523"/>
      <c r="S67" s="524"/>
      <c r="T67" s="524"/>
      <c r="U67" s="523"/>
      <c r="V67" s="523"/>
      <c r="W67" s="523"/>
      <c r="X67" s="523"/>
      <c r="Y67" s="523"/>
      <c r="Z67" s="523"/>
    </row>
    <row r="68" ht="12.0" customHeight="1">
      <c r="A68" s="523"/>
      <c r="B68" s="523"/>
      <c r="C68" s="523"/>
      <c r="D68" s="523"/>
      <c r="E68" s="523"/>
      <c r="F68" s="523"/>
      <c r="G68" s="523"/>
      <c r="H68" s="523"/>
      <c r="I68" s="523"/>
      <c r="J68" s="523"/>
      <c r="K68" s="523"/>
      <c r="L68" s="524"/>
      <c r="M68" s="523"/>
      <c r="N68" s="523"/>
      <c r="O68" s="523"/>
      <c r="P68" s="524"/>
      <c r="Q68" s="523"/>
      <c r="R68" s="523"/>
      <c r="S68" s="524"/>
      <c r="T68" s="524"/>
      <c r="U68" s="523"/>
      <c r="V68" s="523"/>
      <c r="W68" s="523"/>
      <c r="X68" s="523"/>
      <c r="Y68" s="523"/>
      <c r="Z68" s="523"/>
    </row>
    <row r="69" ht="12.0" customHeight="1">
      <c r="A69" s="523"/>
      <c r="B69" s="523"/>
      <c r="C69" s="523"/>
      <c r="D69" s="523"/>
      <c r="E69" s="523"/>
      <c r="F69" s="523"/>
      <c r="G69" s="523"/>
      <c r="H69" s="523"/>
      <c r="I69" s="523"/>
      <c r="J69" s="523"/>
      <c r="K69" s="523"/>
      <c r="L69" s="524"/>
      <c r="M69" s="523"/>
      <c r="N69" s="523"/>
      <c r="O69" s="523"/>
      <c r="P69" s="524"/>
      <c r="Q69" s="523"/>
      <c r="R69" s="523"/>
      <c r="S69" s="524"/>
      <c r="T69" s="524"/>
      <c r="U69" s="523"/>
      <c r="V69" s="523"/>
      <c r="W69" s="523"/>
      <c r="X69" s="523"/>
      <c r="Y69" s="523"/>
      <c r="Z69" s="523"/>
    </row>
    <row r="70" ht="12.0" customHeight="1">
      <c r="A70" s="523"/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4"/>
      <c r="M70" s="523"/>
      <c r="N70" s="523"/>
      <c r="O70" s="523"/>
      <c r="P70" s="524"/>
      <c r="Q70" s="523"/>
      <c r="R70" s="523"/>
      <c r="S70" s="524"/>
      <c r="T70" s="524"/>
      <c r="U70" s="523"/>
      <c r="V70" s="523"/>
      <c r="W70" s="523"/>
      <c r="X70" s="523"/>
      <c r="Y70" s="523"/>
      <c r="Z70" s="523"/>
    </row>
    <row r="71" ht="12.0" customHeight="1">
      <c r="A71" s="523"/>
      <c r="B71" s="523"/>
      <c r="C71" s="523"/>
      <c r="D71" s="523"/>
      <c r="E71" s="523"/>
      <c r="F71" s="523"/>
      <c r="G71" s="523"/>
      <c r="H71" s="523"/>
      <c r="I71" s="523"/>
      <c r="J71" s="523"/>
      <c r="K71" s="523"/>
      <c r="L71" s="524"/>
      <c r="M71" s="523"/>
      <c r="N71" s="523"/>
      <c r="O71" s="523"/>
      <c r="P71" s="524"/>
      <c r="Q71" s="523"/>
      <c r="R71" s="523"/>
      <c r="S71" s="524"/>
      <c r="T71" s="524"/>
      <c r="U71" s="523"/>
      <c r="V71" s="523"/>
      <c r="W71" s="523"/>
      <c r="X71" s="523"/>
      <c r="Y71" s="523"/>
      <c r="Z71" s="523"/>
    </row>
    <row r="72" ht="12.0" customHeight="1">
      <c r="A72" s="523"/>
      <c r="B72" s="523"/>
      <c r="C72" s="523"/>
      <c r="D72" s="523"/>
      <c r="E72" s="523"/>
      <c r="F72" s="523"/>
      <c r="G72" s="523"/>
      <c r="H72" s="523"/>
      <c r="I72" s="523"/>
      <c r="J72" s="523"/>
      <c r="K72" s="523"/>
      <c r="L72" s="524"/>
      <c r="M72" s="523"/>
      <c r="N72" s="523"/>
      <c r="O72" s="523"/>
      <c r="P72" s="524"/>
      <c r="Q72" s="523"/>
      <c r="R72" s="523"/>
      <c r="S72" s="524"/>
      <c r="T72" s="524"/>
      <c r="U72" s="523"/>
      <c r="V72" s="523"/>
      <c r="W72" s="523"/>
      <c r="X72" s="523"/>
      <c r="Y72" s="523"/>
      <c r="Z72" s="523"/>
    </row>
    <row r="73" ht="12.0" customHeight="1">
      <c r="A73" s="523"/>
      <c r="B73" s="523"/>
      <c r="C73" s="523"/>
      <c r="D73" s="523"/>
      <c r="E73" s="523"/>
      <c r="F73" s="523"/>
      <c r="G73" s="523"/>
      <c r="H73" s="523"/>
      <c r="I73" s="523"/>
      <c r="J73" s="523"/>
      <c r="K73" s="523"/>
      <c r="L73" s="524"/>
      <c r="M73" s="523"/>
      <c r="N73" s="523"/>
      <c r="O73" s="523"/>
      <c r="P73" s="524"/>
      <c r="Q73" s="523"/>
      <c r="R73" s="523"/>
      <c r="S73" s="524"/>
      <c r="T73" s="524"/>
      <c r="U73" s="523"/>
      <c r="V73" s="523"/>
      <c r="W73" s="523"/>
      <c r="X73" s="523"/>
      <c r="Y73" s="523"/>
      <c r="Z73" s="523"/>
    </row>
    <row r="74" ht="12.0" customHeight="1">
      <c r="A74" s="523"/>
      <c r="B74" s="523"/>
      <c r="C74" s="523"/>
      <c r="D74" s="523"/>
      <c r="E74" s="523"/>
      <c r="F74" s="523"/>
      <c r="G74" s="523"/>
      <c r="H74" s="523"/>
      <c r="I74" s="523"/>
      <c r="J74" s="523"/>
      <c r="K74" s="523"/>
      <c r="L74" s="524"/>
      <c r="M74" s="523"/>
      <c r="N74" s="523"/>
      <c r="O74" s="523"/>
      <c r="P74" s="524"/>
      <c r="Q74" s="523"/>
      <c r="R74" s="523"/>
      <c r="S74" s="524"/>
      <c r="T74" s="524"/>
      <c r="U74" s="523"/>
      <c r="V74" s="523"/>
      <c r="W74" s="523"/>
      <c r="X74" s="523"/>
      <c r="Y74" s="523"/>
      <c r="Z74" s="523"/>
    </row>
    <row r="75" ht="12.0" customHeight="1">
      <c r="A75" s="523"/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4"/>
      <c r="M75" s="523"/>
      <c r="N75" s="523"/>
      <c r="O75" s="523"/>
      <c r="P75" s="524"/>
      <c r="Q75" s="523"/>
      <c r="R75" s="523"/>
      <c r="S75" s="524"/>
      <c r="T75" s="524"/>
      <c r="U75" s="523"/>
      <c r="V75" s="523"/>
      <c r="W75" s="523"/>
      <c r="X75" s="523"/>
      <c r="Y75" s="523"/>
      <c r="Z75" s="523"/>
    </row>
    <row r="76" ht="12.0" customHeight="1">
      <c r="A76" s="523"/>
      <c r="B76" s="523"/>
      <c r="C76" s="523"/>
      <c r="D76" s="523"/>
      <c r="E76" s="523"/>
      <c r="F76" s="523"/>
      <c r="G76" s="523"/>
      <c r="H76" s="523"/>
      <c r="I76" s="523"/>
      <c r="J76" s="523"/>
      <c r="K76" s="523"/>
      <c r="L76" s="524"/>
      <c r="M76" s="523"/>
      <c r="N76" s="523"/>
      <c r="O76" s="523"/>
      <c r="P76" s="524"/>
      <c r="Q76" s="523"/>
      <c r="R76" s="523"/>
      <c r="S76" s="524"/>
      <c r="T76" s="524"/>
      <c r="U76" s="523"/>
      <c r="V76" s="523"/>
      <c r="W76" s="523"/>
      <c r="X76" s="523"/>
      <c r="Y76" s="523"/>
      <c r="Z76" s="523"/>
    </row>
    <row r="77" ht="12.0" customHeight="1">
      <c r="A77" s="523"/>
      <c r="B77" s="523"/>
      <c r="C77" s="523"/>
      <c r="D77" s="523"/>
      <c r="E77" s="523"/>
      <c r="F77" s="523"/>
      <c r="G77" s="523"/>
      <c r="H77" s="523"/>
      <c r="I77" s="523"/>
      <c r="J77" s="523"/>
      <c r="K77" s="523"/>
      <c r="L77" s="524"/>
      <c r="M77" s="523"/>
      <c r="N77" s="523"/>
      <c r="O77" s="523"/>
      <c r="P77" s="524"/>
      <c r="Q77" s="523"/>
      <c r="R77" s="523"/>
      <c r="S77" s="524"/>
      <c r="T77" s="524"/>
      <c r="U77" s="523"/>
      <c r="V77" s="523"/>
      <c r="W77" s="523"/>
      <c r="X77" s="523"/>
      <c r="Y77" s="523"/>
      <c r="Z77" s="523"/>
    </row>
    <row r="78" ht="12.0" customHeight="1">
      <c r="A78" s="523"/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4"/>
      <c r="M78" s="523"/>
      <c r="N78" s="523"/>
      <c r="O78" s="523"/>
      <c r="P78" s="524"/>
      <c r="Q78" s="523"/>
      <c r="R78" s="523"/>
      <c r="S78" s="524"/>
      <c r="T78" s="524"/>
      <c r="U78" s="523"/>
      <c r="V78" s="523"/>
      <c r="W78" s="523"/>
      <c r="X78" s="523"/>
      <c r="Y78" s="523"/>
      <c r="Z78" s="523"/>
    </row>
    <row r="79" ht="12.0" customHeight="1">
      <c r="A79" s="523"/>
      <c r="B79" s="523"/>
      <c r="C79" s="523"/>
      <c r="D79" s="523"/>
      <c r="E79" s="523"/>
      <c r="F79" s="523"/>
      <c r="G79" s="523"/>
      <c r="H79" s="523"/>
      <c r="I79" s="523"/>
      <c r="J79" s="523"/>
      <c r="K79" s="523"/>
      <c r="L79" s="524"/>
      <c r="M79" s="523"/>
      <c r="N79" s="523"/>
      <c r="O79" s="523"/>
      <c r="P79" s="524"/>
      <c r="Q79" s="523"/>
      <c r="R79" s="523"/>
      <c r="S79" s="524"/>
      <c r="T79" s="524"/>
      <c r="U79" s="523"/>
      <c r="V79" s="523"/>
      <c r="W79" s="523"/>
      <c r="X79" s="523"/>
      <c r="Y79" s="523"/>
      <c r="Z79" s="523"/>
    </row>
    <row r="80" ht="12.0" customHeight="1">
      <c r="A80" s="523"/>
      <c r="B80" s="523"/>
      <c r="C80" s="523"/>
      <c r="D80" s="523"/>
      <c r="E80" s="523"/>
      <c r="F80" s="523"/>
      <c r="G80" s="523"/>
      <c r="H80" s="523"/>
      <c r="I80" s="523"/>
      <c r="J80" s="523"/>
      <c r="K80" s="523"/>
      <c r="L80" s="524"/>
      <c r="M80" s="523"/>
      <c r="N80" s="523"/>
      <c r="O80" s="523"/>
      <c r="P80" s="524"/>
      <c r="Q80" s="523"/>
      <c r="R80" s="523"/>
      <c r="S80" s="524"/>
      <c r="T80" s="524"/>
      <c r="U80" s="523"/>
      <c r="V80" s="523"/>
      <c r="W80" s="523"/>
      <c r="X80" s="523"/>
      <c r="Y80" s="523"/>
      <c r="Z80" s="523"/>
    </row>
    <row r="81" ht="12.0" customHeight="1">
      <c r="A81" s="523"/>
      <c r="B81" s="523"/>
      <c r="C81" s="523"/>
      <c r="D81" s="523"/>
      <c r="E81" s="523"/>
      <c r="F81" s="523"/>
      <c r="G81" s="523"/>
      <c r="H81" s="523"/>
      <c r="I81" s="523"/>
      <c r="J81" s="523"/>
      <c r="K81" s="523"/>
      <c r="L81" s="524"/>
      <c r="M81" s="523"/>
      <c r="N81" s="523"/>
      <c r="O81" s="523"/>
      <c r="P81" s="524"/>
      <c r="Q81" s="523"/>
      <c r="R81" s="523"/>
      <c r="S81" s="524"/>
      <c r="T81" s="524"/>
      <c r="U81" s="523"/>
      <c r="V81" s="523"/>
      <c r="W81" s="523"/>
      <c r="X81" s="523"/>
      <c r="Y81" s="523"/>
      <c r="Z81" s="523"/>
    </row>
    <row r="82" ht="12.0" customHeight="1">
      <c r="A82" s="523"/>
      <c r="B82" s="523"/>
      <c r="C82" s="523"/>
      <c r="D82" s="523"/>
      <c r="E82" s="523"/>
      <c r="F82" s="523"/>
      <c r="G82" s="523"/>
      <c r="H82" s="523"/>
      <c r="I82" s="523"/>
      <c r="J82" s="523"/>
      <c r="K82" s="523"/>
      <c r="L82" s="524"/>
      <c r="M82" s="523"/>
      <c r="N82" s="523"/>
      <c r="O82" s="523"/>
      <c r="P82" s="524"/>
      <c r="Q82" s="523"/>
      <c r="R82" s="523"/>
      <c r="S82" s="524"/>
      <c r="T82" s="524"/>
      <c r="U82" s="523"/>
      <c r="V82" s="523"/>
      <c r="W82" s="523"/>
      <c r="X82" s="523"/>
      <c r="Y82" s="523"/>
      <c r="Z82" s="523"/>
    </row>
    <row r="83" ht="12.0" customHeight="1">
      <c r="A83" s="523"/>
      <c r="B83" s="523"/>
      <c r="C83" s="523"/>
      <c r="D83" s="523"/>
      <c r="E83" s="523"/>
      <c r="F83" s="523"/>
      <c r="G83" s="523"/>
      <c r="H83" s="523"/>
      <c r="I83" s="523"/>
      <c r="J83" s="523"/>
      <c r="K83" s="523"/>
      <c r="L83" s="524"/>
      <c r="M83" s="523"/>
      <c r="N83" s="523"/>
      <c r="O83" s="523"/>
      <c r="P83" s="524"/>
      <c r="Q83" s="523"/>
      <c r="R83" s="523"/>
      <c r="S83" s="524"/>
      <c r="T83" s="524"/>
      <c r="U83" s="523"/>
      <c r="V83" s="523"/>
      <c r="W83" s="523"/>
      <c r="X83" s="523"/>
      <c r="Y83" s="523"/>
      <c r="Z83" s="523"/>
    </row>
    <row r="84" ht="12.0" customHeight="1">
      <c r="A84" s="523"/>
      <c r="B84" s="523"/>
      <c r="C84" s="523"/>
      <c r="D84" s="523"/>
      <c r="E84" s="523"/>
      <c r="F84" s="523"/>
      <c r="G84" s="523"/>
      <c r="H84" s="523"/>
      <c r="I84" s="523"/>
      <c r="J84" s="523"/>
      <c r="K84" s="523"/>
      <c r="L84" s="524"/>
      <c r="M84" s="523"/>
      <c r="N84" s="523"/>
      <c r="O84" s="523"/>
      <c r="P84" s="524"/>
      <c r="Q84" s="523"/>
      <c r="R84" s="523"/>
      <c r="S84" s="524"/>
      <c r="T84" s="524"/>
      <c r="U84" s="523"/>
      <c r="V84" s="523"/>
      <c r="W84" s="523"/>
      <c r="X84" s="523"/>
      <c r="Y84" s="523"/>
      <c r="Z84" s="523"/>
    </row>
    <row r="85" ht="12.0" customHeight="1">
      <c r="A85" s="523"/>
      <c r="B85" s="523"/>
      <c r="C85" s="523"/>
      <c r="D85" s="523"/>
      <c r="E85" s="523"/>
      <c r="F85" s="523"/>
      <c r="G85" s="523"/>
      <c r="H85" s="523"/>
      <c r="I85" s="523"/>
      <c r="J85" s="523"/>
      <c r="K85" s="523"/>
      <c r="L85" s="524"/>
      <c r="M85" s="523"/>
      <c r="N85" s="523"/>
      <c r="O85" s="523"/>
      <c r="P85" s="524"/>
      <c r="Q85" s="523"/>
      <c r="R85" s="523"/>
      <c r="S85" s="524"/>
      <c r="T85" s="524"/>
      <c r="U85" s="523"/>
      <c r="V85" s="523"/>
      <c r="W85" s="523"/>
      <c r="X85" s="523"/>
      <c r="Y85" s="523"/>
      <c r="Z85" s="523"/>
    </row>
    <row r="86" ht="12.0" customHeight="1">
      <c r="A86" s="523"/>
      <c r="B86" s="523"/>
      <c r="C86" s="523"/>
      <c r="D86" s="523"/>
      <c r="E86" s="523"/>
      <c r="F86" s="523"/>
      <c r="G86" s="523"/>
      <c r="H86" s="523"/>
      <c r="I86" s="523"/>
      <c r="J86" s="523"/>
      <c r="K86" s="523"/>
      <c r="L86" s="524"/>
      <c r="M86" s="523"/>
      <c r="N86" s="523"/>
      <c r="O86" s="523"/>
      <c r="P86" s="524"/>
      <c r="Q86" s="523"/>
      <c r="R86" s="523"/>
      <c r="S86" s="524"/>
      <c r="T86" s="524"/>
      <c r="U86" s="523"/>
      <c r="V86" s="523"/>
      <c r="W86" s="523"/>
      <c r="X86" s="523"/>
      <c r="Y86" s="523"/>
      <c r="Z86" s="523"/>
    </row>
    <row r="87" ht="12.0" customHeight="1">
      <c r="A87" s="523"/>
      <c r="B87" s="523"/>
      <c r="C87" s="523"/>
      <c r="D87" s="523"/>
      <c r="E87" s="523"/>
      <c r="F87" s="523"/>
      <c r="G87" s="523"/>
      <c r="H87" s="523"/>
      <c r="I87" s="523"/>
      <c r="J87" s="523"/>
      <c r="K87" s="523"/>
      <c r="L87" s="524"/>
      <c r="M87" s="523"/>
      <c r="N87" s="523"/>
      <c r="O87" s="523"/>
      <c r="P87" s="524"/>
      <c r="Q87" s="523"/>
      <c r="R87" s="523"/>
      <c r="S87" s="524"/>
      <c r="T87" s="524"/>
      <c r="U87" s="523"/>
      <c r="V87" s="523"/>
      <c r="W87" s="523"/>
      <c r="X87" s="523"/>
      <c r="Y87" s="523"/>
      <c r="Z87" s="523"/>
    </row>
    <row r="88" ht="12.0" customHeight="1">
      <c r="A88" s="523"/>
      <c r="B88" s="523"/>
      <c r="C88" s="523"/>
      <c r="D88" s="523"/>
      <c r="E88" s="523"/>
      <c r="F88" s="523"/>
      <c r="G88" s="523"/>
      <c r="H88" s="523"/>
      <c r="I88" s="523"/>
      <c r="J88" s="523"/>
      <c r="K88" s="523"/>
      <c r="L88" s="524"/>
      <c r="M88" s="523"/>
      <c r="N88" s="523"/>
      <c r="O88" s="523"/>
      <c r="P88" s="524"/>
      <c r="Q88" s="523"/>
      <c r="R88" s="523"/>
      <c r="S88" s="524"/>
      <c r="T88" s="524"/>
      <c r="U88" s="523"/>
      <c r="V88" s="523"/>
      <c r="W88" s="523"/>
      <c r="X88" s="523"/>
      <c r="Y88" s="523"/>
      <c r="Z88" s="523"/>
    </row>
    <row r="89" ht="12.0" customHeight="1">
      <c r="A89" s="523"/>
      <c r="B89" s="523"/>
      <c r="C89" s="523"/>
      <c r="D89" s="523"/>
      <c r="E89" s="523"/>
      <c r="F89" s="523"/>
      <c r="G89" s="523"/>
      <c r="H89" s="523"/>
      <c r="I89" s="523"/>
      <c r="J89" s="523"/>
      <c r="K89" s="523"/>
      <c r="L89" s="524"/>
      <c r="M89" s="523"/>
      <c r="N89" s="523"/>
      <c r="O89" s="523"/>
      <c r="P89" s="524"/>
      <c r="Q89" s="523"/>
      <c r="R89" s="523"/>
      <c r="S89" s="524"/>
      <c r="T89" s="524"/>
      <c r="U89" s="523"/>
      <c r="V89" s="523"/>
      <c r="W89" s="523"/>
      <c r="X89" s="523"/>
      <c r="Y89" s="523"/>
      <c r="Z89" s="523"/>
    </row>
    <row r="90" ht="12.0" customHeight="1">
      <c r="A90" s="523"/>
      <c r="B90" s="523"/>
      <c r="C90" s="523"/>
      <c r="D90" s="523"/>
      <c r="E90" s="523"/>
      <c r="F90" s="523"/>
      <c r="G90" s="523"/>
      <c r="H90" s="523"/>
      <c r="I90" s="523"/>
      <c r="J90" s="523"/>
      <c r="K90" s="523"/>
      <c r="L90" s="524"/>
      <c r="M90" s="523"/>
      <c r="N90" s="523"/>
      <c r="O90" s="523"/>
      <c r="P90" s="524"/>
      <c r="Q90" s="523"/>
      <c r="R90" s="523"/>
      <c r="S90" s="524"/>
      <c r="T90" s="524"/>
      <c r="U90" s="523"/>
      <c r="V90" s="523"/>
      <c r="W90" s="523"/>
      <c r="X90" s="523"/>
      <c r="Y90" s="523"/>
      <c r="Z90" s="523"/>
    </row>
    <row r="91" ht="12.0" customHeight="1">
      <c r="A91" s="523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4"/>
      <c r="M91" s="523"/>
      <c r="N91" s="523"/>
      <c r="O91" s="523"/>
      <c r="P91" s="524"/>
      <c r="Q91" s="523"/>
      <c r="R91" s="523"/>
      <c r="S91" s="524"/>
      <c r="T91" s="524"/>
      <c r="U91" s="523"/>
      <c r="V91" s="523"/>
      <c r="W91" s="523"/>
      <c r="X91" s="523"/>
      <c r="Y91" s="523"/>
      <c r="Z91" s="523"/>
    </row>
    <row r="92" ht="12.0" customHeight="1">
      <c r="A92" s="523"/>
      <c r="B92" s="523"/>
      <c r="C92" s="523"/>
      <c r="D92" s="523"/>
      <c r="E92" s="523"/>
      <c r="F92" s="523"/>
      <c r="G92" s="523"/>
      <c r="H92" s="523"/>
      <c r="I92" s="523"/>
      <c r="J92" s="523"/>
      <c r="K92" s="523"/>
      <c r="L92" s="524"/>
      <c r="M92" s="523"/>
      <c r="N92" s="523"/>
      <c r="O92" s="523"/>
      <c r="P92" s="524"/>
      <c r="Q92" s="523"/>
      <c r="R92" s="523"/>
      <c r="S92" s="524"/>
      <c r="T92" s="524"/>
      <c r="U92" s="523"/>
      <c r="V92" s="523"/>
      <c r="W92" s="523"/>
      <c r="X92" s="523"/>
      <c r="Y92" s="523"/>
      <c r="Z92" s="523"/>
    </row>
    <row r="93" ht="12.0" customHeight="1">
      <c r="A93" s="523"/>
      <c r="B93" s="523"/>
      <c r="C93" s="523"/>
      <c r="D93" s="523"/>
      <c r="E93" s="523"/>
      <c r="F93" s="523"/>
      <c r="G93" s="523"/>
      <c r="H93" s="523"/>
      <c r="I93" s="523"/>
      <c r="J93" s="523"/>
      <c r="K93" s="523"/>
      <c r="L93" s="524"/>
      <c r="M93" s="523"/>
      <c r="N93" s="523"/>
      <c r="O93" s="523"/>
      <c r="P93" s="524"/>
      <c r="Q93" s="523"/>
      <c r="R93" s="523"/>
      <c r="S93" s="524"/>
      <c r="T93" s="524"/>
      <c r="U93" s="523"/>
      <c r="V93" s="523"/>
      <c r="W93" s="523"/>
      <c r="X93" s="523"/>
      <c r="Y93" s="523"/>
      <c r="Z93" s="523"/>
    </row>
    <row r="94" ht="12.0" customHeight="1">
      <c r="A94" s="523"/>
      <c r="B94" s="523"/>
      <c r="C94" s="523"/>
      <c r="D94" s="523"/>
      <c r="E94" s="523"/>
      <c r="F94" s="523"/>
      <c r="G94" s="523"/>
      <c r="H94" s="523"/>
      <c r="I94" s="523"/>
      <c r="J94" s="523"/>
      <c r="K94" s="523"/>
      <c r="L94" s="524"/>
      <c r="M94" s="523"/>
      <c r="N94" s="523"/>
      <c r="O94" s="523"/>
      <c r="P94" s="524"/>
      <c r="Q94" s="523"/>
      <c r="R94" s="523"/>
      <c r="S94" s="524"/>
      <c r="T94" s="524"/>
      <c r="U94" s="523"/>
      <c r="V94" s="523"/>
      <c r="W94" s="523"/>
      <c r="X94" s="523"/>
      <c r="Y94" s="523"/>
      <c r="Z94" s="523"/>
    </row>
    <row r="95" ht="12.0" customHeight="1">
      <c r="A95" s="523"/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4"/>
      <c r="M95" s="523"/>
      <c r="N95" s="523"/>
      <c r="O95" s="523"/>
      <c r="P95" s="524"/>
      <c r="Q95" s="523"/>
      <c r="R95" s="523"/>
      <c r="S95" s="524"/>
      <c r="T95" s="524"/>
      <c r="U95" s="523"/>
      <c r="V95" s="523"/>
      <c r="W95" s="523"/>
      <c r="X95" s="523"/>
      <c r="Y95" s="523"/>
      <c r="Z95" s="523"/>
    </row>
    <row r="96" ht="12.0" customHeight="1">
      <c r="A96" s="523"/>
      <c r="B96" s="523"/>
      <c r="C96" s="523"/>
      <c r="D96" s="523"/>
      <c r="E96" s="523"/>
      <c r="F96" s="523"/>
      <c r="G96" s="523"/>
      <c r="H96" s="523"/>
      <c r="I96" s="523"/>
      <c r="J96" s="523"/>
      <c r="K96" s="523"/>
      <c r="L96" s="524"/>
      <c r="M96" s="523"/>
      <c r="N96" s="523"/>
      <c r="O96" s="523"/>
      <c r="P96" s="524"/>
      <c r="Q96" s="523"/>
      <c r="R96" s="523"/>
      <c r="S96" s="524"/>
      <c r="T96" s="524"/>
      <c r="U96" s="523"/>
      <c r="V96" s="523"/>
      <c r="W96" s="523"/>
      <c r="X96" s="523"/>
      <c r="Y96" s="523"/>
      <c r="Z96" s="523"/>
    </row>
    <row r="97" ht="12.0" customHeight="1">
      <c r="A97" s="523"/>
      <c r="B97" s="523"/>
      <c r="C97" s="523"/>
      <c r="D97" s="523"/>
      <c r="E97" s="523"/>
      <c r="F97" s="523"/>
      <c r="G97" s="523"/>
      <c r="H97" s="523"/>
      <c r="I97" s="523"/>
      <c r="J97" s="523"/>
      <c r="K97" s="523"/>
      <c r="L97" s="524"/>
      <c r="M97" s="523"/>
      <c r="N97" s="523"/>
      <c r="O97" s="523"/>
      <c r="P97" s="524"/>
      <c r="Q97" s="523"/>
      <c r="R97" s="523"/>
      <c r="S97" s="524"/>
      <c r="T97" s="524"/>
      <c r="U97" s="523"/>
      <c r="V97" s="523"/>
      <c r="W97" s="523"/>
      <c r="X97" s="523"/>
      <c r="Y97" s="523"/>
      <c r="Z97" s="523"/>
    </row>
    <row r="98" ht="12.0" customHeight="1">
      <c r="A98" s="523"/>
      <c r="B98" s="523"/>
      <c r="C98" s="523"/>
      <c r="D98" s="523"/>
      <c r="E98" s="523"/>
      <c r="F98" s="523"/>
      <c r="G98" s="523"/>
      <c r="H98" s="523"/>
      <c r="I98" s="523"/>
      <c r="J98" s="523"/>
      <c r="K98" s="523"/>
      <c r="L98" s="524"/>
      <c r="M98" s="523"/>
      <c r="N98" s="523"/>
      <c r="O98" s="523"/>
      <c r="P98" s="524"/>
      <c r="Q98" s="523"/>
      <c r="R98" s="523"/>
      <c r="S98" s="524"/>
      <c r="T98" s="524"/>
      <c r="U98" s="523"/>
      <c r="V98" s="523"/>
      <c r="W98" s="523"/>
      <c r="X98" s="523"/>
      <c r="Y98" s="523"/>
      <c r="Z98" s="523"/>
    </row>
    <row r="99" ht="12.0" customHeight="1">
      <c r="A99" s="523"/>
      <c r="B99" s="523"/>
      <c r="C99" s="523"/>
      <c r="D99" s="523"/>
      <c r="E99" s="523"/>
      <c r="F99" s="523"/>
      <c r="G99" s="523"/>
      <c r="H99" s="523"/>
      <c r="I99" s="523"/>
      <c r="J99" s="523"/>
      <c r="K99" s="523"/>
      <c r="L99" s="524"/>
      <c r="M99" s="523"/>
      <c r="N99" s="523"/>
      <c r="O99" s="523"/>
      <c r="P99" s="524"/>
      <c r="Q99" s="523"/>
      <c r="R99" s="523"/>
      <c r="S99" s="524"/>
      <c r="T99" s="524"/>
      <c r="U99" s="523"/>
      <c r="V99" s="523"/>
      <c r="W99" s="523"/>
      <c r="X99" s="523"/>
      <c r="Y99" s="523"/>
      <c r="Z99" s="523"/>
    </row>
    <row r="100" ht="12.0" customHeight="1">
      <c r="A100" s="523"/>
      <c r="B100" s="523"/>
      <c r="C100" s="523"/>
      <c r="D100" s="523"/>
      <c r="E100" s="523"/>
      <c r="F100" s="523"/>
      <c r="G100" s="523"/>
      <c r="H100" s="523"/>
      <c r="I100" s="523"/>
      <c r="J100" s="523"/>
      <c r="K100" s="523"/>
      <c r="L100" s="524"/>
      <c r="M100" s="523"/>
      <c r="N100" s="523"/>
      <c r="O100" s="523"/>
      <c r="P100" s="524"/>
      <c r="Q100" s="523"/>
      <c r="R100" s="523"/>
      <c r="S100" s="524"/>
      <c r="T100" s="524"/>
      <c r="U100" s="523"/>
      <c r="V100" s="523"/>
      <c r="W100" s="523"/>
      <c r="X100" s="523"/>
      <c r="Y100" s="523"/>
      <c r="Z100" s="523"/>
    </row>
    <row r="101" ht="12.0" customHeight="1">
      <c r="A101" s="523"/>
      <c r="B101" s="523"/>
      <c r="C101" s="523"/>
      <c r="D101" s="523"/>
      <c r="E101" s="523"/>
      <c r="F101" s="523"/>
      <c r="G101" s="523"/>
      <c r="H101" s="523"/>
      <c r="I101" s="523"/>
      <c r="J101" s="523"/>
      <c r="K101" s="523"/>
      <c r="L101" s="524"/>
      <c r="M101" s="523"/>
      <c r="N101" s="523"/>
      <c r="O101" s="523"/>
      <c r="P101" s="524"/>
      <c r="Q101" s="523"/>
      <c r="R101" s="523"/>
      <c r="S101" s="524"/>
      <c r="T101" s="524"/>
      <c r="U101" s="523"/>
      <c r="V101" s="523"/>
      <c r="W101" s="523"/>
      <c r="X101" s="523"/>
      <c r="Y101" s="523"/>
      <c r="Z101" s="523"/>
    </row>
    <row r="102" ht="12.0" customHeight="1">
      <c r="A102" s="523"/>
      <c r="B102" s="523"/>
      <c r="C102" s="523"/>
      <c r="D102" s="523"/>
      <c r="E102" s="523"/>
      <c r="F102" s="523"/>
      <c r="G102" s="523"/>
      <c r="H102" s="523"/>
      <c r="I102" s="523"/>
      <c r="J102" s="523"/>
      <c r="K102" s="523"/>
      <c r="L102" s="524"/>
      <c r="M102" s="523"/>
      <c r="N102" s="523"/>
      <c r="O102" s="523"/>
      <c r="P102" s="524"/>
      <c r="Q102" s="523"/>
      <c r="R102" s="523"/>
      <c r="S102" s="524"/>
      <c r="T102" s="524"/>
      <c r="U102" s="523"/>
      <c r="V102" s="523"/>
      <c r="W102" s="523"/>
      <c r="X102" s="523"/>
      <c r="Y102" s="523"/>
      <c r="Z102" s="523"/>
    </row>
    <row r="103" ht="12.0" customHeight="1">
      <c r="A103" s="523"/>
      <c r="B103" s="523"/>
      <c r="C103" s="523"/>
      <c r="D103" s="523"/>
      <c r="E103" s="523"/>
      <c r="F103" s="523"/>
      <c r="G103" s="523"/>
      <c r="H103" s="523"/>
      <c r="I103" s="523"/>
      <c r="J103" s="523"/>
      <c r="K103" s="523"/>
      <c r="L103" s="524"/>
      <c r="M103" s="523"/>
      <c r="N103" s="523"/>
      <c r="O103" s="523"/>
      <c r="P103" s="524"/>
      <c r="Q103" s="523"/>
      <c r="R103" s="523"/>
      <c r="S103" s="524"/>
      <c r="T103" s="524"/>
      <c r="U103" s="523"/>
      <c r="V103" s="523"/>
      <c r="W103" s="523"/>
      <c r="X103" s="523"/>
      <c r="Y103" s="523"/>
      <c r="Z103" s="523"/>
    </row>
    <row r="104" ht="12.0" customHeight="1">
      <c r="A104" s="523"/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4"/>
      <c r="M104" s="523"/>
      <c r="N104" s="523"/>
      <c r="O104" s="523"/>
      <c r="P104" s="524"/>
      <c r="Q104" s="523"/>
      <c r="R104" s="523"/>
      <c r="S104" s="524"/>
      <c r="T104" s="524"/>
      <c r="U104" s="523"/>
      <c r="V104" s="523"/>
      <c r="W104" s="523"/>
      <c r="X104" s="523"/>
      <c r="Y104" s="523"/>
      <c r="Z104" s="523"/>
    </row>
    <row r="105" ht="12.0" customHeight="1">
      <c r="A105" s="523"/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4"/>
      <c r="M105" s="523"/>
      <c r="N105" s="523"/>
      <c r="O105" s="523"/>
      <c r="P105" s="524"/>
      <c r="Q105" s="523"/>
      <c r="R105" s="523"/>
      <c r="S105" s="524"/>
      <c r="T105" s="524"/>
      <c r="U105" s="523"/>
      <c r="V105" s="523"/>
      <c r="W105" s="523"/>
      <c r="X105" s="523"/>
      <c r="Y105" s="523"/>
      <c r="Z105" s="523"/>
    </row>
    <row r="106" ht="12.0" customHeight="1">
      <c r="A106" s="523"/>
      <c r="B106" s="523"/>
      <c r="C106" s="523"/>
      <c r="D106" s="523"/>
      <c r="E106" s="523"/>
      <c r="F106" s="523"/>
      <c r="G106" s="523"/>
      <c r="H106" s="523"/>
      <c r="I106" s="523"/>
      <c r="J106" s="523"/>
      <c r="K106" s="523"/>
      <c r="L106" s="524"/>
      <c r="M106" s="523"/>
      <c r="N106" s="523"/>
      <c r="O106" s="523"/>
      <c r="P106" s="524"/>
      <c r="Q106" s="523"/>
      <c r="R106" s="523"/>
      <c r="S106" s="524"/>
      <c r="T106" s="524"/>
      <c r="U106" s="523"/>
      <c r="V106" s="523"/>
      <c r="W106" s="523"/>
      <c r="X106" s="523"/>
      <c r="Y106" s="523"/>
      <c r="Z106" s="523"/>
    </row>
    <row r="107" ht="12.0" customHeight="1">
      <c r="A107" s="523"/>
      <c r="B107" s="523"/>
      <c r="C107" s="523"/>
      <c r="D107" s="523"/>
      <c r="E107" s="523"/>
      <c r="F107" s="523"/>
      <c r="G107" s="523"/>
      <c r="H107" s="523"/>
      <c r="I107" s="523"/>
      <c r="J107" s="523"/>
      <c r="K107" s="523"/>
      <c r="L107" s="524"/>
      <c r="M107" s="523"/>
      <c r="N107" s="523"/>
      <c r="O107" s="523"/>
      <c r="P107" s="524"/>
      <c r="Q107" s="523"/>
      <c r="R107" s="523"/>
      <c r="S107" s="524"/>
      <c r="T107" s="524"/>
      <c r="U107" s="523"/>
      <c r="V107" s="523"/>
      <c r="W107" s="523"/>
      <c r="X107" s="523"/>
      <c r="Y107" s="523"/>
      <c r="Z107" s="523"/>
    </row>
    <row r="108" ht="12.0" customHeight="1">
      <c r="A108" s="523"/>
      <c r="B108" s="523"/>
      <c r="C108" s="523"/>
      <c r="D108" s="523"/>
      <c r="E108" s="523"/>
      <c r="F108" s="523"/>
      <c r="G108" s="523"/>
      <c r="H108" s="523"/>
      <c r="I108" s="523"/>
      <c r="J108" s="523"/>
      <c r="K108" s="523"/>
      <c r="L108" s="524"/>
      <c r="M108" s="523"/>
      <c r="N108" s="523"/>
      <c r="O108" s="523"/>
      <c r="P108" s="524"/>
      <c r="Q108" s="523"/>
      <c r="R108" s="523"/>
      <c r="S108" s="524"/>
      <c r="T108" s="524"/>
      <c r="U108" s="523"/>
      <c r="V108" s="523"/>
      <c r="W108" s="523"/>
      <c r="X108" s="523"/>
      <c r="Y108" s="523"/>
      <c r="Z108" s="523"/>
    </row>
    <row r="109" ht="12.0" customHeight="1">
      <c r="A109" s="523"/>
      <c r="B109" s="523"/>
      <c r="C109" s="523"/>
      <c r="D109" s="523"/>
      <c r="E109" s="523"/>
      <c r="F109" s="523"/>
      <c r="G109" s="523"/>
      <c r="H109" s="523"/>
      <c r="I109" s="523"/>
      <c r="J109" s="523"/>
      <c r="K109" s="523"/>
      <c r="L109" s="524"/>
      <c r="M109" s="523"/>
      <c r="N109" s="523"/>
      <c r="O109" s="523"/>
      <c r="P109" s="524"/>
      <c r="Q109" s="523"/>
      <c r="R109" s="523"/>
      <c r="S109" s="524"/>
      <c r="T109" s="524"/>
      <c r="U109" s="523"/>
      <c r="V109" s="523"/>
      <c r="W109" s="523"/>
      <c r="X109" s="523"/>
      <c r="Y109" s="523"/>
      <c r="Z109" s="523"/>
    </row>
    <row r="110" ht="12.0" customHeight="1">
      <c r="A110" s="523"/>
      <c r="B110" s="523"/>
      <c r="C110" s="523"/>
      <c r="D110" s="523"/>
      <c r="E110" s="523"/>
      <c r="F110" s="523"/>
      <c r="G110" s="523"/>
      <c r="H110" s="523"/>
      <c r="I110" s="523"/>
      <c r="J110" s="523"/>
      <c r="K110" s="523"/>
      <c r="L110" s="524"/>
      <c r="M110" s="523"/>
      <c r="N110" s="523"/>
      <c r="O110" s="523"/>
      <c r="P110" s="524"/>
      <c r="Q110" s="523"/>
      <c r="R110" s="523"/>
      <c r="S110" s="524"/>
      <c r="T110" s="524"/>
      <c r="U110" s="523"/>
      <c r="V110" s="523"/>
      <c r="W110" s="523"/>
      <c r="X110" s="523"/>
      <c r="Y110" s="523"/>
      <c r="Z110" s="523"/>
    </row>
    <row r="111" ht="12.0" customHeight="1">
      <c r="A111" s="523"/>
      <c r="B111" s="523"/>
      <c r="C111" s="523"/>
      <c r="D111" s="523"/>
      <c r="E111" s="523"/>
      <c r="F111" s="523"/>
      <c r="G111" s="523"/>
      <c r="H111" s="523"/>
      <c r="I111" s="523"/>
      <c r="J111" s="523"/>
      <c r="K111" s="523"/>
      <c r="L111" s="524"/>
      <c r="M111" s="523"/>
      <c r="N111" s="523"/>
      <c r="O111" s="523"/>
      <c r="P111" s="524"/>
      <c r="Q111" s="523"/>
      <c r="R111" s="523"/>
      <c r="S111" s="524"/>
      <c r="T111" s="524"/>
      <c r="U111" s="523"/>
      <c r="V111" s="523"/>
      <c r="W111" s="523"/>
      <c r="X111" s="523"/>
      <c r="Y111" s="523"/>
      <c r="Z111" s="523"/>
    </row>
    <row r="112" ht="12.0" customHeight="1">
      <c r="A112" s="523"/>
      <c r="B112" s="523"/>
      <c r="C112" s="523"/>
      <c r="D112" s="523"/>
      <c r="E112" s="523"/>
      <c r="F112" s="523"/>
      <c r="G112" s="523"/>
      <c r="H112" s="523"/>
      <c r="I112" s="523"/>
      <c r="J112" s="523"/>
      <c r="K112" s="523"/>
      <c r="L112" s="524"/>
      <c r="M112" s="523"/>
      <c r="N112" s="523"/>
      <c r="O112" s="523"/>
      <c r="P112" s="524"/>
      <c r="Q112" s="523"/>
      <c r="R112" s="523"/>
      <c r="S112" s="524"/>
      <c r="T112" s="524"/>
      <c r="U112" s="523"/>
      <c r="V112" s="523"/>
      <c r="W112" s="523"/>
      <c r="X112" s="523"/>
      <c r="Y112" s="523"/>
      <c r="Z112" s="523"/>
    </row>
    <row r="113" ht="12.0" customHeight="1">
      <c r="A113" s="523"/>
      <c r="B113" s="523"/>
      <c r="C113" s="523"/>
      <c r="D113" s="523"/>
      <c r="E113" s="523"/>
      <c r="F113" s="523"/>
      <c r="G113" s="523"/>
      <c r="H113" s="523"/>
      <c r="I113" s="523"/>
      <c r="J113" s="523"/>
      <c r="K113" s="523"/>
      <c r="L113" s="524"/>
      <c r="M113" s="523"/>
      <c r="N113" s="523"/>
      <c r="O113" s="523"/>
      <c r="P113" s="524"/>
      <c r="Q113" s="523"/>
      <c r="R113" s="523"/>
      <c r="S113" s="524"/>
      <c r="T113" s="524"/>
      <c r="U113" s="523"/>
      <c r="V113" s="523"/>
      <c r="W113" s="523"/>
      <c r="X113" s="523"/>
      <c r="Y113" s="523"/>
      <c r="Z113" s="523"/>
    </row>
    <row r="114" ht="12.0" customHeight="1">
      <c r="A114" s="523"/>
      <c r="B114" s="523"/>
      <c r="C114" s="523"/>
      <c r="D114" s="523"/>
      <c r="E114" s="523"/>
      <c r="F114" s="523"/>
      <c r="G114" s="523"/>
      <c r="H114" s="523"/>
      <c r="I114" s="523"/>
      <c r="J114" s="523"/>
      <c r="K114" s="523"/>
      <c r="L114" s="524"/>
      <c r="M114" s="523"/>
      <c r="N114" s="523"/>
      <c r="O114" s="523"/>
      <c r="P114" s="524"/>
      <c r="Q114" s="523"/>
      <c r="R114" s="523"/>
      <c r="S114" s="524"/>
      <c r="T114" s="524"/>
      <c r="U114" s="523"/>
      <c r="V114" s="523"/>
      <c r="W114" s="523"/>
      <c r="X114" s="523"/>
      <c r="Y114" s="523"/>
      <c r="Z114" s="523"/>
    </row>
    <row r="115" ht="12.0" customHeight="1">
      <c r="A115" s="523"/>
      <c r="B115" s="523"/>
      <c r="C115" s="523"/>
      <c r="D115" s="523"/>
      <c r="E115" s="523"/>
      <c r="F115" s="523"/>
      <c r="G115" s="523"/>
      <c r="H115" s="523"/>
      <c r="I115" s="523"/>
      <c r="J115" s="523"/>
      <c r="K115" s="523"/>
      <c r="L115" s="524"/>
      <c r="M115" s="523"/>
      <c r="N115" s="523"/>
      <c r="O115" s="523"/>
      <c r="P115" s="524"/>
      <c r="Q115" s="523"/>
      <c r="R115" s="523"/>
      <c r="S115" s="524"/>
      <c r="T115" s="524"/>
      <c r="U115" s="523"/>
      <c r="V115" s="523"/>
      <c r="W115" s="523"/>
      <c r="X115" s="523"/>
      <c r="Y115" s="523"/>
      <c r="Z115" s="523"/>
    </row>
    <row r="116" ht="12.0" customHeight="1">
      <c r="A116" s="523"/>
      <c r="B116" s="523"/>
      <c r="C116" s="523"/>
      <c r="D116" s="523"/>
      <c r="E116" s="523"/>
      <c r="F116" s="523"/>
      <c r="G116" s="523"/>
      <c r="H116" s="523"/>
      <c r="I116" s="523"/>
      <c r="J116" s="523"/>
      <c r="K116" s="523"/>
      <c r="L116" s="524"/>
      <c r="M116" s="523"/>
      <c r="N116" s="523"/>
      <c r="O116" s="523"/>
      <c r="P116" s="524"/>
      <c r="Q116" s="523"/>
      <c r="R116" s="523"/>
      <c r="S116" s="524"/>
      <c r="T116" s="524"/>
      <c r="U116" s="523"/>
      <c r="V116" s="523"/>
      <c r="W116" s="523"/>
      <c r="X116" s="523"/>
      <c r="Y116" s="523"/>
      <c r="Z116" s="523"/>
    </row>
    <row r="117" ht="12.0" customHeight="1">
      <c r="A117" s="523"/>
      <c r="B117" s="523"/>
      <c r="C117" s="523"/>
      <c r="D117" s="523"/>
      <c r="E117" s="523"/>
      <c r="F117" s="523"/>
      <c r="G117" s="523"/>
      <c r="H117" s="523"/>
      <c r="I117" s="523"/>
      <c r="J117" s="523"/>
      <c r="K117" s="523"/>
      <c r="L117" s="524"/>
      <c r="M117" s="523"/>
      <c r="N117" s="523"/>
      <c r="O117" s="523"/>
      <c r="P117" s="524"/>
      <c r="Q117" s="523"/>
      <c r="R117" s="523"/>
      <c r="S117" s="524"/>
      <c r="T117" s="524"/>
      <c r="U117" s="523"/>
      <c r="V117" s="523"/>
      <c r="W117" s="523"/>
      <c r="X117" s="523"/>
      <c r="Y117" s="523"/>
      <c r="Z117" s="523"/>
    </row>
    <row r="118" ht="12.0" customHeight="1">
      <c r="A118" s="523"/>
      <c r="B118" s="523"/>
      <c r="C118" s="523"/>
      <c r="D118" s="523"/>
      <c r="E118" s="523"/>
      <c r="F118" s="523"/>
      <c r="G118" s="523"/>
      <c r="H118" s="523"/>
      <c r="I118" s="523"/>
      <c r="J118" s="523"/>
      <c r="K118" s="523"/>
      <c r="L118" s="524"/>
      <c r="M118" s="523"/>
      <c r="N118" s="523"/>
      <c r="O118" s="523"/>
      <c r="P118" s="524"/>
      <c r="Q118" s="523"/>
      <c r="R118" s="523"/>
      <c r="S118" s="524"/>
      <c r="T118" s="524"/>
      <c r="U118" s="523"/>
      <c r="V118" s="523"/>
      <c r="W118" s="523"/>
      <c r="X118" s="523"/>
      <c r="Y118" s="523"/>
      <c r="Z118" s="523"/>
    </row>
    <row r="119" ht="12.0" customHeight="1">
      <c r="A119" s="523"/>
      <c r="B119" s="523"/>
      <c r="C119" s="523"/>
      <c r="D119" s="523"/>
      <c r="E119" s="523"/>
      <c r="F119" s="523"/>
      <c r="G119" s="523"/>
      <c r="H119" s="523"/>
      <c r="I119" s="523"/>
      <c r="J119" s="523"/>
      <c r="K119" s="523"/>
      <c r="L119" s="524"/>
      <c r="M119" s="523"/>
      <c r="N119" s="523"/>
      <c r="O119" s="523"/>
      <c r="P119" s="524"/>
      <c r="Q119" s="523"/>
      <c r="R119" s="523"/>
      <c r="S119" s="524"/>
      <c r="T119" s="524"/>
      <c r="U119" s="523"/>
      <c r="V119" s="523"/>
      <c r="W119" s="523"/>
      <c r="X119" s="523"/>
      <c r="Y119" s="523"/>
      <c r="Z119" s="523"/>
    </row>
    <row r="120" ht="12.0" customHeight="1">
      <c r="A120" s="523"/>
      <c r="B120" s="523"/>
      <c r="C120" s="523"/>
      <c r="D120" s="523"/>
      <c r="E120" s="523"/>
      <c r="F120" s="523"/>
      <c r="G120" s="523"/>
      <c r="H120" s="523"/>
      <c r="I120" s="523"/>
      <c r="J120" s="523"/>
      <c r="K120" s="523"/>
      <c r="L120" s="524"/>
      <c r="M120" s="523"/>
      <c r="N120" s="523"/>
      <c r="O120" s="523"/>
      <c r="P120" s="524"/>
      <c r="Q120" s="523"/>
      <c r="R120" s="523"/>
      <c r="S120" s="524"/>
      <c r="T120" s="524"/>
      <c r="U120" s="523"/>
      <c r="V120" s="523"/>
      <c r="W120" s="523"/>
      <c r="X120" s="523"/>
      <c r="Y120" s="523"/>
      <c r="Z120" s="523"/>
    </row>
    <row r="121" ht="12.0" customHeight="1">
      <c r="A121" s="523"/>
      <c r="B121" s="523"/>
      <c r="C121" s="523"/>
      <c r="D121" s="523"/>
      <c r="E121" s="523"/>
      <c r="F121" s="523"/>
      <c r="G121" s="523"/>
      <c r="H121" s="523"/>
      <c r="I121" s="523"/>
      <c r="J121" s="523"/>
      <c r="K121" s="523"/>
      <c r="L121" s="524"/>
      <c r="M121" s="523"/>
      <c r="N121" s="523"/>
      <c r="O121" s="523"/>
      <c r="P121" s="524"/>
      <c r="Q121" s="523"/>
      <c r="R121" s="523"/>
      <c r="S121" s="524"/>
      <c r="T121" s="524"/>
      <c r="U121" s="523"/>
      <c r="V121" s="523"/>
      <c r="W121" s="523"/>
      <c r="X121" s="523"/>
      <c r="Y121" s="523"/>
      <c r="Z121" s="523"/>
    </row>
    <row r="122" ht="12.0" customHeight="1">
      <c r="A122" s="523"/>
      <c r="B122" s="523"/>
      <c r="C122" s="523"/>
      <c r="D122" s="523"/>
      <c r="E122" s="523"/>
      <c r="F122" s="523"/>
      <c r="G122" s="523"/>
      <c r="H122" s="523"/>
      <c r="I122" s="523"/>
      <c r="J122" s="523"/>
      <c r="K122" s="523"/>
      <c r="L122" s="524"/>
      <c r="M122" s="523"/>
      <c r="N122" s="523"/>
      <c r="O122" s="523"/>
      <c r="P122" s="524"/>
      <c r="Q122" s="523"/>
      <c r="R122" s="523"/>
      <c r="S122" s="524"/>
      <c r="T122" s="524"/>
      <c r="U122" s="523"/>
      <c r="V122" s="523"/>
      <c r="W122" s="523"/>
      <c r="X122" s="523"/>
      <c r="Y122" s="523"/>
      <c r="Z122" s="523"/>
    </row>
    <row r="123" ht="12.0" customHeight="1">
      <c r="A123" s="523"/>
      <c r="B123" s="523"/>
      <c r="C123" s="523"/>
      <c r="D123" s="523"/>
      <c r="E123" s="523"/>
      <c r="F123" s="523"/>
      <c r="G123" s="523"/>
      <c r="H123" s="523"/>
      <c r="I123" s="523"/>
      <c r="J123" s="523"/>
      <c r="K123" s="523"/>
      <c r="L123" s="524"/>
      <c r="M123" s="523"/>
      <c r="N123" s="523"/>
      <c r="O123" s="523"/>
      <c r="P123" s="524"/>
      <c r="Q123" s="523"/>
      <c r="R123" s="523"/>
      <c r="S123" s="524"/>
      <c r="T123" s="524"/>
      <c r="U123" s="523"/>
      <c r="V123" s="523"/>
      <c r="W123" s="523"/>
      <c r="X123" s="523"/>
      <c r="Y123" s="523"/>
      <c r="Z123" s="523"/>
    </row>
    <row r="124" ht="12.0" customHeight="1">
      <c r="A124" s="523"/>
      <c r="B124" s="523"/>
      <c r="C124" s="523"/>
      <c r="D124" s="523"/>
      <c r="E124" s="523"/>
      <c r="F124" s="523"/>
      <c r="G124" s="523"/>
      <c r="H124" s="523"/>
      <c r="I124" s="523"/>
      <c r="J124" s="523"/>
      <c r="K124" s="523"/>
      <c r="L124" s="524"/>
      <c r="M124" s="523"/>
      <c r="N124" s="523"/>
      <c r="O124" s="523"/>
      <c r="P124" s="524"/>
      <c r="Q124" s="523"/>
      <c r="R124" s="523"/>
      <c r="S124" s="524"/>
      <c r="T124" s="524"/>
      <c r="U124" s="523"/>
      <c r="V124" s="523"/>
      <c r="W124" s="523"/>
      <c r="X124" s="523"/>
      <c r="Y124" s="523"/>
      <c r="Z124" s="523"/>
    </row>
    <row r="125" ht="12.0" customHeight="1">
      <c r="A125" s="523"/>
      <c r="B125" s="523"/>
      <c r="C125" s="523"/>
      <c r="D125" s="523"/>
      <c r="E125" s="523"/>
      <c r="F125" s="523"/>
      <c r="G125" s="523"/>
      <c r="H125" s="523"/>
      <c r="I125" s="523"/>
      <c r="J125" s="523"/>
      <c r="K125" s="523"/>
      <c r="L125" s="524"/>
      <c r="M125" s="523"/>
      <c r="N125" s="523"/>
      <c r="O125" s="523"/>
      <c r="P125" s="524"/>
      <c r="Q125" s="523"/>
      <c r="R125" s="523"/>
      <c r="S125" s="524"/>
      <c r="T125" s="524"/>
      <c r="U125" s="523"/>
      <c r="V125" s="523"/>
      <c r="W125" s="523"/>
      <c r="X125" s="523"/>
      <c r="Y125" s="523"/>
      <c r="Z125" s="523"/>
    </row>
    <row r="126" ht="12.0" customHeight="1">
      <c r="A126" s="523"/>
      <c r="B126" s="523"/>
      <c r="C126" s="523"/>
      <c r="D126" s="523"/>
      <c r="E126" s="523"/>
      <c r="F126" s="523"/>
      <c r="G126" s="523"/>
      <c r="H126" s="523"/>
      <c r="I126" s="523"/>
      <c r="J126" s="523"/>
      <c r="K126" s="523"/>
      <c r="L126" s="524"/>
      <c r="M126" s="523"/>
      <c r="N126" s="523"/>
      <c r="O126" s="523"/>
      <c r="P126" s="524"/>
      <c r="Q126" s="523"/>
      <c r="R126" s="523"/>
      <c r="S126" s="524"/>
      <c r="T126" s="524"/>
      <c r="U126" s="523"/>
      <c r="V126" s="523"/>
      <c r="W126" s="523"/>
      <c r="X126" s="523"/>
      <c r="Y126" s="523"/>
      <c r="Z126" s="523"/>
    </row>
    <row r="127" ht="12.0" customHeight="1">
      <c r="A127" s="523"/>
      <c r="B127" s="523"/>
      <c r="C127" s="523"/>
      <c r="D127" s="523"/>
      <c r="E127" s="523"/>
      <c r="F127" s="523"/>
      <c r="G127" s="523"/>
      <c r="H127" s="523"/>
      <c r="I127" s="523"/>
      <c r="J127" s="523"/>
      <c r="K127" s="523"/>
      <c r="L127" s="524"/>
      <c r="M127" s="523"/>
      <c r="N127" s="523"/>
      <c r="O127" s="523"/>
      <c r="P127" s="524"/>
      <c r="Q127" s="523"/>
      <c r="R127" s="523"/>
      <c r="S127" s="524"/>
      <c r="T127" s="524"/>
      <c r="U127" s="523"/>
      <c r="V127" s="523"/>
      <c r="W127" s="523"/>
      <c r="X127" s="523"/>
      <c r="Y127" s="523"/>
      <c r="Z127" s="523"/>
    </row>
    <row r="128" ht="12.0" customHeight="1">
      <c r="A128" s="523"/>
      <c r="B128" s="523"/>
      <c r="C128" s="523"/>
      <c r="D128" s="523"/>
      <c r="E128" s="523"/>
      <c r="F128" s="523"/>
      <c r="G128" s="523"/>
      <c r="H128" s="523"/>
      <c r="I128" s="523"/>
      <c r="J128" s="523"/>
      <c r="K128" s="523"/>
      <c r="L128" s="524"/>
      <c r="M128" s="523"/>
      <c r="N128" s="523"/>
      <c r="O128" s="523"/>
      <c r="P128" s="524"/>
      <c r="Q128" s="523"/>
      <c r="R128" s="523"/>
      <c r="S128" s="524"/>
      <c r="T128" s="524"/>
      <c r="U128" s="523"/>
      <c r="V128" s="523"/>
      <c r="W128" s="523"/>
      <c r="X128" s="523"/>
      <c r="Y128" s="523"/>
      <c r="Z128" s="523"/>
    </row>
    <row r="129" ht="12.0" customHeight="1">
      <c r="A129" s="523"/>
      <c r="B129" s="523"/>
      <c r="C129" s="523"/>
      <c r="D129" s="523"/>
      <c r="E129" s="523"/>
      <c r="F129" s="523"/>
      <c r="G129" s="523"/>
      <c r="H129" s="523"/>
      <c r="I129" s="523"/>
      <c r="J129" s="523"/>
      <c r="K129" s="523"/>
      <c r="L129" s="524"/>
      <c r="M129" s="523"/>
      <c r="N129" s="523"/>
      <c r="O129" s="523"/>
      <c r="P129" s="524"/>
      <c r="Q129" s="523"/>
      <c r="R129" s="523"/>
      <c r="S129" s="524"/>
      <c r="T129" s="524"/>
      <c r="U129" s="523"/>
      <c r="V129" s="523"/>
      <c r="W129" s="523"/>
      <c r="X129" s="523"/>
      <c r="Y129" s="523"/>
      <c r="Z129" s="523"/>
    </row>
    <row r="130" ht="12.0" customHeight="1">
      <c r="A130" s="523"/>
      <c r="B130" s="523"/>
      <c r="C130" s="523"/>
      <c r="D130" s="523"/>
      <c r="E130" s="523"/>
      <c r="F130" s="523"/>
      <c r="G130" s="523"/>
      <c r="H130" s="523"/>
      <c r="I130" s="523"/>
      <c r="J130" s="523"/>
      <c r="K130" s="523"/>
      <c r="L130" s="524"/>
      <c r="M130" s="523"/>
      <c r="N130" s="523"/>
      <c r="O130" s="523"/>
      <c r="P130" s="524"/>
      <c r="Q130" s="523"/>
      <c r="R130" s="523"/>
      <c r="S130" s="524"/>
      <c r="T130" s="524"/>
      <c r="U130" s="523"/>
      <c r="V130" s="523"/>
      <c r="W130" s="523"/>
      <c r="X130" s="523"/>
      <c r="Y130" s="523"/>
      <c r="Z130" s="523"/>
    </row>
    <row r="131" ht="12.0" customHeight="1">
      <c r="A131" s="523"/>
      <c r="B131" s="523"/>
      <c r="C131" s="523"/>
      <c r="D131" s="523"/>
      <c r="E131" s="523"/>
      <c r="F131" s="523"/>
      <c r="G131" s="523"/>
      <c r="H131" s="523"/>
      <c r="I131" s="523"/>
      <c r="J131" s="523"/>
      <c r="K131" s="523"/>
      <c r="L131" s="524"/>
      <c r="M131" s="523"/>
      <c r="N131" s="523"/>
      <c r="O131" s="523"/>
      <c r="P131" s="524"/>
      <c r="Q131" s="523"/>
      <c r="R131" s="523"/>
      <c r="S131" s="524"/>
      <c r="T131" s="524"/>
      <c r="U131" s="523"/>
      <c r="V131" s="523"/>
      <c r="W131" s="523"/>
      <c r="X131" s="523"/>
      <c r="Y131" s="523"/>
      <c r="Z131" s="523"/>
    </row>
    <row r="132" ht="12.0" customHeight="1">
      <c r="A132" s="523"/>
      <c r="B132" s="523"/>
      <c r="C132" s="523"/>
      <c r="D132" s="523"/>
      <c r="E132" s="523"/>
      <c r="F132" s="523"/>
      <c r="G132" s="523"/>
      <c r="H132" s="523"/>
      <c r="I132" s="523"/>
      <c r="J132" s="523"/>
      <c r="K132" s="523"/>
      <c r="L132" s="524"/>
      <c r="M132" s="523"/>
      <c r="N132" s="523"/>
      <c r="O132" s="523"/>
      <c r="P132" s="524"/>
      <c r="Q132" s="523"/>
      <c r="R132" s="523"/>
      <c r="S132" s="524"/>
      <c r="T132" s="524"/>
      <c r="U132" s="523"/>
      <c r="V132" s="523"/>
      <c r="W132" s="523"/>
      <c r="X132" s="523"/>
      <c r="Y132" s="523"/>
      <c r="Z132" s="523"/>
    </row>
    <row r="133" ht="12.0" customHeight="1">
      <c r="A133" s="523"/>
      <c r="B133" s="523"/>
      <c r="C133" s="523"/>
      <c r="D133" s="523"/>
      <c r="E133" s="523"/>
      <c r="F133" s="523"/>
      <c r="G133" s="523"/>
      <c r="H133" s="523"/>
      <c r="I133" s="523"/>
      <c r="J133" s="523"/>
      <c r="K133" s="523"/>
      <c r="L133" s="524"/>
      <c r="M133" s="523"/>
      <c r="N133" s="523"/>
      <c r="O133" s="523"/>
      <c r="P133" s="524"/>
      <c r="Q133" s="523"/>
      <c r="R133" s="523"/>
      <c r="S133" s="524"/>
      <c r="T133" s="524"/>
      <c r="U133" s="523"/>
      <c r="V133" s="523"/>
      <c r="W133" s="523"/>
      <c r="X133" s="523"/>
      <c r="Y133" s="523"/>
      <c r="Z133" s="523"/>
    </row>
    <row r="134" ht="12.0" customHeight="1">
      <c r="A134" s="523"/>
      <c r="B134" s="523"/>
      <c r="C134" s="523"/>
      <c r="D134" s="523"/>
      <c r="E134" s="523"/>
      <c r="F134" s="523"/>
      <c r="G134" s="523"/>
      <c r="H134" s="523"/>
      <c r="I134" s="523"/>
      <c r="J134" s="523"/>
      <c r="K134" s="523"/>
      <c r="L134" s="524"/>
      <c r="M134" s="523"/>
      <c r="N134" s="523"/>
      <c r="O134" s="523"/>
      <c r="P134" s="524"/>
      <c r="Q134" s="523"/>
      <c r="R134" s="523"/>
      <c r="S134" s="524"/>
      <c r="T134" s="524"/>
      <c r="U134" s="523"/>
      <c r="V134" s="523"/>
      <c r="W134" s="523"/>
      <c r="X134" s="523"/>
      <c r="Y134" s="523"/>
      <c r="Z134" s="523"/>
    </row>
    <row r="135" ht="12.0" customHeight="1">
      <c r="A135" s="523"/>
      <c r="B135" s="523"/>
      <c r="C135" s="523"/>
      <c r="D135" s="523"/>
      <c r="E135" s="523"/>
      <c r="F135" s="523"/>
      <c r="G135" s="523"/>
      <c r="H135" s="523"/>
      <c r="I135" s="523"/>
      <c r="J135" s="523"/>
      <c r="K135" s="523"/>
      <c r="L135" s="524"/>
      <c r="M135" s="523"/>
      <c r="N135" s="523"/>
      <c r="O135" s="523"/>
      <c r="P135" s="524"/>
      <c r="Q135" s="523"/>
      <c r="R135" s="523"/>
      <c r="S135" s="524"/>
      <c r="T135" s="524"/>
      <c r="U135" s="523"/>
      <c r="V135" s="523"/>
      <c r="W135" s="523"/>
      <c r="X135" s="523"/>
      <c r="Y135" s="523"/>
      <c r="Z135" s="523"/>
    </row>
    <row r="136" ht="12.0" customHeight="1">
      <c r="A136" s="523"/>
      <c r="B136" s="523"/>
      <c r="C136" s="523"/>
      <c r="D136" s="523"/>
      <c r="E136" s="523"/>
      <c r="F136" s="523"/>
      <c r="G136" s="523"/>
      <c r="H136" s="523"/>
      <c r="I136" s="523"/>
      <c r="J136" s="523"/>
      <c r="K136" s="523"/>
      <c r="L136" s="524"/>
      <c r="M136" s="523"/>
      <c r="N136" s="523"/>
      <c r="O136" s="523"/>
      <c r="P136" s="524"/>
      <c r="Q136" s="523"/>
      <c r="R136" s="523"/>
      <c r="S136" s="524"/>
      <c r="T136" s="524"/>
      <c r="U136" s="523"/>
      <c r="V136" s="523"/>
      <c r="W136" s="523"/>
      <c r="X136" s="523"/>
      <c r="Y136" s="523"/>
      <c r="Z136" s="523"/>
    </row>
    <row r="137" ht="12.0" customHeight="1">
      <c r="A137" s="523"/>
      <c r="B137" s="523"/>
      <c r="C137" s="523"/>
      <c r="D137" s="523"/>
      <c r="E137" s="523"/>
      <c r="F137" s="523"/>
      <c r="G137" s="523"/>
      <c r="H137" s="523"/>
      <c r="I137" s="523"/>
      <c r="J137" s="523"/>
      <c r="K137" s="523"/>
      <c r="L137" s="524"/>
      <c r="M137" s="523"/>
      <c r="N137" s="523"/>
      <c r="O137" s="523"/>
      <c r="P137" s="524"/>
      <c r="Q137" s="523"/>
      <c r="R137" s="523"/>
      <c r="S137" s="524"/>
      <c r="T137" s="524"/>
      <c r="U137" s="523"/>
      <c r="V137" s="523"/>
      <c r="W137" s="523"/>
      <c r="X137" s="523"/>
      <c r="Y137" s="523"/>
      <c r="Z137" s="523"/>
    </row>
    <row r="138" ht="12.0" customHeight="1">
      <c r="A138" s="523"/>
      <c r="B138" s="523"/>
      <c r="C138" s="523"/>
      <c r="D138" s="523"/>
      <c r="E138" s="523"/>
      <c r="F138" s="523"/>
      <c r="G138" s="523"/>
      <c r="H138" s="523"/>
      <c r="I138" s="523"/>
      <c r="J138" s="523"/>
      <c r="K138" s="523"/>
      <c r="L138" s="524"/>
      <c r="M138" s="523"/>
      <c r="N138" s="523"/>
      <c r="O138" s="523"/>
      <c r="P138" s="524"/>
      <c r="Q138" s="523"/>
      <c r="R138" s="523"/>
      <c r="S138" s="524"/>
      <c r="T138" s="524"/>
      <c r="U138" s="523"/>
      <c r="V138" s="523"/>
      <c r="W138" s="523"/>
      <c r="X138" s="523"/>
      <c r="Y138" s="523"/>
      <c r="Z138" s="523"/>
    </row>
    <row r="139" ht="12.0" customHeight="1">
      <c r="A139" s="523"/>
      <c r="B139" s="523"/>
      <c r="C139" s="523"/>
      <c r="D139" s="523"/>
      <c r="E139" s="523"/>
      <c r="F139" s="523"/>
      <c r="G139" s="523"/>
      <c r="H139" s="523"/>
      <c r="I139" s="523"/>
      <c r="J139" s="523"/>
      <c r="K139" s="523"/>
      <c r="L139" s="524"/>
      <c r="M139" s="523"/>
      <c r="N139" s="523"/>
      <c r="O139" s="523"/>
      <c r="P139" s="524"/>
      <c r="Q139" s="523"/>
      <c r="R139" s="523"/>
      <c r="S139" s="524"/>
      <c r="T139" s="524"/>
      <c r="U139" s="523"/>
      <c r="V139" s="523"/>
      <c r="W139" s="523"/>
      <c r="X139" s="523"/>
      <c r="Y139" s="523"/>
      <c r="Z139" s="523"/>
    </row>
    <row r="140" ht="12.0" customHeight="1">
      <c r="A140" s="523"/>
      <c r="B140" s="523"/>
      <c r="C140" s="523"/>
      <c r="D140" s="523"/>
      <c r="E140" s="523"/>
      <c r="F140" s="523"/>
      <c r="G140" s="523"/>
      <c r="H140" s="523"/>
      <c r="I140" s="523"/>
      <c r="J140" s="523"/>
      <c r="K140" s="523"/>
      <c r="L140" s="524"/>
      <c r="M140" s="523"/>
      <c r="N140" s="523"/>
      <c r="O140" s="523"/>
      <c r="P140" s="524"/>
      <c r="Q140" s="523"/>
      <c r="R140" s="523"/>
      <c r="S140" s="524"/>
      <c r="T140" s="524"/>
      <c r="U140" s="523"/>
      <c r="V140" s="523"/>
      <c r="W140" s="523"/>
      <c r="X140" s="523"/>
      <c r="Y140" s="523"/>
      <c r="Z140" s="523"/>
    </row>
    <row r="141" ht="12.0" customHeight="1">
      <c r="A141" s="523"/>
      <c r="B141" s="523"/>
      <c r="C141" s="523"/>
      <c r="D141" s="523"/>
      <c r="E141" s="523"/>
      <c r="F141" s="523"/>
      <c r="G141" s="523"/>
      <c r="H141" s="523"/>
      <c r="I141" s="523"/>
      <c r="J141" s="523"/>
      <c r="K141" s="523"/>
      <c r="L141" s="524"/>
      <c r="M141" s="523"/>
      <c r="N141" s="523"/>
      <c r="O141" s="523"/>
      <c r="P141" s="524"/>
      <c r="Q141" s="523"/>
      <c r="R141" s="523"/>
      <c r="S141" s="524"/>
      <c r="T141" s="524"/>
      <c r="U141" s="523"/>
      <c r="V141" s="523"/>
      <c r="W141" s="523"/>
      <c r="X141" s="523"/>
      <c r="Y141" s="523"/>
      <c r="Z141" s="523"/>
    </row>
    <row r="142" ht="12.0" customHeight="1">
      <c r="A142" s="523"/>
      <c r="B142" s="523"/>
      <c r="C142" s="523"/>
      <c r="D142" s="523"/>
      <c r="E142" s="523"/>
      <c r="F142" s="523"/>
      <c r="G142" s="523"/>
      <c r="H142" s="523"/>
      <c r="I142" s="523"/>
      <c r="J142" s="523"/>
      <c r="K142" s="523"/>
      <c r="L142" s="524"/>
      <c r="M142" s="523"/>
      <c r="N142" s="523"/>
      <c r="O142" s="523"/>
      <c r="P142" s="524"/>
      <c r="Q142" s="523"/>
      <c r="R142" s="523"/>
      <c r="S142" s="524"/>
      <c r="T142" s="524"/>
      <c r="U142" s="523"/>
      <c r="V142" s="523"/>
      <c r="W142" s="523"/>
      <c r="X142" s="523"/>
      <c r="Y142" s="523"/>
      <c r="Z142" s="523"/>
    </row>
    <row r="143" ht="12.0" customHeight="1">
      <c r="A143" s="523"/>
      <c r="B143" s="523"/>
      <c r="C143" s="523"/>
      <c r="D143" s="523"/>
      <c r="E143" s="523"/>
      <c r="F143" s="523"/>
      <c r="G143" s="523"/>
      <c r="H143" s="523"/>
      <c r="I143" s="523"/>
      <c r="J143" s="523"/>
      <c r="K143" s="523"/>
      <c r="L143" s="524"/>
      <c r="M143" s="523"/>
      <c r="N143" s="523"/>
      <c r="O143" s="523"/>
      <c r="P143" s="524"/>
      <c r="Q143" s="523"/>
      <c r="R143" s="523"/>
      <c r="S143" s="524"/>
      <c r="T143" s="524"/>
      <c r="U143" s="523"/>
      <c r="V143" s="523"/>
      <c r="W143" s="523"/>
      <c r="X143" s="523"/>
      <c r="Y143" s="523"/>
      <c r="Z143" s="523"/>
    </row>
    <row r="144" ht="12.0" customHeight="1">
      <c r="A144" s="523"/>
      <c r="B144" s="523"/>
      <c r="C144" s="523"/>
      <c r="D144" s="523"/>
      <c r="E144" s="523"/>
      <c r="F144" s="523"/>
      <c r="G144" s="523"/>
      <c r="H144" s="523"/>
      <c r="I144" s="523"/>
      <c r="J144" s="523"/>
      <c r="K144" s="523"/>
      <c r="L144" s="524"/>
      <c r="M144" s="523"/>
      <c r="N144" s="523"/>
      <c r="O144" s="523"/>
      <c r="P144" s="524"/>
      <c r="Q144" s="523"/>
      <c r="R144" s="523"/>
      <c r="S144" s="524"/>
      <c r="T144" s="524"/>
      <c r="U144" s="523"/>
      <c r="V144" s="523"/>
      <c r="W144" s="523"/>
      <c r="X144" s="523"/>
      <c r="Y144" s="523"/>
      <c r="Z144" s="523"/>
    </row>
    <row r="145" ht="12.0" customHeight="1">
      <c r="A145" s="523"/>
      <c r="B145" s="523"/>
      <c r="C145" s="523"/>
      <c r="D145" s="523"/>
      <c r="E145" s="523"/>
      <c r="F145" s="523"/>
      <c r="G145" s="523"/>
      <c r="H145" s="523"/>
      <c r="I145" s="523"/>
      <c r="J145" s="523"/>
      <c r="K145" s="523"/>
      <c r="L145" s="524"/>
      <c r="M145" s="523"/>
      <c r="N145" s="523"/>
      <c r="O145" s="523"/>
      <c r="P145" s="524"/>
      <c r="Q145" s="523"/>
      <c r="R145" s="523"/>
      <c r="S145" s="524"/>
      <c r="T145" s="524"/>
      <c r="U145" s="523"/>
      <c r="V145" s="523"/>
      <c r="W145" s="523"/>
      <c r="X145" s="523"/>
      <c r="Y145" s="523"/>
      <c r="Z145" s="523"/>
    </row>
    <row r="146" ht="12.0" customHeight="1">
      <c r="A146" s="523"/>
      <c r="B146" s="523"/>
      <c r="C146" s="523"/>
      <c r="D146" s="523"/>
      <c r="E146" s="523"/>
      <c r="F146" s="523"/>
      <c r="G146" s="523"/>
      <c r="H146" s="523"/>
      <c r="I146" s="523"/>
      <c r="J146" s="523"/>
      <c r="K146" s="523"/>
      <c r="L146" s="524"/>
      <c r="M146" s="523"/>
      <c r="N146" s="523"/>
      <c r="O146" s="523"/>
      <c r="P146" s="524"/>
      <c r="Q146" s="523"/>
      <c r="R146" s="523"/>
      <c r="S146" s="524"/>
      <c r="T146" s="524"/>
      <c r="U146" s="523"/>
      <c r="V146" s="523"/>
      <c r="W146" s="523"/>
      <c r="X146" s="523"/>
      <c r="Y146" s="523"/>
      <c r="Z146" s="523"/>
    </row>
    <row r="147" ht="12.0" customHeight="1">
      <c r="A147" s="523"/>
      <c r="B147" s="523"/>
      <c r="C147" s="523"/>
      <c r="D147" s="523"/>
      <c r="E147" s="523"/>
      <c r="F147" s="523"/>
      <c r="G147" s="523"/>
      <c r="H147" s="523"/>
      <c r="I147" s="523"/>
      <c r="J147" s="523"/>
      <c r="K147" s="523"/>
      <c r="L147" s="524"/>
      <c r="M147" s="523"/>
      <c r="N147" s="523"/>
      <c r="O147" s="523"/>
      <c r="P147" s="524"/>
      <c r="Q147" s="523"/>
      <c r="R147" s="523"/>
      <c r="S147" s="524"/>
      <c r="T147" s="524"/>
      <c r="U147" s="523"/>
      <c r="V147" s="523"/>
      <c r="W147" s="523"/>
      <c r="X147" s="523"/>
      <c r="Y147" s="523"/>
      <c r="Z147" s="523"/>
    </row>
    <row r="148" ht="12.0" customHeight="1">
      <c r="A148" s="523"/>
      <c r="B148" s="523"/>
      <c r="C148" s="523"/>
      <c r="D148" s="523"/>
      <c r="E148" s="523"/>
      <c r="F148" s="523"/>
      <c r="G148" s="523"/>
      <c r="H148" s="523"/>
      <c r="I148" s="523"/>
      <c r="J148" s="523"/>
      <c r="K148" s="523"/>
      <c r="L148" s="524"/>
      <c r="M148" s="523"/>
      <c r="N148" s="523"/>
      <c r="O148" s="523"/>
      <c r="P148" s="524"/>
      <c r="Q148" s="523"/>
      <c r="R148" s="523"/>
      <c r="S148" s="524"/>
      <c r="T148" s="524"/>
      <c r="U148" s="523"/>
      <c r="V148" s="523"/>
      <c r="W148" s="523"/>
      <c r="X148" s="523"/>
      <c r="Y148" s="523"/>
      <c r="Z148" s="523"/>
    </row>
    <row r="149" ht="12.0" customHeight="1">
      <c r="A149" s="523"/>
      <c r="B149" s="523"/>
      <c r="C149" s="523"/>
      <c r="D149" s="523"/>
      <c r="E149" s="523"/>
      <c r="F149" s="523"/>
      <c r="G149" s="523"/>
      <c r="H149" s="523"/>
      <c r="I149" s="523"/>
      <c r="J149" s="523"/>
      <c r="K149" s="523"/>
      <c r="L149" s="524"/>
      <c r="M149" s="523"/>
      <c r="N149" s="523"/>
      <c r="O149" s="523"/>
      <c r="P149" s="524"/>
      <c r="Q149" s="523"/>
      <c r="R149" s="523"/>
      <c r="S149" s="524"/>
      <c r="T149" s="524"/>
      <c r="U149" s="523"/>
      <c r="V149" s="523"/>
      <c r="W149" s="523"/>
      <c r="X149" s="523"/>
      <c r="Y149" s="523"/>
      <c r="Z149" s="523"/>
    </row>
    <row r="150" ht="12.0" customHeight="1">
      <c r="A150" s="523"/>
      <c r="B150" s="523"/>
      <c r="C150" s="523"/>
      <c r="D150" s="523"/>
      <c r="E150" s="523"/>
      <c r="F150" s="523"/>
      <c r="G150" s="523"/>
      <c r="H150" s="523"/>
      <c r="I150" s="523"/>
      <c r="J150" s="523"/>
      <c r="K150" s="523"/>
      <c r="L150" s="524"/>
      <c r="M150" s="523"/>
      <c r="N150" s="523"/>
      <c r="O150" s="523"/>
      <c r="P150" s="524"/>
      <c r="Q150" s="523"/>
      <c r="R150" s="523"/>
      <c r="S150" s="524"/>
      <c r="T150" s="524"/>
      <c r="U150" s="523"/>
      <c r="V150" s="523"/>
      <c r="W150" s="523"/>
      <c r="X150" s="523"/>
      <c r="Y150" s="523"/>
      <c r="Z150" s="523"/>
    </row>
    <row r="151" ht="12.0" customHeight="1">
      <c r="A151" s="523"/>
      <c r="B151" s="523"/>
      <c r="C151" s="523"/>
      <c r="D151" s="523"/>
      <c r="E151" s="523"/>
      <c r="F151" s="523"/>
      <c r="G151" s="523"/>
      <c r="H151" s="523"/>
      <c r="I151" s="523"/>
      <c r="J151" s="523"/>
      <c r="K151" s="523"/>
      <c r="L151" s="524"/>
      <c r="M151" s="523"/>
      <c r="N151" s="523"/>
      <c r="O151" s="523"/>
      <c r="P151" s="524"/>
      <c r="Q151" s="523"/>
      <c r="R151" s="523"/>
      <c r="S151" s="524"/>
      <c r="T151" s="524"/>
      <c r="U151" s="523"/>
      <c r="V151" s="523"/>
      <c r="W151" s="523"/>
      <c r="X151" s="523"/>
      <c r="Y151" s="523"/>
      <c r="Z151" s="523"/>
    </row>
    <row r="152" ht="12.0" customHeight="1">
      <c r="A152" s="523"/>
      <c r="B152" s="523"/>
      <c r="C152" s="523"/>
      <c r="D152" s="523"/>
      <c r="E152" s="523"/>
      <c r="F152" s="523"/>
      <c r="G152" s="523"/>
      <c r="H152" s="523"/>
      <c r="I152" s="523"/>
      <c r="J152" s="523"/>
      <c r="K152" s="523"/>
      <c r="L152" s="524"/>
      <c r="M152" s="523"/>
      <c r="N152" s="523"/>
      <c r="O152" s="523"/>
      <c r="P152" s="524"/>
      <c r="Q152" s="523"/>
      <c r="R152" s="523"/>
      <c r="S152" s="524"/>
      <c r="T152" s="524"/>
      <c r="U152" s="523"/>
      <c r="V152" s="523"/>
      <c r="W152" s="523"/>
      <c r="X152" s="523"/>
      <c r="Y152" s="523"/>
      <c r="Z152" s="523"/>
    </row>
    <row r="153" ht="12.0" customHeight="1">
      <c r="A153" s="523"/>
      <c r="B153" s="523"/>
      <c r="C153" s="523"/>
      <c r="D153" s="523"/>
      <c r="E153" s="523"/>
      <c r="F153" s="523"/>
      <c r="G153" s="523"/>
      <c r="H153" s="523"/>
      <c r="I153" s="523"/>
      <c r="J153" s="523"/>
      <c r="K153" s="523"/>
      <c r="L153" s="524"/>
      <c r="M153" s="523"/>
      <c r="N153" s="523"/>
      <c r="O153" s="523"/>
      <c r="P153" s="524"/>
      <c r="Q153" s="523"/>
      <c r="R153" s="523"/>
      <c r="S153" s="524"/>
      <c r="T153" s="524"/>
      <c r="U153" s="523"/>
      <c r="V153" s="523"/>
      <c r="W153" s="523"/>
      <c r="X153" s="523"/>
      <c r="Y153" s="523"/>
      <c r="Z153" s="523"/>
    </row>
    <row r="154" ht="12.0" customHeight="1">
      <c r="A154" s="523"/>
      <c r="B154" s="523"/>
      <c r="C154" s="523"/>
      <c r="D154" s="523"/>
      <c r="E154" s="523"/>
      <c r="F154" s="523"/>
      <c r="G154" s="523"/>
      <c r="H154" s="523"/>
      <c r="I154" s="523"/>
      <c r="J154" s="523"/>
      <c r="K154" s="523"/>
      <c r="L154" s="524"/>
      <c r="M154" s="523"/>
      <c r="N154" s="523"/>
      <c r="O154" s="523"/>
      <c r="P154" s="524"/>
      <c r="Q154" s="523"/>
      <c r="R154" s="523"/>
      <c r="S154" s="524"/>
      <c r="T154" s="524"/>
      <c r="U154" s="523"/>
      <c r="V154" s="523"/>
      <c r="W154" s="523"/>
      <c r="X154" s="523"/>
      <c r="Y154" s="523"/>
      <c r="Z154" s="523"/>
    </row>
    <row r="155" ht="12.0" customHeight="1">
      <c r="A155" s="523"/>
      <c r="B155" s="523"/>
      <c r="C155" s="523"/>
      <c r="D155" s="523"/>
      <c r="E155" s="523"/>
      <c r="F155" s="523"/>
      <c r="G155" s="523"/>
      <c r="H155" s="523"/>
      <c r="I155" s="523"/>
      <c r="J155" s="523"/>
      <c r="K155" s="523"/>
      <c r="L155" s="524"/>
      <c r="M155" s="523"/>
      <c r="N155" s="523"/>
      <c r="O155" s="523"/>
      <c r="P155" s="524"/>
      <c r="Q155" s="523"/>
      <c r="R155" s="523"/>
      <c r="S155" s="524"/>
      <c r="T155" s="524"/>
      <c r="U155" s="523"/>
      <c r="V155" s="523"/>
      <c r="W155" s="523"/>
      <c r="X155" s="523"/>
      <c r="Y155" s="523"/>
      <c r="Z155" s="523"/>
    </row>
    <row r="156" ht="12.0" customHeight="1">
      <c r="A156" s="523"/>
      <c r="B156" s="523"/>
      <c r="C156" s="523"/>
      <c r="D156" s="523"/>
      <c r="E156" s="523"/>
      <c r="F156" s="523"/>
      <c r="G156" s="523"/>
      <c r="H156" s="523"/>
      <c r="I156" s="523"/>
      <c r="J156" s="523"/>
      <c r="K156" s="523"/>
      <c r="L156" s="524"/>
      <c r="M156" s="523"/>
      <c r="N156" s="523"/>
      <c r="O156" s="523"/>
      <c r="P156" s="524"/>
      <c r="Q156" s="523"/>
      <c r="R156" s="523"/>
      <c r="S156" s="524"/>
      <c r="T156" s="524"/>
      <c r="U156" s="523"/>
      <c r="V156" s="523"/>
      <c r="W156" s="523"/>
      <c r="X156" s="523"/>
      <c r="Y156" s="523"/>
      <c r="Z156" s="523"/>
    </row>
    <row r="157" ht="12.0" customHeight="1">
      <c r="A157" s="523"/>
      <c r="B157" s="523"/>
      <c r="C157" s="523"/>
      <c r="D157" s="523"/>
      <c r="E157" s="523"/>
      <c r="F157" s="523"/>
      <c r="G157" s="523"/>
      <c r="H157" s="523"/>
      <c r="I157" s="523"/>
      <c r="J157" s="523"/>
      <c r="K157" s="523"/>
      <c r="L157" s="524"/>
      <c r="M157" s="523"/>
      <c r="N157" s="523"/>
      <c r="O157" s="523"/>
      <c r="P157" s="524"/>
      <c r="Q157" s="523"/>
      <c r="R157" s="523"/>
      <c r="S157" s="524"/>
      <c r="T157" s="524"/>
      <c r="U157" s="523"/>
      <c r="V157" s="523"/>
      <c r="W157" s="523"/>
      <c r="X157" s="523"/>
      <c r="Y157" s="523"/>
      <c r="Z157" s="523"/>
    </row>
    <row r="158" ht="12.0" customHeight="1">
      <c r="A158" s="523"/>
      <c r="B158" s="523"/>
      <c r="C158" s="523"/>
      <c r="D158" s="523"/>
      <c r="E158" s="523"/>
      <c r="F158" s="523"/>
      <c r="G158" s="523"/>
      <c r="H158" s="523"/>
      <c r="I158" s="523"/>
      <c r="J158" s="523"/>
      <c r="K158" s="523"/>
      <c r="L158" s="524"/>
      <c r="M158" s="523"/>
      <c r="N158" s="523"/>
      <c r="O158" s="523"/>
      <c r="P158" s="524"/>
      <c r="Q158" s="523"/>
      <c r="R158" s="523"/>
      <c r="S158" s="524"/>
      <c r="T158" s="524"/>
      <c r="U158" s="523"/>
      <c r="V158" s="523"/>
      <c r="W158" s="523"/>
      <c r="X158" s="523"/>
      <c r="Y158" s="523"/>
      <c r="Z158" s="523"/>
    </row>
    <row r="159" ht="12.0" customHeight="1">
      <c r="A159" s="523"/>
      <c r="B159" s="523"/>
      <c r="C159" s="523"/>
      <c r="D159" s="523"/>
      <c r="E159" s="523"/>
      <c r="F159" s="523"/>
      <c r="G159" s="523"/>
      <c r="H159" s="523"/>
      <c r="I159" s="523"/>
      <c r="J159" s="523"/>
      <c r="K159" s="523"/>
      <c r="L159" s="524"/>
      <c r="M159" s="523"/>
      <c r="N159" s="523"/>
      <c r="O159" s="523"/>
      <c r="P159" s="524"/>
      <c r="Q159" s="523"/>
      <c r="R159" s="523"/>
      <c r="S159" s="524"/>
      <c r="T159" s="524"/>
      <c r="U159" s="523"/>
      <c r="V159" s="523"/>
      <c r="W159" s="523"/>
      <c r="X159" s="523"/>
      <c r="Y159" s="523"/>
      <c r="Z159" s="523"/>
    </row>
    <row r="160" ht="12.0" customHeight="1">
      <c r="A160" s="523"/>
      <c r="B160" s="523"/>
      <c r="C160" s="523"/>
      <c r="D160" s="523"/>
      <c r="E160" s="523"/>
      <c r="F160" s="523"/>
      <c r="G160" s="523"/>
      <c r="H160" s="523"/>
      <c r="I160" s="523"/>
      <c r="J160" s="523"/>
      <c r="K160" s="523"/>
      <c r="L160" s="524"/>
      <c r="M160" s="523"/>
      <c r="N160" s="523"/>
      <c r="O160" s="523"/>
      <c r="P160" s="524"/>
      <c r="Q160" s="523"/>
      <c r="R160" s="523"/>
      <c r="S160" s="524"/>
      <c r="T160" s="524"/>
      <c r="U160" s="523"/>
      <c r="V160" s="523"/>
      <c r="W160" s="523"/>
      <c r="X160" s="523"/>
      <c r="Y160" s="523"/>
      <c r="Z160" s="523"/>
    </row>
    <row r="161" ht="12.0" customHeight="1">
      <c r="A161" s="523"/>
      <c r="B161" s="523"/>
      <c r="C161" s="523"/>
      <c r="D161" s="523"/>
      <c r="E161" s="523"/>
      <c r="F161" s="523"/>
      <c r="G161" s="523"/>
      <c r="H161" s="523"/>
      <c r="I161" s="523"/>
      <c r="J161" s="523"/>
      <c r="K161" s="523"/>
      <c r="L161" s="524"/>
      <c r="M161" s="523"/>
      <c r="N161" s="523"/>
      <c r="O161" s="523"/>
      <c r="P161" s="524"/>
      <c r="Q161" s="523"/>
      <c r="R161" s="523"/>
      <c r="S161" s="524"/>
      <c r="T161" s="524"/>
      <c r="U161" s="523"/>
      <c r="V161" s="523"/>
      <c r="W161" s="523"/>
      <c r="X161" s="523"/>
      <c r="Y161" s="523"/>
      <c r="Z161" s="523"/>
    </row>
    <row r="162" ht="12.0" customHeight="1">
      <c r="A162" s="523"/>
      <c r="B162" s="523"/>
      <c r="C162" s="523"/>
      <c r="D162" s="523"/>
      <c r="E162" s="523"/>
      <c r="F162" s="523"/>
      <c r="G162" s="523"/>
      <c r="H162" s="523"/>
      <c r="I162" s="523"/>
      <c r="J162" s="523"/>
      <c r="K162" s="523"/>
      <c r="L162" s="524"/>
      <c r="M162" s="523"/>
      <c r="N162" s="523"/>
      <c r="O162" s="523"/>
      <c r="P162" s="524"/>
      <c r="Q162" s="523"/>
      <c r="R162" s="523"/>
      <c r="S162" s="524"/>
      <c r="T162" s="524"/>
      <c r="U162" s="523"/>
      <c r="V162" s="523"/>
      <c r="W162" s="523"/>
      <c r="X162" s="523"/>
      <c r="Y162" s="523"/>
      <c r="Z162" s="523"/>
    </row>
    <row r="163" ht="12.0" customHeight="1">
      <c r="A163" s="523"/>
      <c r="B163" s="523"/>
      <c r="C163" s="523"/>
      <c r="D163" s="523"/>
      <c r="E163" s="523"/>
      <c r="F163" s="523"/>
      <c r="G163" s="523"/>
      <c r="H163" s="523"/>
      <c r="I163" s="523"/>
      <c r="J163" s="523"/>
      <c r="K163" s="523"/>
      <c r="L163" s="524"/>
      <c r="M163" s="523"/>
      <c r="N163" s="523"/>
      <c r="O163" s="523"/>
      <c r="P163" s="524"/>
      <c r="Q163" s="523"/>
      <c r="R163" s="523"/>
      <c r="S163" s="524"/>
      <c r="T163" s="524"/>
      <c r="U163" s="523"/>
      <c r="V163" s="523"/>
      <c r="W163" s="523"/>
      <c r="X163" s="523"/>
      <c r="Y163" s="523"/>
      <c r="Z163" s="523"/>
    </row>
    <row r="164" ht="12.0" customHeight="1">
      <c r="A164" s="523"/>
      <c r="B164" s="523"/>
      <c r="C164" s="523"/>
      <c r="D164" s="523"/>
      <c r="E164" s="523"/>
      <c r="F164" s="523"/>
      <c r="G164" s="523"/>
      <c r="H164" s="523"/>
      <c r="I164" s="523"/>
      <c r="J164" s="523"/>
      <c r="K164" s="523"/>
      <c r="L164" s="524"/>
      <c r="M164" s="523"/>
      <c r="N164" s="523"/>
      <c r="O164" s="523"/>
      <c r="P164" s="524"/>
      <c r="Q164" s="523"/>
      <c r="R164" s="523"/>
      <c r="S164" s="524"/>
      <c r="T164" s="524"/>
      <c r="U164" s="523"/>
      <c r="V164" s="523"/>
      <c r="W164" s="523"/>
      <c r="X164" s="523"/>
      <c r="Y164" s="523"/>
      <c r="Z164" s="523"/>
    </row>
    <row r="165" ht="12.0" customHeight="1">
      <c r="A165" s="523"/>
      <c r="B165" s="523"/>
      <c r="C165" s="523"/>
      <c r="D165" s="523"/>
      <c r="E165" s="523"/>
      <c r="F165" s="523"/>
      <c r="G165" s="523"/>
      <c r="H165" s="523"/>
      <c r="I165" s="523"/>
      <c r="J165" s="523"/>
      <c r="K165" s="523"/>
      <c r="L165" s="524"/>
      <c r="M165" s="523"/>
      <c r="N165" s="523"/>
      <c r="O165" s="523"/>
      <c r="P165" s="524"/>
      <c r="Q165" s="523"/>
      <c r="R165" s="523"/>
      <c r="S165" s="524"/>
      <c r="T165" s="524"/>
      <c r="U165" s="523"/>
      <c r="V165" s="523"/>
      <c r="W165" s="523"/>
      <c r="X165" s="523"/>
      <c r="Y165" s="523"/>
      <c r="Z165" s="523"/>
    </row>
    <row r="166" ht="12.0" customHeight="1">
      <c r="A166" s="523"/>
      <c r="B166" s="523"/>
      <c r="C166" s="523"/>
      <c r="D166" s="523"/>
      <c r="E166" s="523"/>
      <c r="F166" s="523"/>
      <c r="G166" s="523"/>
      <c r="H166" s="523"/>
      <c r="I166" s="523"/>
      <c r="J166" s="523"/>
      <c r="K166" s="523"/>
      <c r="L166" s="524"/>
      <c r="M166" s="523"/>
      <c r="N166" s="523"/>
      <c r="O166" s="523"/>
      <c r="P166" s="524"/>
      <c r="Q166" s="523"/>
      <c r="R166" s="523"/>
      <c r="S166" s="524"/>
      <c r="T166" s="524"/>
      <c r="U166" s="523"/>
      <c r="V166" s="523"/>
      <c r="W166" s="523"/>
      <c r="X166" s="523"/>
      <c r="Y166" s="523"/>
      <c r="Z166" s="523"/>
    </row>
    <row r="167" ht="12.0" customHeight="1">
      <c r="A167" s="523"/>
      <c r="B167" s="523"/>
      <c r="C167" s="523"/>
      <c r="D167" s="523"/>
      <c r="E167" s="523"/>
      <c r="F167" s="523"/>
      <c r="G167" s="523"/>
      <c r="H167" s="523"/>
      <c r="I167" s="523"/>
      <c r="J167" s="523"/>
      <c r="K167" s="523"/>
      <c r="L167" s="524"/>
      <c r="M167" s="523"/>
      <c r="N167" s="523"/>
      <c r="O167" s="523"/>
      <c r="P167" s="524"/>
      <c r="Q167" s="523"/>
      <c r="R167" s="523"/>
      <c r="S167" s="524"/>
      <c r="T167" s="524"/>
      <c r="U167" s="523"/>
      <c r="V167" s="523"/>
      <c r="W167" s="523"/>
      <c r="X167" s="523"/>
      <c r="Y167" s="523"/>
      <c r="Z167" s="523"/>
    </row>
    <row r="168" ht="12.0" customHeight="1">
      <c r="A168" s="523"/>
      <c r="B168" s="523"/>
      <c r="C168" s="523"/>
      <c r="D168" s="523"/>
      <c r="E168" s="523"/>
      <c r="F168" s="523"/>
      <c r="G168" s="523"/>
      <c r="H168" s="523"/>
      <c r="I168" s="523"/>
      <c r="J168" s="523"/>
      <c r="K168" s="523"/>
      <c r="L168" s="524"/>
      <c r="M168" s="523"/>
      <c r="N168" s="523"/>
      <c r="O168" s="523"/>
      <c r="P168" s="524"/>
      <c r="Q168" s="523"/>
      <c r="R168" s="523"/>
      <c r="S168" s="524"/>
      <c r="T168" s="524"/>
      <c r="U168" s="523"/>
      <c r="V168" s="523"/>
      <c r="W168" s="523"/>
      <c r="X168" s="523"/>
      <c r="Y168" s="523"/>
      <c r="Z168" s="523"/>
    </row>
    <row r="169" ht="12.0" customHeight="1">
      <c r="A169" s="523"/>
      <c r="B169" s="523"/>
      <c r="C169" s="523"/>
      <c r="D169" s="523"/>
      <c r="E169" s="523"/>
      <c r="F169" s="523"/>
      <c r="G169" s="523"/>
      <c r="H169" s="523"/>
      <c r="I169" s="523"/>
      <c r="J169" s="523"/>
      <c r="K169" s="523"/>
      <c r="L169" s="524"/>
      <c r="M169" s="523"/>
      <c r="N169" s="523"/>
      <c r="O169" s="523"/>
      <c r="P169" s="524"/>
      <c r="Q169" s="523"/>
      <c r="R169" s="523"/>
      <c r="S169" s="524"/>
      <c r="T169" s="524"/>
      <c r="U169" s="523"/>
      <c r="V169" s="523"/>
      <c r="W169" s="523"/>
      <c r="X169" s="523"/>
      <c r="Y169" s="523"/>
      <c r="Z169" s="523"/>
    </row>
    <row r="170" ht="12.0" customHeight="1">
      <c r="A170" s="523"/>
      <c r="B170" s="523"/>
      <c r="C170" s="523"/>
      <c r="D170" s="523"/>
      <c r="E170" s="523"/>
      <c r="F170" s="523"/>
      <c r="G170" s="523"/>
      <c r="H170" s="523"/>
      <c r="I170" s="523"/>
      <c r="J170" s="523"/>
      <c r="K170" s="523"/>
      <c r="L170" s="524"/>
      <c r="M170" s="523"/>
      <c r="N170" s="523"/>
      <c r="O170" s="523"/>
      <c r="P170" s="524"/>
      <c r="Q170" s="523"/>
      <c r="R170" s="523"/>
      <c r="S170" s="524"/>
      <c r="T170" s="524"/>
      <c r="U170" s="523"/>
      <c r="V170" s="523"/>
      <c r="W170" s="523"/>
      <c r="X170" s="523"/>
      <c r="Y170" s="523"/>
      <c r="Z170" s="523"/>
    </row>
    <row r="171" ht="12.0" customHeight="1">
      <c r="A171" s="523"/>
      <c r="B171" s="523"/>
      <c r="C171" s="523"/>
      <c r="D171" s="523"/>
      <c r="E171" s="523"/>
      <c r="F171" s="523"/>
      <c r="G171" s="523"/>
      <c r="H171" s="523"/>
      <c r="I171" s="523"/>
      <c r="J171" s="523"/>
      <c r="K171" s="523"/>
      <c r="L171" s="524"/>
      <c r="M171" s="523"/>
      <c r="N171" s="523"/>
      <c r="O171" s="523"/>
      <c r="P171" s="524"/>
      <c r="Q171" s="523"/>
      <c r="R171" s="523"/>
      <c r="S171" s="524"/>
      <c r="T171" s="524"/>
      <c r="U171" s="523"/>
      <c r="V171" s="523"/>
      <c r="W171" s="523"/>
      <c r="X171" s="523"/>
      <c r="Y171" s="523"/>
      <c r="Z171" s="523"/>
    </row>
    <row r="172" ht="12.0" customHeight="1">
      <c r="A172" s="523"/>
      <c r="B172" s="523"/>
      <c r="C172" s="523"/>
      <c r="D172" s="523"/>
      <c r="E172" s="523"/>
      <c r="F172" s="523"/>
      <c r="G172" s="523"/>
      <c r="H172" s="523"/>
      <c r="I172" s="523"/>
      <c r="J172" s="523"/>
      <c r="K172" s="523"/>
      <c r="L172" s="524"/>
      <c r="M172" s="523"/>
      <c r="N172" s="523"/>
      <c r="O172" s="523"/>
      <c r="P172" s="524"/>
      <c r="Q172" s="523"/>
      <c r="R172" s="523"/>
      <c r="S172" s="524"/>
      <c r="T172" s="524"/>
      <c r="U172" s="523"/>
      <c r="V172" s="523"/>
      <c r="W172" s="523"/>
      <c r="X172" s="523"/>
      <c r="Y172" s="523"/>
      <c r="Z172" s="523"/>
    </row>
    <row r="173" ht="12.0" customHeight="1">
      <c r="A173" s="523"/>
      <c r="B173" s="523"/>
      <c r="C173" s="523"/>
      <c r="D173" s="523"/>
      <c r="E173" s="523"/>
      <c r="F173" s="523"/>
      <c r="G173" s="523"/>
      <c r="H173" s="523"/>
      <c r="I173" s="523"/>
      <c r="J173" s="523"/>
      <c r="K173" s="523"/>
      <c r="L173" s="524"/>
      <c r="M173" s="523"/>
      <c r="N173" s="523"/>
      <c r="O173" s="523"/>
      <c r="P173" s="524"/>
      <c r="Q173" s="523"/>
      <c r="R173" s="523"/>
      <c r="S173" s="524"/>
      <c r="T173" s="524"/>
      <c r="U173" s="523"/>
      <c r="V173" s="523"/>
      <c r="W173" s="523"/>
      <c r="X173" s="523"/>
      <c r="Y173" s="523"/>
      <c r="Z173" s="523"/>
    </row>
    <row r="174" ht="12.0" customHeight="1">
      <c r="A174" s="523"/>
      <c r="B174" s="523"/>
      <c r="C174" s="523"/>
      <c r="D174" s="523"/>
      <c r="E174" s="523"/>
      <c r="F174" s="523"/>
      <c r="G174" s="523"/>
      <c r="H174" s="523"/>
      <c r="I174" s="523"/>
      <c r="J174" s="523"/>
      <c r="K174" s="523"/>
      <c r="L174" s="524"/>
      <c r="M174" s="523"/>
      <c r="N174" s="523"/>
      <c r="O174" s="523"/>
      <c r="P174" s="524"/>
      <c r="Q174" s="523"/>
      <c r="R174" s="523"/>
      <c r="S174" s="524"/>
      <c r="T174" s="524"/>
      <c r="U174" s="523"/>
      <c r="V174" s="523"/>
      <c r="W174" s="523"/>
      <c r="X174" s="523"/>
      <c r="Y174" s="523"/>
      <c r="Z174" s="523"/>
    </row>
    <row r="175" ht="12.0" customHeight="1">
      <c r="A175" s="523"/>
      <c r="B175" s="523"/>
      <c r="C175" s="523"/>
      <c r="D175" s="523"/>
      <c r="E175" s="523"/>
      <c r="F175" s="523"/>
      <c r="G175" s="523"/>
      <c r="H175" s="523"/>
      <c r="I175" s="523"/>
      <c r="J175" s="523"/>
      <c r="K175" s="523"/>
      <c r="L175" s="524"/>
      <c r="M175" s="523"/>
      <c r="N175" s="523"/>
      <c r="O175" s="523"/>
      <c r="P175" s="524"/>
      <c r="Q175" s="523"/>
      <c r="R175" s="523"/>
      <c r="S175" s="524"/>
      <c r="T175" s="524"/>
      <c r="U175" s="523"/>
      <c r="V175" s="523"/>
      <c r="W175" s="523"/>
      <c r="X175" s="523"/>
      <c r="Y175" s="523"/>
      <c r="Z175" s="523"/>
    </row>
    <row r="176" ht="12.0" customHeight="1">
      <c r="A176" s="523"/>
      <c r="B176" s="523"/>
      <c r="C176" s="523"/>
      <c r="D176" s="523"/>
      <c r="E176" s="523"/>
      <c r="F176" s="523"/>
      <c r="G176" s="523"/>
      <c r="H176" s="523"/>
      <c r="I176" s="523"/>
      <c r="J176" s="523"/>
      <c r="K176" s="523"/>
      <c r="L176" s="524"/>
      <c r="M176" s="523"/>
      <c r="N176" s="523"/>
      <c r="O176" s="523"/>
      <c r="P176" s="524"/>
      <c r="Q176" s="523"/>
      <c r="R176" s="523"/>
      <c r="S176" s="524"/>
      <c r="T176" s="524"/>
      <c r="U176" s="523"/>
      <c r="V176" s="523"/>
      <c r="W176" s="523"/>
      <c r="X176" s="523"/>
      <c r="Y176" s="523"/>
      <c r="Z176" s="523"/>
    </row>
    <row r="177" ht="12.0" customHeight="1">
      <c r="A177" s="523"/>
      <c r="B177" s="523"/>
      <c r="C177" s="523"/>
      <c r="D177" s="523"/>
      <c r="E177" s="523"/>
      <c r="F177" s="523"/>
      <c r="G177" s="523"/>
      <c r="H177" s="523"/>
      <c r="I177" s="523"/>
      <c r="J177" s="523"/>
      <c r="K177" s="523"/>
      <c r="L177" s="524"/>
      <c r="M177" s="523"/>
      <c r="N177" s="523"/>
      <c r="O177" s="523"/>
      <c r="P177" s="524"/>
      <c r="Q177" s="523"/>
      <c r="R177" s="523"/>
      <c r="S177" s="524"/>
      <c r="T177" s="524"/>
      <c r="U177" s="523"/>
      <c r="V177" s="523"/>
      <c r="W177" s="523"/>
      <c r="X177" s="523"/>
      <c r="Y177" s="523"/>
      <c r="Z177" s="523"/>
    </row>
    <row r="178" ht="12.0" customHeight="1">
      <c r="A178" s="523"/>
      <c r="B178" s="523"/>
      <c r="C178" s="523"/>
      <c r="D178" s="523"/>
      <c r="E178" s="523"/>
      <c r="F178" s="523"/>
      <c r="G178" s="523"/>
      <c r="H178" s="523"/>
      <c r="I178" s="523"/>
      <c r="J178" s="523"/>
      <c r="K178" s="523"/>
      <c r="L178" s="524"/>
      <c r="M178" s="523"/>
      <c r="N178" s="523"/>
      <c r="O178" s="523"/>
      <c r="P178" s="524"/>
      <c r="Q178" s="523"/>
      <c r="R178" s="523"/>
      <c r="S178" s="524"/>
      <c r="T178" s="524"/>
      <c r="U178" s="523"/>
      <c r="V178" s="523"/>
      <c r="W178" s="523"/>
      <c r="X178" s="523"/>
      <c r="Y178" s="523"/>
      <c r="Z178" s="523"/>
    </row>
    <row r="179" ht="12.0" customHeight="1">
      <c r="A179" s="523"/>
      <c r="B179" s="523"/>
      <c r="C179" s="523"/>
      <c r="D179" s="523"/>
      <c r="E179" s="523"/>
      <c r="F179" s="523"/>
      <c r="G179" s="523"/>
      <c r="H179" s="523"/>
      <c r="I179" s="523"/>
      <c r="J179" s="523"/>
      <c r="K179" s="523"/>
      <c r="L179" s="524"/>
      <c r="M179" s="523"/>
      <c r="N179" s="523"/>
      <c r="O179" s="523"/>
      <c r="P179" s="524"/>
      <c r="Q179" s="523"/>
      <c r="R179" s="523"/>
      <c r="S179" s="524"/>
      <c r="T179" s="524"/>
      <c r="U179" s="523"/>
      <c r="V179" s="523"/>
      <c r="W179" s="523"/>
      <c r="X179" s="523"/>
      <c r="Y179" s="523"/>
      <c r="Z179" s="523"/>
    </row>
    <row r="180" ht="12.0" customHeight="1">
      <c r="A180" s="523"/>
      <c r="B180" s="523"/>
      <c r="C180" s="523"/>
      <c r="D180" s="523"/>
      <c r="E180" s="523"/>
      <c r="F180" s="523"/>
      <c r="G180" s="523"/>
      <c r="H180" s="523"/>
      <c r="I180" s="523"/>
      <c r="J180" s="523"/>
      <c r="K180" s="523"/>
      <c r="L180" s="524"/>
      <c r="M180" s="523"/>
      <c r="N180" s="523"/>
      <c r="O180" s="523"/>
      <c r="P180" s="524"/>
      <c r="Q180" s="523"/>
      <c r="R180" s="523"/>
      <c r="S180" s="524"/>
      <c r="T180" s="524"/>
      <c r="U180" s="523"/>
      <c r="V180" s="523"/>
      <c r="W180" s="523"/>
      <c r="X180" s="523"/>
      <c r="Y180" s="523"/>
      <c r="Z180" s="523"/>
    </row>
    <row r="181" ht="12.0" customHeight="1">
      <c r="A181" s="523"/>
      <c r="B181" s="523"/>
      <c r="C181" s="523"/>
      <c r="D181" s="523"/>
      <c r="E181" s="523"/>
      <c r="F181" s="523"/>
      <c r="G181" s="523"/>
      <c r="H181" s="523"/>
      <c r="I181" s="523"/>
      <c r="J181" s="523"/>
      <c r="K181" s="523"/>
      <c r="L181" s="524"/>
      <c r="M181" s="523"/>
      <c r="N181" s="523"/>
      <c r="O181" s="523"/>
      <c r="P181" s="524"/>
      <c r="Q181" s="523"/>
      <c r="R181" s="523"/>
      <c r="S181" s="524"/>
      <c r="T181" s="524"/>
      <c r="U181" s="523"/>
      <c r="V181" s="523"/>
      <c r="W181" s="523"/>
      <c r="X181" s="523"/>
      <c r="Y181" s="523"/>
      <c r="Z181" s="523"/>
    </row>
    <row r="182" ht="12.0" customHeight="1">
      <c r="A182" s="523"/>
      <c r="B182" s="523"/>
      <c r="C182" s="523"/>
      <c r="D182" s="523"/>
      <c r="E182" s="523"/>
      <c r="F182" s="523"/>
      <c r="G182" s="523"/>
      <c r="H182" s="523"/>
      <c r="I182" s="523"/>
      <c r="J182" s="523"/>
      <c r="K182" s="523"/>
      <c r="L182" s="524"/>
      <c r="M182" s="523"/>
      <c r="N182" s="523"/>
      <c r="O182" s="523"/>
      <c r="P182" s="524"/>
      <c r="Q182" s="523"/>
      <c r="R182" s="523"/>
      <c r="S182" s="524"/>
      <c r="T182" s="524"/>
      <c r="U182" s="523"/>
      <c r="V182" s="523"/>
      <c r="W182" s="523"/>
      <c r="X182" s="523"/>
      <c r="Y182" s="523"/>
      <c r="Z182" s="523"/>
    </row>
    <row r="183" ht="12.0" customHeight="1">
      <c r="A183" s="523"/>
      <c r="B183" s="523"/>
      <c r="C183" s="523"/>
      <c r="D183" s="523"/>
      <c r="E183" s="523"/>
      <c r="F183" s="523"/>
      <c r="G183" s="523"/>
      <c r="H183" s="523"/>
      <c r="I183" s="523"/>
      <c r="J183" s="523"/>
      <c r="K183" s="523"/>
      <c r="L183" s="524"/>
      <c r="M183" s="523"/>
      <c r="N183" s="523"/>
      <c r="O183" s="523"/>
      <c r="P183" s="524"/>
      <c r="Q183" s="523"/>
      <c r="R183" s="523"/>
      <c r="S183" s="524"/>
      <c r="T183" s="524"/>
      <c r="U183" s="523"/>
      <c r="V183" s="523"/>
      <c r="W183" s="523"/>
      <c r="X183" s="523"/>
      <c r="Y183" s="523"/>
      <c r="Z183" s="523"/>
    </row>
    <row r="184" ht="12.0" customHeight="1">
      <c r="A184" s="523"/>
      <c r="B184" s="523"/>
      <c r="C184" s="523"/>
      <c r="D184" s="523"/>
      <c r="E184" s="523"/>
      <c r="F184" s="523"/>
      <c r="G184" s="523"/>
      <c r="H184" s="523"/>
      <c r="I184" s="523"/>
      <c r="J184" s="523"/>
      <c r="K184" s="523"/>
      <c r="L184" s="524"/>
      <c r="M184" s="523"/>
      <c r="N184" s="523"/>
      <c r="O184" s="523"/>
      <c r="P184" s="524"/>
      <c r="Q184" s="523"/>
      <c r="R184" s="523"/>
      <c r="S184" s="524"/>
      <c r="T184" s="524"/>
      <c r="U184" s="523"/>
      <c r="V184" s="523"/>
      <c r="W184" s="523"/>
      <c r="X184" s="523"/>
      <c r="Y184" s="523"/>
      <c r="Z184" s="523"/>
    </row>
    <row r="185" ht="12.0" customHeight="1">
      <c r="A185" s="523"/>
      <c r="B185" s="523"/>
      <c r="C185" s="523"/>
      <c r="D185" s="523"/>
      <c r="E185" s="523"/>
      <c r="F185" s="523"/>
      <c r="G185" s="523"/>
      <c r="H185" s="523"/>
      <c r="I185" s="523"/>
      <c r="J185" s="523"/>
      <c r="K185" s="523"/>
      <c r="L185" s="524"/>
      <c r="M185" s="523"/>
      <c r="N185" s="523"/>
      <c r="O185" s="523"/>
      <c r="P185" s="524"/>
      <c r="Q185" s="523"/>
      <c r="R185" s="523"/>
      <c r="S185" s="524"/>
      <c r="T185" s="524"/>
      <c r="U185" s="523"/>
      <c r="V185" s="523"/>
      <c r="W185" s="523"/>
      <c r="X185" s="523"/>
      <c r="Y185" s="523"/>
      <c r="Z185" s="523"/>
    </row>
    <row r="186" ht="12.0" customHeight="1">
      <c r="A186" s="523"/>
      <c r="B186" s="523"/>
      <c r="C186" s="523"/>
      <c r="D186" s="523"/>
      <c r="E186" s="523"/>
      <c r="F186" s="523"/>
      <c r="G186" s="523"/>
      <c r="H186" s="523"/>
      <c r="I186" s="523"/>
      <c r="J186" s="523"/>
      <c r="K186" s="523"/>
      <c r="L186" s="524"/>
      <c r="M186" s="523"/>
      <c r="N186" s="523"/>
      <c r="O186" s="523"/>
      <c r="P186" s="524"/>
      <c r="Q186" s="523"/>
      <c r="R186" s="523"/>
      <c r="S186" s="524"/>
      <c r="T186" s="524"/>
      <c r="U186" s="523"/>
      <c r="V186" s="523"/>
      <c r="W186" s="523"/>
      <c r="X186" s="523"/>
      <c r="Y186" s="523"/>
      <c r="Z186" s="523"/>
    </row>
    <row r="187" ht="12.0" customHeight="1">
      <c r="A187" s="523"/>
      <c r="B187" s="523"/>
      <c r="C187" s="523"/>
      <c r="D187" s="523"/>
      <c r="E187" s="523"/>
      <c r="F187" s="523"/>
      <c r="G187" s="523"/>
      <c r="H187" s="523"/>
      <c r="I187" s="523"/>
      <c r="J187" s="523"/>
      <c r="K187" s="523"/>
      <c r="L187" s="524"/>
      <c r="M187" s="523"/>
      <c r="N187" s="523"/>
      <c r="O187" s="523"/>
      <c r="P187" s="524"/>
      <c r="Q187" s="523"/>
      <c r="R187" s="523"/>
      <c r="S187" s="524"/>
      <c r="T187" s="524"/>
      <c r="U187" s="523"/>
      <c r="V187" s="523"/>
      <c r="W187" s="523"/>
      <c r="X187" s="523"/>
      <c r="Y187" s="523"/>
      <c r="Z187" s="523"/>
    </row>
    <row r="188" ht="12.0" customHeight="1">
      <c r="A188" s="523"/>
      <c r="B188" s="523"/>
      <c r="C188" s="523"/>
      <c r="D188" s="523"/>
      <c r="E188" s="523"/>
      <c r="F188" s="523"/>
      <c r="G188" s="523"/>
      <c r="H188" s="523"/>
      <c r="I188" s="523"/>
      <c r="J188" s="523"/>
      <c r="K188" s="523"/>
      <c r="L188" s="524"/>
      <c r="M188" s="523"/>
      <c r="N188" s="523"/>
      <c r="O188" s="523"/>
      <c r="P188" s="524"/>
      <c r="Q188" s="523"/>
      <c r="R188" s="523"/>
      <c r="S188" s="524"/>
      <c r="T188" s="524"/>
      <c r="U188" s="523"/>
      <c r="V188" s="523"/>
      <c r="W188" s="523"/>
      <c r="X188" s="523"/>
      <c r="Y188" s="523"/>
      <c r="Z188" s="523"/>
    </row>
    <row r="189" ht="12.0" customHeight="1">
      <c r="A189" s="523"/>
      <c r="B189" s="523"/>
      <c r="C189" s="523"/>
      <c r="D189" s="523"/>
      <c r="E189" s="523"/>
      <c r="F189" s="523"/>
      <c r="G189" s="523"/>
      <c r="H189" s="523"/>
      <c r="I189" s="523"/>
      <c r="J189" s="523"/>
      <c r="K189" s="523"/>
      <c r="L189" s="524"/>
      <c r="M189" s="523"/>
      <c r="N189" s="523"/>
      <c r="O189" s="523"/>
      <c r="P189" s="524"/>
      <c r="Q189" s="523"/>
      <c r="R189" s="523"/>
      <c r="S189" s="524"/>
      <c r="T189" s="524"/>
      <c r="U189" s="523"/>
      <c r="V189" s="523"/>
      <c r="W189" s="523"/>
      <c r="X189" s="523"/>
      <c r="Y189" s="523"/>
      <c r="Z189" s="523"/>
    </row>
    <row r="190" ht="12.0" customHeight="1">
      <c r="A190" s="523"/>
      <c r="B190" s="523"/>
      <c r="C190" s="523"/>
      <c r="D190" s="523"/>
      <c r="E190" s="523"/>
      <c r="F190" s="523"/>
      <c r="G190" s="523"/>
      <c r="H190" s="523"/>
      <c r="I190" s="523"/>
      <c r="J190" s="523"/>
      <c r="K190" s="523"/>
      <c r="L190" s="524"/>
      <c r="M190" s="523"/>
      <c r="N190" s="523"/>
      <c r="O190" s="523"/>
      <c r="P190" s="524"/>
      <c r="Q190" s="523"/>
      <c r="R190" s="523"/>
      <c r="S190" s="524"/>
      <c r="T190" s="524"/>
      <c r="U190" s="523"/>
      <c r="V190" s="523"/>
      <c r="W190" s="523"/>
      <c r="X190" s="523"/>
      <c r="Y190" s="523"/>
      <c r="Z190" s="523"/>
    </row>
    <row r="191" ht="12.0" customHeight="1">
      <c r="A191" s="523"/>
      <c r="B191" s="523"/>
      <c r="C191" s="523"/>
      <c r="D191" s="523"/>
      <c r="E191" s="523"/>
      <c r="F191" s="523"/>
      <c r="G191" s="523"/>
      <c r="H191" s="523"/>
      <c r="I191" s="523"/>
      <c r="J191" s="523"/>
      <c r="K191" s="523"/>
      <c r="L191" s="524"/>
      <c r="M191" s="523"/>
      <c r="N191" s="523"/>
      <c r="O191" s="523"/>
      <c r="P191" s="524"/>
      <c r="Q191" s="523"/>
      <c r="R191" s="523"/>
      <c r="S191" s="524"/>
      <c r="T191" s="524"/>
      <c r="U191" s="523"/>
      <c r="V191" s="523"/>
      <c r="W191" s="523"/>
      <c r="X191" s="523"/>
      <c r="Y191" s="523"/>
      <c r="Z191" s="523"/>
    </row>
    <row r="192" ht="12.0" customHeight="1">
      <c r="A192" s="523"/>
      <c r="B192" s="523"/>
      <c r="C192" s="523"/>
      <c r="D192" s="523"/>
      <c r="E192" s="523"/>
      <c r="F192" s="523"/>
      <c r="G192" s="523"/>
      <c r="H192" s="523"/>
      <c r="I192" s="523"/>
      <c r="J192" s="523"/>
      <c r="K192" s="523"/>
      <c r="L192" s="524"/>
      <c r="M192" s="523"/>
      <c r="N192" s="523"/>
      <c r="O192" s="523"/>
      <c r="P192" s="524"/>
      <c r="Q192" s="523"/>
      <c r="R192" s="523"/>
      <c r="S192" s="524"/>
      <c r="T192" s="524"/>
      <c r="U192" s="523"/>
      <c r="V192" s="523"/>
      <c r="W192" s="523"/>
      <c r="X192" s="523"/>
      <c r="Y192" s="523"/>
      <c r="Z192" s="523"/>
    </row>
    <row r="193" ht="12.0" customHeight="1">
      <c r="A193" s="523"/>
      <c r="B193" s="523"/>
      <c r="C193" s="523"/>
      <c r="D193" s="523"/>
      <c r="E193" s="523"/>
      <c r="F193" s="523"/>
      <c r="G193" s="523"/>
      <c r="H193" s="523"/>
      <c r="I193" s="523"/>
      <c r="J193" s="523"/>
      <c r="K193" s="523"/>
      <c r="L193" s="524"/>
      <c r="M193" s="523"/>
      <c r="N193" s="523"/>
      <c r="O193" s="523"/>
      <c r="P193" s="524"/>
      <c r="Q193" s="523"/>
      <c r="R193" s="523"/>
      <c r="S193" s="524"/>
      <c r="T193" s="524"/>
      <c r="U193" s="523"/>
      <c r="V193" s="523"/>
      <c r="W193" s="523"/>
      <c r="X193" s="523"/>
      <c r="Y193" s="523"/>
      <c r="Z193" s="523"/>
    </row>
    <row r="194" ht="12.0" customHeight="1">
      <c r="A194" s="523"/>
      <c r="B194" s="523"/>
      <c r="C194" s="523"/>
      <c r="D194" s="523"/>
      <c r="E194" s="523"/>
      <c r="F194" s="523"/>
      <c r="G194" s="523"/>
      <c r="H194" s="523"/>
      <c r="I194" s="523"/>
      <c r="J194" s="523"/>
      <c r="K194" s="523"/>
      <c r="L194" s="524"/>
      <c r="M194" s="523"/>
      <c r="N194" s="523"/>
      <c r="O194" s="523"/>
      <c r="P194" s="524"/>
      <c r="Q194" s="523"/>
      <c r="R194" s="523"/>
      <c r="S194" s="524"/>
      <c r="T194" s="524"/>
      <c r="U194" s="523"/>
      <c r="V194" s="523"/>
      <c r="W194" s="523"/>
      <c r="X194" s="523"/>
      <c r="Y194" s="523"/>
      <c r="Z194" s="523"/>
    </row>
    <row r="195" ht="12.0" customHeight="1">
      <c r="A195" s="523"/>
      <c r="B195" s="523"/>
      <c r="C195" s="523"/>
      <c r="D195" s="523"/>
      <c r="E195" s="523"/>
      <c r="F195" s="523"/>
      <c r="G195" s="523"/>
      <c r="H195" s="523"/>
      <c r="I195" s="523"/>
      <c r="J195" s="523"/>
      <c r="K195" s="523"/>
      <c r="L195" s="524"/>
      <c r="M195" s="523"/>
      <c r="N195" s="523"/>
      <c r="O195" s="523"/>
      <c r="P195" s="524"/>
      <c r="Q195" s="523"/>
      <c r="R195" s="523"/>
      <c r="S195" s="524"/>
      <c r="T195" s="524"/>
      <c r="U195" s="523"/>
      <c r="V195" s="523"/>
      <c r="W195" s="523"/>
      <c r="X195" s="523"/>
      <c r="Y195" s="523"/>
      <c r="Z195" s="523"/>
    </row>
    <row r="196" ht="12.0" customHeight="1">
      <c r="A196" s="523"/>
      <c r="B196" s="523"/>
      <c r="C196" s="523"/>
      <c r="D196" s="523"/>
      <c r="E196" s="523"/>
      <c r="F196" s="523"/>
      <c r="G196" s="523"/>
      <c r="H196" s="523"/>
      <c r="I196" s="523"/>
      <c r="J196" s="523"/>
      <c r="K196" s="523"/>
      <c r="L196" s="524"/>
      <c r="M196" s="523"/>
      <c r="N196" s="523"/>
      <c r="O196" s="523"/>
      <c r="P196" s="524"/>
      <c r="Q196" s="523"/>
      <c r="R196" s="523"/>
      <c r="S196" s="524"/>
      <c r="T196" s="524"/>
      <c r="U196" s="523"/>
      <c r="V196" s="523"/>
      <c r="W196" s="523"/>
      <c r="X196" s="523"/>
      <c r="Y196" s="523"/>
      <c r="Z196" s="523"/>
    </row>
    <row r="197" ht="12.0" customHeight="1">
      <c r="A197" s="523"/>
      <c r="B197" s="523"/>
      <c r="C197" s="523"/>
      <c r="D197" s="523"/>
      <c r="E197" s="523"/>
      <c r="F197" s="523"/>
      <c r="G197" s="523"/>
      <c r="H197" s="523"/>
      <c r="I197" s="523"/>
      <c r="J197" s="523"/>
      <c r="K197" s="523"/>
      <c r="L197" s="524"/>
      <c r="M197" s="523"/>
      <c r="N197" s="523"/>
      <c r="O197" s="523"/>
      <c r="P197" s="524"/>
      <c r="Q197" s="523"/>
      <c r="R197" s="523"/>
      <c r="S197" s="524"/>
      <c r="T197" s="524"/>
      <c r="U197" s="523"/>
      <c r="V197" s="523"/>
      <c r="W197" s="523"/>
      <c r="X197" s="523"/>
      <c r="Y197" s="523"/>
      <c r="Z197" s="523"/>
    </row>
    <row r="198" ht="12.0" customHeight="1">
      <c r="A198" s="523"/>
      <c r="B198" s="523"/>
      <c r="C198" s="523"/>
      <c r="D198" s="523"/>
      <c r="E198" s="523"/>
      <c r="F198" s="523"/>
      <c r="G198" s="523"/>
      <c r="H198" s="523"/>
      <c r="I198" s="523"/>
      <c r="J198" s="523"/>
      <c r="K198" s="523"/>
      <c r="L198" s="524"/>
      <c r="M198" s="523"/>
      <c r="N198" s="523"/>
      <c r="O198" s="523"/>
      <c r="P198" s="524"/>
      <c r="Q198" s="523"/>
      <c r="R198" s="523"/>
      <c r="S198" s="524"/>
      <c r="T198" s="524"/>
      <c r="U198" s="523"/>
      <c r="V198" s="523"/>
      <c r="W198" s="523"/>
      <c r="X198" s="523"/>
      <c r="Y198" s="523"/>
      <c r="Z198" s="523"/>
    </row>
    <row r="199" ht="12.0" customHeight="1">
      <c r="A199" s="523"/>
      <c r="B199" s="523"/>
      <c r="C199" s="523"/>
      <c r="D199" s="523"/>
      <c r="E199" s="523"/>
      <c r="F199" s="523"/>
      <c r="G199" s="523"/>
      <c r="H199" s="523"/>
      <c r="I199" s="523"/>
      <c r="J199" s="523"/>
      <c r="K199" s="523"/>
      <c r="L199" s="524"/>
      <c r="M199" s="523"/>
      <c r="N199" s="523"/>
      <c r="O199" s="523"/>
      <c r="P199" s="524"/>
      <c r="Q199" s="523"/>
      <c r="R199" s="523"/>
      <c r="S199" s="524"/>
      <c r="T199" s="524"/>
      <c r="U199" s="523"/>
      <c r="V199" s="523"/>
      <c r="W199" s="523"/>
      <c r="X199" s="523"/>
      <c r="Y199" s="523"/>
      <c r="Z199" s="523"/>
    </row>
    <row r="200" ht="12.0" customHeight="1">
      <c r="A200" s="523"/>
      <c r="B200" s="523"/>
      <c r="C200" s="523"/>
      <c r="D200" s="523"/>
      <c r="E200" s="523"/>
      <c r="F200" s="523"/>
      <c r="G200" s="523"/>
      <c r="H200" s="523"/>
      <c r="I200" s="523"/>
      <c r="J200" s="523"/>
      <c r="K200" s="523"/>
      <c r="L200" s="524"/>
      <c r="M200" s="523"/>
      <c r="N200" s="523"/>
      <c r="O200" s="523"/>
      <c r="P200" s="524"/>
      <c r="Q200" s="523"/>
      <c r="R200" s="523"/>
      <c r="S200" s="524"/>
      <c r="T200" s="524"/>
      <c r="U200" s="523"/>
      <c r="V200" s="523"/>
      <c r="W200" s="523"/>
      <c r="X200" s="523"/>
      <c r="Y200" s="523"/>
      <c r="Z200" s="523"/>
    </row>
    <row r="201" ht="12.0" customHeight="1">
      <c r="A201" s="523"/>
      <c r="B201" s="523"/>
      <c r="C201" s="523"/>
      <c r="D201" s="523"/>
      <c r="E201" s="523"/>
      <c r="F201" s="523"/>
      <c r="G201" s="523"/>
      <c r="H201" s="523"/>
      <c r="I201" s="523"/>
      <c r="J201" s="523"/>
      <c r="K201" s="523"/>
      <c r="L201" s="524"/>
      <c r="M201" s="523"/>
      <c r="N201" s="523"/>
      <c r="O201" s="523"/>
      <c r="P201" s="524"/>
      <c r="Q201" s="523"/>
      <c r="R201" s="523"/>
      <c r="S201" s="524"/>
      <c r="T201" s="524"/>
      <c r="U201" s="523"/>
      <c r="V201" s="523"/>
      <c r="W201" s="523"/>
      <c r="X201" s="523"/>
      <c r="Y201" s="523"/>
      <c r="Z201" s="523"/>
    </row>
    <row r="202" ht="12.0" customHeight="1">
      <c r="A202" s="523"/>
      <c r="B202" s="523"/>
      <c r="C202" s="523"/>
      <c r="D202" s="523"/>
      <c r="E202" s="523"/>
      <c r="F202" s="523"/>
      <c r="G202" s="523"/>
      <c r="H202" s="523"/>
      <c r="I202" s="523"/>
      <c r="J202" s="523"/>
      <c r="K202" s="523"/>
      <c r="L202" s="524"/>
      <c r="M202" s="523"/>
      <c r="N202" s="523"/>
      <c r="O202" s="523"/>
      <c r="P202" s="524"/>
      <c r="Q202" s="523"/>
      <c r="R202" s="523"/>
      <c r="S202" s="524"/>
      <c r="T202" s="524"/>
      <c r="U202" s="523"/>
      <c r="V202" s="523"/>
      <c r="W202" s="523"/>
      <c r="X202" s="523"/>
      <c r="Y202" s="523"/>
      <c r="Z202" s="523"/>
    </row>
    <row r="203" ht="12.0" customHeight="1">
      <c r="A203" s="523"/>
      <c r="B203" s="523"/>
      <c r="C203" s="523"/>
      <c r="D203" s="523"/>
      <c r="E203" s="523"/>
      <c r="F203" s="523"/>
      <c r="G203" s="523"/>
      <c r="H203" s="523"/>
      <c r="I203" s="523"/>
      <c r="J203" s="523"/>
      <c r="K203" s="523"/>
      <c r="L203" s="524"/>
      <c r="M203" s="523"/>
      <c r="N203" s="523"/>
      <c r="O203" s="523"/>
      <c r="P203" s="524"/>
      <c r="Q203" s="523"/>
      <c r="R203" s="523"/>
      <c r="S203" s="524"/>
      <c r="T203" s="524"/>
      <c r="U203" s="523"/>
      <c r="V203" s="523"/>
      <c r="W203" s="523"/>
      <c r="X203" s="523"/>
      <c r="Y203" s="523"/>
      <c r="Z203" s="523"/>
    </row>
    <row r="204" ht="12.0" customHeight="1">
      <c r="A204" s="523"/>
      <c r="B204" s="523"/>
      <c r="C204" s="523"/>
      <c r="D204" s="523"/>
      <c r="E204" s="523"/>
      <c r="F204" s="523"/>
      <c r="G204" s="523"/>
      <c r="H204" s="523"/>
      <c r="I204" s="523"/>
      <c r="J204" s="523"/>
      <c r="K204" s="523"/>
      <c r="L204" s="524"/>
      <c r="M204" s="523"/>
      <c r="N204" s="523"/>
      <c r="O204" s="523"/>
      <c r="P204" s="524"/>
      <c r="Q204" s="523"/>
      <c r="R204" s="523"/>
      <c r="S204" s="524"/>
      <c r="T204" s="524"/>
      <c r="U204" s="523"/>
      <c r="V204" s="523"/>
      <c r="W204" s="523"/>
      <c r="X204" s="523"/>
      <c r="Y204" s="523"/>
      <c r="Z204" s="523"/>
    </row>
    <row r="205" ht="12.0" customHeight="1">
      <c r="A205" s="523"/>
      <c r="B205" s="523"/>
      <c r="C205" s="523"/>
      <c r="D205" s="523"/>
      <c r="E205" s="523"/>
      <c r="F205" s="523"/>
      <c r="G205" s="523"/>
      <c r="H205" s="523"/>
      <c r="I205" s="523"/>
      <c r="J205" s="523"/>
      <c r="K205" s="523"/>
      <c r="L205" s="524"/>
      <c r="M205" s="523"/>
      <c r="N205" s="523"/>
      <c r="O205" s="523"/>
      <c r="P205" s="524"/>
      <c r="Q205" s="523"/>
      <c r="R205" s="523"/>
      <c r="S205" s="524"/>
      <c r="T205" s="524"/>
      <c r="U205" s="523"/>
      <c r="V205" s="523"/>
      <c r="W205" s="523"/>
      <c r="X205" s="523"/>
      <c r="Y205" s="523"/>
      <c r="Z205" s="523"/>
    </row>
    <row r="206" ht="12.0" customHeight="1">
      <c r="A206" s="523"/>
      <c r="B206" s="523"/>
      <c r="C206" s="523"/>
      <c r="D206" s="523"/>
      <c r="E206" s="523"/>
      <c r="F206" s="523"/>
      <c r="G206" s="523"/>
      <c r="H206" s="523"/>
      <c r="I206" s="523"/>
      <c r="J206" s="523"/>
      <c r="K206" s="523"/>
      <c r="L206" s="524"/>
      <c r="M206" s="523"/>
      <c r="N206" s="523"/>
      <c r="O206" s="523"/>
      <c r="P206" s="524"/>
      <c r="Q206" s="523"/>
      <c r="R206" s="523"/>
      <c r="S206" s="524"/>
      <c r="T206" s="524"/>
      <c r="U206" s="523"/>
      <c r="V206" s="523"/>
      <c r="W206" s="523"/>
      <c r="X206" s="523"/>
      <c r="Y206" s="523"/>
      <c r="Z206" s="523"/>
    </row>
    <row r="207" ht="12.0" customHeight="1">
      <c r="A207" s="523"/>
      <c r="B207" s="523"/>
      <c r="C207" s="523"/>
      <c r="D207" s="523"/>
      <c r="E207" s="523"/>
      <c r="F207" s="523"/>
      <c r="G207" s="523"/>
      <c r="H207" s="523"/>
      <c r="I207" s="523"/>
      <c r="J207" s="523"/>
      <c r="K207" s="523"/>
      <c r="L207" s="524"/>
      <c r="M207" s="523"/>
      <c r="N207" s="523"/>
      <c r="O207" s="523"/>
      <c r="P207" s="524"/>
      <c r="Q207" s="523"/>
      <c r="R207" s="523"/>
      <c r="S207" s="524"/>
      <c r="T207" s="524"/>
      <c r="U207" s="523"/>
      <c r="V207" s="523"/>
      <c r="W207" s="523"/>
      <c r="X207" s="523"/>
      <c r="Y207" s="523"/>
      <c r="Z207" s="523"/>
    </row>
    <row r="208" ht="12.0" customHeight="1">
      <c r="A208" s="523"/>
      <c r="B208" s="523"/>
      <c r="C208" s="523"/>
      <c r="D208" s="523"/>
      <c r="E208" s="523"/>
      <c r="F208" s="523"/>
      <c r="G208" s="523"/>
      <c r="H208" s="523"/>
      <c r="I208" s="523"/>
      <c r="J208" s="523"/>
      <c r="K208" s="523"/>
      <c r="L208" s="524"/>
      <c r="M208" s="523"/>
      <c r="N208" s="523"/>
      <c r="O208" s="523"/>
      <c r="P208" s="524"/>
      <c r="Q208" s="523"/>
      <c r="R208" s="523"/>
      <c r="S208" s="524"/>
      <c r="T208" s="524"/>
      <c r="U208" s="523"/>
      <c r="V208" s="523"/>
      <c r="W208" s="523"/>
      <c r="X208" s="523"/>
      <c r="Y208" s="523"/>
      <c r="Z208" s="523"/>
    </row>
    <row r="209" ht="12.0" customHeight="1">
      <c r="A209" s="523"/>
      <c r="B209" s="523"/>
      <c r="C209" s="523"/>
      <c r="D209" s="523"/>
      <c r="E209" s="523"/>
      <c r="F209" s="523"/>
      <c r="G209" s="523"/>
      <c r="H209" s="523"/>
      <c r="I209" s="523"/>
      <c r="J209" s="523"/>
      <c r="K209" s="523"/>
      <c r="L209" s="524"/>
      <c r="M209" s="523"/>
      <c r="N209" s="523"/>
      <c r="O209" s="523"/>
      <c r="P209" s="524"/>
      <c r="Q209" s="523"/>
      <c r="R209" s="523"/>
      <c r="S209" s="524"/>
      <c r="T209" s="524"/>
      <c r="U209" s="523"/>
      <c r="V209" s="523"/>
      <c r="W209" s="523"/>
      <c r="X209" s="523"/>
      <c r="Y209" s="523"/>
      <c r="Z209" s="523"/>
    </row>
    <row r="210" ht="12.0" customHeight="1">
      <c r="A210" s="523"/>
      <c r="B210" s="523"/>
      <c r="C210" s="523"/>
      <c r="D210" s="523"/>
      <c r="E210" s="523"/>
      <c r="F210" s="523"/>
      <c r="G210" s="523"/>
      <c r="H210" s="523"/>
      <c r="I210" s="523"/>
      <c r="J210" s="523"/>
      <c r="K210" s="523"/>
      <c r="L210" s="524"/>
      <c r="M210" s="523"/>
      <c r="N210" s="523"/>
      <c r="O210" s="523"/>
      <c r="P210" s="524"/>
      <c r="Q210" s="523"/>
      <c r="R210" s="523"/>
      <c r="S210" s="524"/>
      <c r="T210" s="524"/>
      <c r="U210" s="523"/>
      <c r="V210" s="523"/>
      <c r="W210" s="523"/>
      <c r="X210" s="523"/>
      <c r="Y210" s="523"/>
      <c r="Z210" s="523"/>
    </row>
    <row r="211" ht="12.0" customHeight="1">
      <c r="A211" s="523"/>
      <c r="B211" s="523"/>
      <c r="C211" s="523"/>
      <c r="D211" s="523"/>
      <c r="E211" s="523"/>
      <c r="F211" s="523"/>
      <c r="G211" s="523"/>
      <c r="H211" s="523"/>
      <c r="I211" s="523"/>
      <c r="J211" s="523"/>
      <c r="K211" s="523"/>
      <c r="L211" s="524"/>
      <c r="M211" s="523"/>
      <c r="N211" s="523"/>
      <c r="O211" s="523"/>
      <c r="P211" s="524"/>
      <c r="Q211" s="523"/>
      <c r="R211" s="523"/>
      <c r="S211" s="524"/>
      <c r="T211" s="524"/>
      <c r="U211" s="523"/>
      <c r="V211" s="523"/>
      <c r="W211" s="523"/>
      <c r="X211" s="523"/>
      <c r="Y211" s="523"/>
      <c r="Z211" s="523"/>
    </row>
    <row r="212" ht="12.0" customHeight="1">
      <c r="A212" s="523"/>
      <c r="B212" s="523"/>
      <c r="C212" s="523"/>
      <c r="D212" s="523"/>
      <c r="E212" s="523"/>
      <c r="F212" s="523"/>
      <c r="G212" s="523"/>
      <c r="H212" s="523"/>
      <c r="I212" s="523"/>
      <c r="J212" s="523"/>
      <c r="K212" s="523"/>
      <c r="L212" s="524"/>
      <c r="M212" s="523"/>
      <c r="N212" s="523"/>
      <c r="O212" s="523"/>
      <c r="P212" s="524"/>
      <c r="Q212" s="523"/>
      <c r="R212" s="523"/>
      <c r="S212" s="524"/>
      <c r="T212" s="524"/>
      <c r="U212" s="523"/>
      <c r="V212" s="523"/>
      <c r="W212" s="523"/>
      <c r="X212" s="523"/>
      <c r="Y212" s="523"/>
      <c r="Z212" s="523"/>
    </row>
    <row r="213" ht="12.0" customHeight="1">
      <c r="A213" s="523"/>
      <c r="B213" s="523"/>
      <c r="C213" s="523"/>
      <c r="D213" s="523"/>
      <c r="E213" s="523"/>
      <c r="F213" s="523"/>
      <c r="G213" s="523"/>
      <c r="H213" s="523"/>
      <c r="I213" s="523"/>
      <c r="J213" s="523"/>
      <c r="K213" s="523"/>
      <c r="L213" s="524"/>
      <c r="M213" s="523"/>
      <c r="N213" s="523"/>
      <c r="O213" s="523"/>
      <c r="P213" s="524"/>
      <c r="Q213" s="523"/>
      <c r="R213" s="523"/>
      <c r="S213" s="524"/>
      <c r="T213" s="524"/>
      <c r="U213" s="523"/>
      <c r="V213" s="523"/>
      <c r="W213" s="523"/>
      <c r="X213" s="523"/>
      <c r="Y213" s="523"/>
      <c r="Z213" s="523"/>
    </row>
    <row r="214" ht="12.0" customHeight="1">
      <c r="A214" s="523"/>
      <c r="B214" s="523"/>
      <c r="C214" s="523"/>
      <c r="D214" s="523"/>
      <c r="E214" s="523"/>
      <c r="F214" s="523"/>
      <c r="G214" s="523"/>
      <c r="H214" s="523"/>
      <c r="I214" s="523"/>
      <c r="J214" s="523"/>
      <c r="K214" s="523"/>
      <c r="L214" s="524"/>
      <c r="M214" s="523"/>
      <c r="N214" s="523"/>
      <c r="O214" s="523"/>
      <c r="P214" s="524"/>
      <c r="Q214" s="523"/>
      <c r="R214" s="523"/>
      <c r="S214" s="524"/>
      <c r="T214" s="524"/>
      <c r="U214" s="523"/>
      <c r="V214" s="523"/>
      <c r="W214" s="523"/>
      <c r="X214" s="523"/>
      <c r="Y214" s="523"/>
      <c r="Z214" s="523"/>
    </row>
    <row r="215" ht="12.0" customHeight="1">
      <c r="A215" s="523"/>
      <c r="B215" s="523"/>
      <c r="C215" s="523"/>
      <c r="D215" s="523"/>
      <c r="E215" s="523"/>
      <c r="F215" s="523"/>
      <c r="G215" s="523"/>
      <c r="H215" s="523"/>
      <c r="I215" s="523"/>
      <c r="J215" s="523"/>
      <c r="K215" s="523"/>
      <c r="L215" s="524"/>
      <c r="M215" s="523"/>
      <c r="N215" s="523"/>
      <c r="O215" s="523"/>
      <c r="P215" s="524"/>
      <c r="Q215" s="523"/>
      <c r="R215" s="523"/>
      <c r="S215" s="524"/>
      <c r="T215" s="524"/>
      <c r="U215" s="523"/>
      <c r="V215" s="523"/>
      <c r="W215" s="523"/>
      <c r="X215" s="523"/>
      <c r="Y215" s="523"/>
      <c r="Z215" s="523"/>
    </row>
    <row r="216" ht="12.0" customHeight="1">
      <c r="A216" s="523"/>
      <c r="B216" s="523"/>
      <c r="C216" s="523"/>
      <c r="D216" s="523"/>
      <c r="E216" s="523"/>
      <c r="F216" s="523"/>
      <c r="G216" s="523"/>
      <c r="H216" s="523"/>
      <c r="I216" s="523"/>
      <c r="J216" s="523"/>
      <c r="K216" s="523"/>
      <c r="L216" s="524"/>
      <c r="M216" s="523"/>
      <c r="N216" s="523"/>
      <c r="O216" s="523"/>
      <c r="P216" s="524"/>
      <c r="Q216" s="523"/>
      <c r="R216" s="523"/>
      <c r="S216" s="524"/>
      <c r="T216" s="524"/>
      <c r="U216" s="523"/>
      <c r="V216" s="523"/>
      <c r="W216" s="523"/>
      <c r="X216" s="523"/>
      <c r="Y216" s="523"/>
      <c r="Z216" s="523"/>
    </row>
    <row r="217" ht="12.0" customHeight="1">
      <c r="A217" s="523"/>
      <c r="B217" s="523"/>
      <c r="C217" s="523"/>
      <c r="D217" s="523"/>
      <c r="E217" s="523"/>
      <c r="F217" s="523"/>
      <c r="G217" s="523"/>
      <c r="H217" s="523"/>
      <c r="I217" s="523"/>
      <c r="J217" s="523"/>
      <c r="K217" s="523"/>
      <c r="L217" s="524"/>
      <c r="M217" s="523"/>
      <c r="N217" s="523"/>
      <c r="O217" s="523"/>
      <c r="P217" s="524"/>
      <c r="Q217" s="523"/>
      <c r="R217" s="523"/>
      <c r="S217" s="524"/>
      <c r="T217" s="524"/>
      <c r="U217" s="523"/>
      <c r="V217" s="523"/>
      <c r="W217" s="523"/>
      <c r="X217" s="523"/>
      <c r="Y217" s="523"/>
      <c r="Z217" s="523"/>
    </row>
    <row r="218" ht="12.0" customHeight="1">
      <c r="A218" s="523"/>
      <c r="B218" s="523"/>
      <c r="C218" s="523"/>
      <c r="D218" s="523"/>
      <c r="E218" s="523"/>
      <c r="F218" s="523"/>
      <c r="G218" s="523"/>
      <c r="H218" s="523"/>
      <c r="I218" s="523"/>
      <c r="J218" s="523"/>
      <c r="K218" s="523"/>
      <c r="L218" s="524"/>
      <c r="M218" s="523"/>
      <c r="N218" s="523"/>
      <c r="O218" s="523"/>
      <c r="P218" s="524"/>
      <c r="Q218" s="523"/>
      <c r="R218" s="523"/>
      <c r="S218" s="524"/>
      <c r="T218" s="524"/>
      <c r="U218" s="523"/>
      <c r="V218" s="523"/>
      <c r="W218" s="523"/>
      <c r="X218" s="523"/>
      <c r="Y218" s="523"/>
      <c r="Z218" s="523"/>
    </row>
    <row r="219" ht="12.0" customHeight="1">
      <c r="A219" s="523"/>
      <c r="B219" s="523"/>
      <c r="C219" s="523"/>
      <c r="D219" s="523"/>
      <c r="E219" s="523"/>
      <c r="F219" s="523"/>
      <c r="G219" s="523"/>
      <c r="H219" s="523"/>
      <c r="I219" s="523"/>
      <c r="J219" s="523"/>
      <c r="K219" s="523"/>
      <c r="L219" s="524"/>
      <c r="M219" s="523"/>
      <c r="N219" s="523"/>
      <c r="O219" s="523"/>
      <c r="P219" s="524"/>
      <c r="Q219" s="523"/>
      <c r="R219" s="523"/>
      <c r="S219" s="524"/>
      <c r="T219" s="524"/>
      <c r="U219" s="523"/>
      <c r="V219" s="523"/>
      <c r="W219" s="523"/>
      <c r="X219" s="523"/>
      <c r="Y219" s="523"/>
      <c r="Z219" s="523"/>
    </row>
    <row r="220" ht="12.0" customHeight="1">
      <c r="A220" s="523"/>
      <c r="B220" s="523"/>
      <c r="C220" s="523"/>
      <c r="D220" s="523"/>
      <c r="E220" s="523"/>
      <c r="F220" s="523"/>
      <c r="G220" s="523"/>
      <c r="H220" s="523"/>
      <c r="I220" s="523"/>
      <c r="J220" s="523"/>
      <c r="K220" s="523"/>
      <c r="L220" s="524"/>
      <c r="M220" s="523"/>
      <c r="N220" s="523"/>
      <c r="O220" s="523"/>
      <c r="P220" s="524"/>
      <c r="Q220" s="523"/>
      <c r="R220" s="523"/>
      <c r="S220" s="524"/>
      <c r="T220" s="524"/>
      <c r="U220" s="523"/>
      <c r="V220" s="523"/>
      <c r="W220" s="523"/>
      <c r="X220" s="523"/>
      <c r="Y220" s="523"/>
      <c r="Z220" s="523"/>
    </row>
    <row r="221" ht="12.0" customHeight="1">
      <c r="A221" s="523"/>
      <c r="B221" s="523"/>
      <c r="C221" s="523"/>
      <c r="D221" s="523"/>
      <c r="E221" s="523"/>
      <c r="F221" s="523"/>
      <c r="G221" s="523"/>
      <c r="H221" s="523"/>
      <c r="I221" s="523"/>
      <c r="J221" s="523"/>
      <c r="K221" s="523"/>
      <c r="L221" s="524"/>
      <c r="M221" s="523"/>
      <c r="N221" s="523"/>
      <c r="O221" s="523"/>
      <c r="P221" s="524"/>
      <c r="Q221" s="523"/>
      <c r="R221" s="523"/>
      <c r="S221" s="524"/>
      <c r="T221" s="524"/>
      <c r="U221" s="523"/>
      <c r="V221" s="523"/>
      <c r="W221" s="523"/>
      <c r="X221" s="523"/>
      <c r="Y221" s="523"/>
      <c r="Z221" s="523"/>
    </row>
    <row r="222" ht="12.0" customHeight="1">
      <c r="A222" s="523"/>
      <c r="B222" s="523"/>
      <c r="C222" s="523"/>
      <c r="D222" s="523"/>
      <c r="E222" s="523"/>
      <c r="F222" s="523"/>
      <c r="G222" s="523"/>
      <c r="H222" s="523"/>
      <c r="I222" s="523"/>
      <c r="J222" s="523"/>
      <c r="K222" s="523"/>
      <c r="L222" s="524"/>
      <c r="M222" s="523"/>
      <c r="N222" s="523"/>
      <c r="O222" s="523"/>
      <c r="P222" s="524"/>
      <c r="Q222" s="523"/>
      <c r="R222" s="523"/>
      <c r="S222" s="524"/>
      <c r="T222" s="524"/>
      <c r="U222" s="523"/>
      <c r="V222" s="523"/>
      <c r="W222" s="523"/>
      <c r="X222" s="523"/>
      <c r="Y222" s="523"/>
      <c r="Z222" s="523"/>
    </row>
    <row r="223" ht="12.0" customHeight="1">
      <c r="A223" s="523"/>
      <c r="B223" s="523"/>
      <c r="C223" s="523"/>
      <c r="D223" s="523"/>
      <c r="E223" s="523"/>
      <c r="F223" s="523"/>
      <c r="G223" s="523"/>
      <c r="H223" s="523"/>
      <c r="I223" s="523"/>
      <c r="J223" s="523"/>
      <c r="K223" s="523"/>
      <c r="L223" s="524"/>
      <c r="M223" s="523"/>
      <c r="N223" s="523"/>
      <c r="O223" s="523"/>
      <c r="P223" s="524"/>
      <c r="Q223" s="523"/>
      <c r="R223" s="523"/>
      <c r="S223" s="524"/>
      <c r="T223" s="524"/>
      <c r="U223" s="523"/>
      <c r="V223" s="523"/>
      <c r="W223" s="523"/>
      <c r="X223" s="523"/>
      <c r="Y223" s="523"/>
      <c r="Z223" s="523"/>
    </row>
    <row r="224" ht="12.0" customHeight="1">
      <c r="A224" s="523"/>
      <c r="B224" s="523"/>
      <c r="C224" s="523"/>
      <c r="D224" s="523"/>
      <c r="E224" s="523"/>
      <c r="F224" s="523"/>
      <c r="G224" s="523"/>
      <c r="H224" s="523"/>
      <c r="I224" s="523"/>
      <c r="J224" s="523"/>
      <c r="K224" s="523"/>
      <c r="L224" s="524"/>
      <c r="M224" s="523"/>
      <c r="N224" s="523"/>
      <c r="O224" s="523"/>
      <c r="P224" s="524"/>
      <c r="Q224" s="523"/>
      <c r="R224" s="523"/>
      <c r="S224" s="524"/>
      <c r="T224" s="524"/>
      <c r="U224" s="523"/>
      <c r="V224" s="523"/>
      <c r="W224" s="523"/>
      <c r="X224" s="523"/>
      <c r="Y224" s="523"/>
      <c r="Z224" s="523"/>
    </row>
    <row r="225" ht="12.0" customHeight="1">
      <c r="A225" s="523"/>
      <c r="B225" s="523"/>
      <c r="C225" s="523"/>
      <c r="D225" s="523"/>
      <c r="E225" s="523"/>
      <c r="F225" s="523"/>
      <c r="G225" s="523"/>
      <c r="H225" s="523"/>
      <c r="I225" s="523"/>
      <c r="J225" s="523"/>
      <c r="K225" s="523"/>
      <c r="L225" s="524"/>
      <c r="M225" s="523"/>
      <c r="N225" s="523"/>
      <c r="O225" s="523"/>
      <c r="P225" s="524"/>
      <c r="Q225" s="523"/>
      <c r="R225" s="523"/>
      <c r="S225" s="524"/>
      <c r="T225" s="524"/>
      <c r="U225" s="523"/>
      <c r="V225" s="523"/>
      <c r="W225" s="523"/>
      <c r="X225" s="523"/>
      <c r="Y225" s="523"/>
      <c r="Z225" s="523"/>
    </row>
    <row r="226" ht="12.0" customHeight="1">
      <c r="A226" s="523"/>
      <c r="B226" s="523"/>
      <c r="C226" s="523"/>
      <c r="D226" s="523"/>
      <c r="E226" s="523"/>
      <c r="F226" s="523"/>
      <c r="G226" s="523"/>
      <c r="H226" s="523"/>
      <c r="I226" s="523"/>
      <c r="J226" s="523"/>
      <c r="K226" s="523"/>
      <c r="L226" s="524"/>
      <c r="M226" s="523"/>
      <c r="N226" s="523"/>
      <c r="O226" s="523"/>
      <c r="P226" s="524"/>
      <c r="Q226" s="523"/>
      <c r="R226" s="523"/>
      <c r="S226" s="524"/>
      <c r="T226" s="524"/>
      <c r="U226" s="523"/>
      <c r="V226" s="523"/>
      <c r="W226" s="523"/>
      <c r="X226" s="523"/>
      <c r="Y226" s="523"/>
      <c r="Z226" s="523"/>
    </row>
    <row r="227" ht="12.0" customHeight="1">
      <c r="A227" s="523"/>
      <c r="B227" s="523"/>
      <c r="C227" s="523"/>
      <c r="D227" s="523"/>
      <c r="E227" s="523"/>
      <c r="F227" s="523"/>
      <c r="G227" s="523"/>
      <c r="H227" s="523"/>
      <c r="I227" s="523"/>
      <c r="J227" s="523"/>
      <c r="K227" s="523"/>
      <c r="L227" s="524"/>
      <c r="M227" s="523"/>
      <c r="N227" s="523"/>
      <c r="O227" s="523"/>
      <c r="P227" s="524"/>
      <c r="Q227" s="523"/>
      <c r="R227" s="523"/>
      <c r="S227" s="524"/>
      <c r="T227" s="524"/>
      <c r="U227" s="523"/>
      <c r="V227" s="523"/>
      <c r="W227" s="523"/>
      <c r="X227" s="523"/>
      <c r="Y227" s="523"/>
      <c r="Z227" s="523"/>
    </row>
    <row r="228" ht="12.0" customHeight="1">
      <c r="A228" s="523"/>
      <c r="B228" s="523"/>
      <c r="C228" s="523"/>
      <c r="D228" s="523"/>
      <c r="E228" s="523"/>
      <c r="F228" s="523"/>
      <c r="G228" s="523"/>
      <c r="H228" s="523"/>
      <c r="I228" s="523"/>
      <c r="J228" s="523"/>
      <c r="K228" s="523"/>
      <c r="L228" s="524"/>
      <c r="M228" s="523"/>
      <c r="N228" s="523"/>
      <c r="O228" s="523"/>
      <c r="P228" s="524"/>
      <c r="Q228" s="523"/>
      <c r="R228" s="523"/>
      <c r="S228" s="524"/>
      <c r="T228" s="524"/>
      <c r="U228" s="523"/>
      <c r="V228" s="523"/>
      <c r="W228" s="523"/>
      <c r="X228" s="523"/>
      <c r="Y228" s="523"/>
      <c r="Z228" s="523"/>
    </row>
    <row r="229" ht="12.0" customHeight="1">
      <c r="A229" s="523"/>
      <c r="B229" s="523"/>
      <c r="C229" s="523"/>
      <c r="D229" s="523"/>
      <c r="E229" s="523"/>
      <c r="F229" s="523"/>
      <c r="G229" s="523"/>
      <c r="H229" s="523"/>
      <c r="I229" s="523"/>
      <c r="J229" s="523"/>
      <c r="K229" s="523"/>
      <c r="L229" s="524"/>
      <c r="M229" s="523"/>
      <c r="N229" s="523"/>
      <c r="O229" s="523"/>
      <c r="P229" s="524"/>
      <c r="Q229" s="523"/>
      <c r="R229" s="523"/>
      <c r="S229" s="524"/>
      <c r="T229" s="524"/>
      <c r="U229" s="523"/>
      <c r="V229" s="523"/>
      <c r="W229" s="523"/>
      <c r="X229" s="523"/>
      <c r="Y229" s="523"/>
      <c r="Z229" s="523"/>
    </row>
    <row r="230" ht="12.0" customHeight="1">
      <c r="A230" s="523"/>
      <c r="B230" s="523"/>
      <c r="C230" s="523"/>
      <c r="D230" s="523"/>
      <c r="E230" s="523"/>
      <c r="F230" s="523"/>
      <c r="G230" s="523"/>
      <c r="H230" s="523"/>
      <c r="I230" s="523"/>
      <c r="J230" s="523"/>
      <c r="K230" s="523"/>
      <c r="L230" s="524"/>
      <c r="M230" s="523"/>
      <c r="N230" s="523"/>
      <c r="O230" s="523"/>
      <c r="P230" s="524"/>
      <c r="Q230" s="523"/>
      <c r="R230" s="523"/>
      <c r="S230" s="524"/>
      <c r="T230" s="524"/>
      <c r="U230" s="523"/>
      <c r="V230" s="523"/>
      <c r="W230" s="523"/>
      <c r="X230" s="523"/>
      <c r="Y230" s="523"/>
      <c r="Z230" s="523"/>
    </row>
    <row r="231" ht="12.0" customHeight="1">
      <c r="A231" s="523"/>
      <c r="B231" s="523"/>
      <c r="C231" s="523"/>
      <c r="D231" s="523"/>
      <c r="E231" s="523"/>
      <c r="F231" s="523"/>
      <c r="G231" s="523"/>
      <c r="H231" s="523"/>
      <c r="I231" s="523"/>
      <c r="J231" s="523"/>
      <c r="K231" s="523"/>
      <c r="L231" s="524"/>
      <c r="M231" s="523"/>
      <c r="N231" s="523"/>
      <c r="O231" s="523"/>
      <c r="P231" s="524"/>
      <c r="Q231" s="523"/>
      <c r="R231" s="523"/>
      <c r="S231" s="524"/>
      <c r="T231" s="524"/>
      <c r="U231" s="523"/>
      <c r="V231" s="523"/>
      <c r="W231" s="523"/>
      <c r="X231" s="523"/>
      <c r="Y231" s="523"/>
      <c r="Z231" s="523"/>
    </row>
    <row r="232" ht="12.0" customHeight="1">
      <c r="A232" s="523"/>
      <c r="B232" s="523"/>
      <c r="C232" s="523"/>
      <c r="D232" s="523"/>
      <c r="E232" s="523"/>
      <c r="F232" s="523"/>
      <c r="G232" s="523"/>
      <c r="H232" s="523"/>
      <c r="I232" s="523"/>
      <c r="J232" s="523"/>
      <c r="K232" s="523"/>
      <c r="L232" s="524"/>
      <c r="M232" s="523"/>
      <c r="N232" s="523"/>
      <c r="O232" s="523"/>
      <c r="P232" s="524"/>
      <c r="Q232" s="523"/>
      <c r="R232" s="523"/>
      <c r="S232" s="524"/>
      <c r="T232" s="524"/>
      <c r="U232" s="523"/>
      <c r="V232" s="523"/>
      <c r="W232" s="523"/>
      <c r="X232" s="523"/>
      <c r="Y232" s="523"/>
      <c r="Z232" s="52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8.38"/>
    <col customWidth="1" min="3" max="3" width="2.25"/>
    <col customWidth="1" min="4" max="4" width="5.63"/>
    <col customWidth="1" min="5" max="5" width="4.0"/>
    <col customWidth="1" min="6" max="6" width="3.38"/>
    <col customWidth="1" min="7" max="7" width="4.25"/>
    <col customWidth="1" min="8" max="8" width="2.25"/>
    <col customWidth="1" min="9" max="9" width="3.75"/>
    <col customWidth="1" min="10" max="11" width="2.25"/>
    <col customWidth="1" min="12" max="12" width="5.25"/>
    <col customWidth="1" min="13" max="13" width="4.75"/>
    <col customWidth="1" min="14" max="14" width="4.5"/>
    <col customWidth="1" min="15" max="26" width="2.25"/>
  </cols>
  <sheetData>
    <row r="1" ht="12.0" customHeight="1">
      <c r="A1" s="549" t="s">
        <v>3065</v>
      </c>
      <c r="B1" s="549" t="s">
        <v>6</v>
      </c>
      <c r="C1" s="549" t="s">
        <v>7</v>
      </c>
      <c r="D1" s="549" t="s">
        <v>8</v>
      </c>
      <c r="E1" s="549" t="s">
        <v>9</v>
      </c>
      <c r="F1" s="549" t="s">
        <v>10</v>
      </c>
      <c r="G1" s="549" t="s">
        <v>11</v>
      </c>
      <c r="H1" s="549" t="s">
        <v>12</v>
      </c>
      <c r="I1" s="549" t="s">
        <v>11</v>
      </c>
      <c r="J1" s="549" t="s">
        <v>17</v>
      </c>
      <c r="K1" s="549" t="s">
        <v>11</v>
      </c>
      <c r="L1" s="550" t="s">
        <v>3066</v>
      </c>
      <c r="M1" s="550" t="s">
        <v>3067</v>
      </c>
      <c r="N1" s="550" t="s">
        <v>3068</v>
      </c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</row>
    <row r="2" ht="12.0" customHeight="1">
      <c r="A2" s="552" t="s">
        <v>472</v>
      </c>
      <c r="B2" s="552" t="s">
        <v>473</v>
      </c>
      <c r="C2" s="553" t="s">
        <v>37</v>
      </c>
      <c r="D2" s="553" t="s">
        <v>3069</v>
      </c>
      <c r="E2" s="553" t="s">
        <v>315</v>
      </c>
      <c r="F2" s="553" t="s">
        <v>65</v>
      </c>
      <c r="G2" s="553" t="s">
        <v>3070</v>
      </c>
      <c r="H2" s="553"/>
      <c r="I2" s="553"/>
      <c r="J2" s="553"/>
      <c r="K2" s="553"/>
      <c r="L2" s="554" t="str">
        <f>VLOOKUP(A2,'2024当番マスター'!A:E,4,FALSE)</f>
        <v>#N/A</v>
      </c>
      <c r="M2" s="554" t="str">
        <f>VLOOKUP(A2,'2023当番マスター(旧)'!A:D,4,FALSE)</f>
        <v>渡辺　　 日加里　</v>
      </c>
      <c r="N2" s="554" t="str">
        <f>VLOOKUP(A2,'2022当番マスター'!A:D,4,FALSE)</f>
        <v>渡辺　　 日加里　</v>
      </c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</row>
    <row r="3" ht="12.0" customHeight="1">
      <c r="A3" s="552" t="s">
        <v>2941</v>
      </c>
      <c r="B3" s="552" t="s">
        <v>2942</v>
      </c>
      <c r="C3" s="553" t="s">
        <v>37</v>
      </c>
      <c r="D3" s="553" t="s">
        <v>2939</v>
      </c>
      <c r="E3" s="553" t="s">
        <v>2940</v>
      </c>
      <c r="F3" s="553"/>
      <c r="G3" s="553"/>
      <c r="H3" s="553"/>
      <c r="I3" s="553"/>
      <c r="J3" s="553"/>
      <c r="K3" s="553"/>
      <c r="L3" s="554" t="str">
        <f>VLOOKUP(A3,'2024当番マスター'!A:E,4,FALSE)</f>
        <v>#N/A</v>
      </c>
      <c r="M3" s="554" t="str">
        <f>VLOOKUP(A3,'2023当番マスター(旧)'!A:D,4,FALSE)</f>
        <v>#N/A</v>
      </c>
      <c r="N3" s="554" t="str">
        <f>VLOOKUP(A3,'2022当番マスター'!A:D,4,FALSE)</f>
        <v>#N/A</v>
      </c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</row>
    <row r="4" ht="12.0" customHeight="1">
      <c r="A4" s="552" t="s">
        <v>288</v>
      </c>
      <c r="B4" s="552" t="s">
        <v>289</v>
      </c>
      <c r="C4" s="553" t="s">
        <v>37</v>
      </c>
      <c r="D4" s="553" t="s">
        <v>3071</v>
      </c>
      <c r="E4" s="553" t="s">
        <v>287</v>
      </c>
      <c r="F4" s="553"/>
      <c r="G4" s="553"/>
      <c r="H4" s="553"/>
      <c r="I4" s="553"/>
      <c r="J4" s="553"/>
      <c r="K4" s="553"/>
      <c r="L4" s="554" t="str">
        <f>VLOOKUP(A4,'2024当番マスター'!A:E,4,FALSE)</f>
        <v>#N/A</v>
      </c>
      <c r="M4" s="554" t="str">
        <f>VLOOKUP(A4,'2023当番マスター(旧)'!A:D,4,FALSE)</f>
        <v>#N/A</v>
      </c>
      <c r="N4" s="554" t="str">
        <f>VLOOKUP(A4,'2022当番マスター'!A:D,4,FALSE)</f>
        <v>#N/A</v>
      </c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</row>
    <row r="5" ht="12.0" customHeight="1">
      <c r="A5" s="552" t="s">
        <v>3000</v>
      </c>
      <c r="B5" s="552" t="s">
        <v>3001</v>
      </c>
      <c r="C5" s="553" t="s">
        <v>37</v>
      </c>
      <c r="D5" s="553" t="s">
        <v>2998</v>
      </c>
      <c r="E5" s="553" t="s">
        <v>2999</v>
      </c>
      <c r="F5" s="553"/>
      <c r="G5" s="553"/>
      <c r="H5" s="553"/>
      <c r="I5" s="553"/>
      <c r="J5" s="553"/>
      <c r="K5" s="553"/>
      <c r="L5" s="554" t="str">
        <f>VLOOKUP(A5,'2024当番マスター'!A:E,4,FALSE)</f>
        <v>#N/A</v>
      </c>
      <c r="M5" s="554" t="str">
        <f>VLOOKUP(A5,'2023当番マスター(旧)'!A:D,4,FALSE)</f>
        <v>#N/A</v>
      </c>
      <c r="N5" s="554" t="str">
        <f>VLOOKUP(A5,'2022当番マスター'!A:D,4,FALSE)</f>
        <v>#N/A</v>
      </c>
      <c r="O5" s="555"/>
      <c r="P5" s="555"/>
      <c r="Q5" s="555"/>
      <c r="R5" s="555"/>
      <c r="S5" s="555"/>
      <c r="T5" s="555"/>
      <c r="U5" s="555"/>
      <c r="V5" s="555"/>
      <c r="W5" s="555"/>
      <c r="X5" s="555"/>
      <c r="Y5" s="555"/>
      <c r="Z5" s="555"/>
    </row>
    <row r="6" ht="12.0" customHeight="1">
      <c r="A6" s="552" t="s">
        <v>484</v>
      </c>
      <c r="B6" s="552" t="s">
        <v>485</v>
      </c>
      <c r="C6" s="553" t="s">
        <v>37</v>
      </c>
      <c r="D6" s="553" t="s">
        <v>3072</v>
      </c>
      <c r="E6" s="553" t="s">
        <v>483</v>
      </c>
      <c r="F6" s="553" t="s">
        <v>56</v>
      </c>
      <c r="G6" s="553" t="s">
        <v>3073</v>
      </c>
      <c r="H6" s="553"/>
      <c r="I6" s="553"/>
      <c r="J6" s="553"/>
      <c r="K6" s="553"/>
      <c r="L6" s="554" t="str">
        <f>VLOOKUP(A6,'2024当番マスター'!A:E,4,FALSE)</f>
        <v>#N/A</v>
      </c>
      <c r="M6" s="554" t="str">
        <f>VLOOKUP(A6,'2023当番マスター(旧)'!A:D,4,FALSE)</f>
        <v>#N/A</v>
      </c>
      <c r="N6" s="554" t="str">
        <f>VLOOKUP(A6,'2022当番マスター'!A:D,4,FALSE)</f>
        <v>#N/A</v>
      </c>
      <c r="O6" s="555"/>
      <c r="P6" s="555"/>
      <c r="Q6" s="555"/>
      <c r="R6" s="555"/>
      <c r="S6" s="555"/>
      <c r="T6" s="555"/>
      <c r="U6" s="555"/>
      <c r="V6" s="555"/>
      <c r="W6" s="555"/>
      <c r="X6" s="555"/>
      <c r="Y6" s="555"/>
      <c r="Z6" s="555"/>
    </row>
    <row r="7" ht="12.0" customHeight="1">
      <c r="A7" s="552" t="s">
        <v>372</v>
      </c>
      <c r="B7" s="552" t="s">
        <v>373</v>
      </c>
      <c r="C7" s="553" t="s">
        <v>37</v>
      </c>
      <c r="D7" s="553" t="s">
        <v>3074</v>
      </c>
      <c r="E7" s="553" t="s">
        <v>371</v>
      </c>
      <c r="F7" s="553" t="s">
        <v>100</v>
      </c>
      <c r="G7" s="553" t="s">
        <v>3075</v>
      </c>
      <c r="H7" s="553" t="s">
        <v>123</v>
      </c>
      <c r="I7" s="553" t="s">
        <v>3076</v>
      </c>
      <c r="J7" s="553"/>
      <c r="K7" s="553"/>
      <c r="L7" s="554" t="str">
        <f>VLOOKUP(A7,'2024当番マスター'!A:E,4,FALSE)</f>
        <v>#N/A</v>
      </c>
      <c r="M7" s="554" t="str">
        <f>VLOOKUP(A7,'2023当番マスター(旧)'!A:D,4,FALSE)</f>
        <v>#N/A</v>
      </c>
      <c r="N7" s="554" t="str">
        <f>VLOOKUP(A7,'2022当番マスター'!A:D,4,FALSE)</f>
        <v>#N/A</v>
      </c>
      <c r="O7" s="555"/>
      <c r="P7" s="555"/>
      <c r="Q7" s="555"/>
      <c r="R7" s="555"/>
      <c r="S7" s="555"/>
      <c r="T7" s="555"/>
      <c r="U7" s="555"/>
      <c r="V7" s="555"/>
      <c r="W7" s="555"/>
      <c r="X7" s="555"/>
      <c r="Y7" s="555"/>
      <c r="Z7" s="555"/>
    </row>
    <row r="8" ht="12.0" customHeight="1">
      <c r="A8" s="552" t="s">
        <v>271</v>
      </c>
      <c r="B8" s="552" t="s">
        <v>272</v>
      </c>
      <c r="C8" s="553" t="s">
        <v>37</v>
      </c>
      <c r="D8" s="553" t="s">
        <v>3077</v>
      </c>
      <c r="E8" s="553" t="s">
        <v>267</v>
      </c>
      <c r="F8" s="553" t="s">
        <v>2789</v>
      </c>
      <c r="G8" s="553" t="s">
        <v>3078</v>
      </c>
      <c r="H8" s="553"/>
      <c r="I8" s="553"/>
      <c r="J8" s="553"/>
      <c r="K8" s="553"/>
      <c r="L8" s="554" t="str">
        <f>VLOOKUP(A8,'2024当番マスター'!A:E,4,FALSE)</f>
        <v>#N/A</v>
      </c>
      <c r="M8" s="554" t="str">
        <f>VLOOKUP(A8,'2023当番マスター(旧)'!A:D,4,FALSE)</f>
        <v>丹羽 　　駿輔</v>
      </c>
      <c r="N8" s="554" t="str">
        <f>VLOOKUP(A8,'2022当番マスター'!A:D,4,FALSE)</f>
        <v>丹羽 　　駿輔</v>
      </c>
      <c r="O8" s="555"/>
      <c r="P8" s="555"/>
      <c r="Q8" s="555"/>
      <c r="R8" s="555"/>
      <c r="S8" s="555"/>
      <c r="T8" s="555"/>
      <c r="U8" s="555"/>
      <c r="V8" s="555"/>
      <c r="W8" s="555"/>
      <c r="X8" s="555"/>
      <c r="Y8" s="555"/>
      <c r="Z8" s="555"/>
    </row>
    <row r="9" ht="12.0" customHeight="1">
      <c r="A9" s="552" t="s">
        <v>492</v>
      </c>
      <c r="B9" s="552" t="s">
        <v>493</v>
      </c>
      <c r="C9" s="553" t="s">
        <v>37</v>
      </c>
      <c r="D9" s="553" t="s">
        <v>3079</v>
      </c>
      <c r="E9" s="553" t="s">
        <v>489</v>
      </c>
      <c r="F9" s="553"/>
      <c r="G9" s="553"/>
      <c r="H9" s="553"/>
      <c r="I9" s="553"/>
      <c r="J9" s="553"/>
      <c r="K9" s="553"/>
      <c r="L9" s="554" t="str">
        <f>VLOOKUP(A9,'2024当番マスター'!A:E,4,FALSE)</f>
        <v>#N/A</v>
      </c>
      <c r="M9" s="554" t="str">
        <f>VLOOKUP(A9,'2023当番マスター(旧)'!A:D,4,FALSE)</f>
        <v>#N/A</v>
      </c>
      <c r="N9" s="554" t="str">
        <f>VLOOKUP(A9,'2022当番マスター'!A:D,4,FALSE)</f>
        <v>#N/A</v>
      </c>
      <c r="O9" s="555"/>
      <c r="P9" s="555"/>
      <c r="Q9" s="555"/>
      <c r="R9" s="555"/>
      <c r="S9" s="555"/>
      <c r="T9" s="555"/>
      <c r="U9" s="555"/>
      <c r="V9" s="555"/>
      <c r="W9" s="555"/>
      <c r="X9" s="555"/>
      <c r="Y9" s="555"/>
      <c r="Z9" s="555"/>
    </row>
    <row r="10" ht="12.0" customHeight="1">
      <c r="A10" s="552" t="s">
        <v>385</v>
      </c>
      <c r="B10" s="552" t="s">
        <v>384</v>
      </c>
      <c r="C10" s="553" t="s">
        <v>37</v>
      </c>
      <c r="D10" s="553" t="s">
        <v>3080</v>
      </c>
      <c r="E10" s="553" t="s">
        <v>379</v>
      </c>
      <c r="F10" s="553" t="s">
        <v>123</v>
      </c>
      <c r="G10" s="553" t="s">
        <v>3081</v>
      </c>
      <c r="H10" s="553"/>
      <c r="I10" s="553"/>
      <c r="J10" s="553"/>
      <c r="K10" s="553"/>
      <c r="L10" s="554" t="str">
        <f>VLOOKUP(A10,'2024当番マスター'!A:E,4,FALSE)</f>
        <v>#N/A</v>
      </c>
      <c r="M10" s="554" t="str">
        <f>VLOOKUP(A10,'2023当番マスター(旧)'!A:D,4,FALSE)</f>
        <v>今川 　　晃成</v>
      </c>
      <c r="N10" s="554" t="str">
        <f>VLOOKUP(A10,'2022当番マスター'!A:D,4,FALSE)</f>
        <v>今川 　　晃成</v>
      </c>
      <c r="O10" s="555"/>
      <c r="P10" s="555"/>
      <c r="Q10" s="555"/>
      <c r="R10" s="555"/>
      <c r="S10" s="555"/>
      <c r="T10" s="555"/>
      <c r="U10" s="555"/>
      <c r="V10" s="555"/>
      <c r="W10" s="555"/>
      <c r="X10" s="555"/>
      <c r="Y10" s="555"/>
      <c r="Z10" s="555"/>
    </row>
    <row r="11" ht="12.0" customHeight="1">
      <c r="A11" s="552" t="s">
        <v>463</v>
      </c>
      <c r="B11" s="552" t="s">
        <v>464</v>
      </c>
      <c r="C11" s="553" t="s">
        <v>37</v>
      </c>
      <c r="D11" s="553" t="s">
        <v>3082</v>
      </c>
      <c r="E11" s="553" t="s">
        <v>462</v>
      </c>
      <c r="F11" s="553" t="s">
        <v>40</v>
      </c>
      <c r="G11" s="553" t="s">
        <v>3083</v>
      </c>
      <c r="H11" s="553" t="s">
        <v>123</v>
      </c>
      <c r="I11" s="553" t="s">
        <v>3084</v>
      </c>
      <c r="J11" s="553"/>
      <c r="K11" s="553"/>
      <c r="L11" s="554" t="str">
        <f>VLOOKUP(A11,'2024当番マスター'!A:E,4,FALSE)</f>
        <v>#N/A</v>
      </c>
      <c r="M11" s="554" t="str">
        <f>VLOOKUP(A11,'2023当番マスター(旧)'!A:D,4,FALSE)</f>
        <v>ラザラス スカーレット</v>
      </c>
      <c r="N11" s="554" t="str">
        <f>VLOOKUP(A11,'2022当番マスター'!A:D,4,FALSE)</f>
        <v>ラザラス スカーレット</v>
      </c>
      <c r="O11" s="555"/>
      <c r="P11" s="555"/>
      <c r="Q11" s="555"/>
      <c r="R11" s="555"/>
      <c r="S11" s="555"/>
      <c r="T11" s="555"/>
      <c r="U11" s="555"/>
      <c r="V11" s="555"/>
      <c r="W11" s="555"/>
      <c r="X11" s="555"/>
      <c r="Y11" s="555"/>
      <c r="Z11" s="555"/>
    </row>
    <row r="12" ht="12.0" customHeight="1">
      <c r="A12" s="552" t="s">
        <v>364</v>
      </c>
      <c r="B12" s="552" t="s">
        <v>369</v>
      </c>
      <c r="C12" s="553" t="s">
        <v>37</v>
      </c>
      <c r="D12" s="553" t="s">
        <v>3085</v>
      </c>
      <c r="E12" s="553" t="s">
        <v>363</v>
      </c>
      <c r="F12" s="553" t="s">
        <v>40</v>
      </c>
      <c r="G12" s="553" t="s">
        <v>3086</v>
      </c>
      <c r="H12" s="553"/>
      <c r="I12" s="553"/>
      <c r="J12" s="553"/>
      <c r="K12" s="553"/>
      <c r="L12" s="554" t="str">
        <f>VLOOKUP(A12,'2024当番マスター'!A:E,4,FALSE)</f>
        <v>#N/A</v>
      </c>
      <c r="M12" s="554" t="str">
        <f>VLOOKUP(A12,'2023当番マスター(旧)'!A:D,4,FALSE)</f>
        <v>上原　　 圭翔　　</v>
      </c>
      <c r="N12" s="554" t="str">
        <f>VLOOKUP(A12,'2022当番マスター'!A:D,4,FALSE)</f>
        <v>上原　　 圭翔　　</v>
      </c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</row>
    <row r="13" ht="12.0" customHeight="1">
      <c r="A13" s="552" t="s">
        <v>388</v>
      </c>
      <c r="B13" s="552" t="s">
        <v>389</v>
      </c>
      <c r="C13" s="553" t="s">
        <v>37</v>
      </c>
      <c r="D13" s="553" t="s">
        <v>3087</v>
      </c>
      <c r="E13" s="553" t="s">
        <v>387</v>
      </c>
      <c r="F13" s="553"/>
      <c r="G13" s="553"/>
      <c r="H13" s="553"/>
      <c r="I13" s="553"/>
      <c r="J13" s="553"/>
      <c r="K13" s="553"/>
      <c r="L13" s="554" t="str">
        <f>VLOOKUP(A13,'2024当番マスター'!A:E,4,FALSE)</f>
        <v>#N/A</v>
      </c>
      <c r="M13" s="554" t="str">
        <f>VLOOKUP(A13,'2023当番マスター(旧)'!A:D,4,FALSE)</f>
        <v>#N/A</v>
      </c>
      <c r="N13" s="554" t="str">
        <f>VLOOKUP(A13,'2022当番マスター'!A:D,4,FALSE)</f>
        <v>#N/A</v>
      </c>
      <c r="O13" s="555"/>
      <c r="P13" s="555"/>
      <c r="Q13" s="555"/>
      <c r="R13" s="555"/>
      <c r="S13" s="555"/>
      <c r="T13" s="555"/>
      <c r="U13" s="555"/>
      <c r="V13" s="555"/>
      <c r="W13" s="555"/>
      <c r="X13" s="555"/>
      <c r="Y13" s="555"/>
      <c r="Z13" s="555"/>
    </row>
    <row r="14" ht="12.0" customHeight="1">
      <c r="A14" s="552" t="s">
        <v>481</v>
      </c>
      <c r="B14" s="552" t="s">
        <v>477</v>
      </c>
      <c r="C14" s="553" t="s">
        <v>37</v>
      </c>
      <c r="D14" s="553" t="s">
        <v>3088</v>
      </c>
      <c r="E14" s="553" t="s">
        <v>475</v>
      </c>
      <c r="F14" s="553" t="s">
        <v>100</v>
      </c>
      <c r="G14" s="553" t="s">
        <v>3089</v>
      </c>
      <c r="H14" s="553" t="s">
        <v>118</v>
      </c>
      <c r="I14" s="553" t="s">
        <v>3090</v>
      </c>
      <c r="J14" s="553"/>
      <c r="K14" s="553"/>
      <c r="L14" s="554" t="str">
        <f>VLOOKUP(A14,'2024当番マスター'!A:E,4,FALSE)</f>
        <v>#N/A</v>
      </c>
      <c r="M14" s="554" t="str">
        <f>VLOOKUP(A14,'2023当番マスター(旧)'!A:D,4,FALSE)</f>
        <v>齋藤　　 鉄平　　</v>
      </c>
      <c r="N14" s="554" t="str">
        <f>VLOOKUP(A14,'2022当番マスター'!A:D,4,FALSE)</f>
        <v>齋藤　　 鉄平　　</v>
      </c>
      <c r="O14" s="555"/>
      <c r="P14" s="555"/>
      <c r="Q14" s="555"/>
      <c r="R14" s="555"/>
      <c r="S14" s="555"/>
      <c r="T14" s="555"/>
      <c r="U14" s="555"/>
      <c r="V14" s="555"/>
      <c r="W14" s="555"/>
      <c r="X14" s="555"/>
      <c r="Y14" s="555"/>
      <c r="Z14" s="555"/>
    </row>
    <row r="15" ht="12.0" customHeight="1">
      <c r="A15" s="552" t="s">
        <v>292</v>
      </c>
      <c r="B15" s="552" t="s">
        <v>293</v>
      </c>
      <c r="C15" s="553" t="s">
        <v>37</v>
      </c>
      <c r="D15" s="553" t="s">
        <v>3091</v>
      </c>
      <c r="E15" s="553" t="s">
        <v>291</v>
      </c>
      <c r="F15" s="553"/>
      <c r="G15" s="553"/>
      <c r="H15" s="553"/>
      <c r="I15" s="553"/>
      <c r="J15" s="553"/>
      <c r="K15" s="553"/>
      <c r="L15" s="554" t="str">
        <f>VLOOKUP(A15,'2024当番マスター'!A:E,4,FALSE)</f>
        <v>#N/A</v>
      </c>
      <c r="M15" s="554" t="str">
        <f>VLOOKUP(A15,'2023当番マスター(旧)'!A:D,4,FALSE)</f>
        <v>#N/A</v>
      </c>
      <c r="N15" s="554" t="str">
        <f>VLOOKUP(A15,'2022当番マスター'!A:D,4,FALSE)</f>
        <v>#N/A</v>
      </c>
      <c r="O15" s="555"/>
      <c r="P15" s="555"/>
      <c r="Q15" s="555"/>
      <c r="R15" s="555"/>
      <c r="S15" s="555"/>
      <c r="T15" s="555"/>
      <c r="U15" s="555"/>
      <c r="V15" s="555"/>
      <c r="W15" s="555"/>
      <c r="X15" s="555"/>
      <c r="Y15" s="555"/>
      <c r="Z15" s="555"/>
    </row>
    <row r="16" ht="12.0" customHeight="1">
      <c r="A16" s="552" t="s">
        <v>278</v>
      </c>
      <c r="B16" s="552" t="s">
        <v>279</v>
      </c>
      <c r="C16" s="553" t="s">
        <v>37</v>
      </c>
      <c r="D16" s="553" t="s">
        <v>3092</v>
      </c>
      <c r="E16" s="553" t="s">
        <v>274</v>
      </c>
      <c r="F16" s="553" t="s">
        <v>123</v>
      </c>
      <c r="G16" s="553" t="s">
        <v>3093</v>
      </c>
      <c r="H16" s="553"/>
      <c r="I16" s="553"/>
      <c r="J16" s="553"/>
      <c r="K16" s="553"/>
      <c r="L16" s="554" t="str">
        <f>VLOOKUP(A16,'2024当番マスター'!A:E,4,FALSE)</f>
        <v>#N/A</v>
      </c>
      <c r="M16" s="554" t="str">
        <f>VLOOKUP(A16,'2023当番マスター(旧)'!A:D,4,FALSE)</f>
        <v>杉野　　 蓮</v>
      </c>
      <c r="N16" s="554" t="str">
        <f>VLOOKUP(A16,'2022当番マスター'!A:D,4,FALSE)</f>
        <v>杉野　　 蓮</v>
      </c>
      <c r="O16" s="555"/>
      <c r="P16" s="555"/>
      <c r="Q16" s="555"/>
      <c r="R16" s="555"/>
      <c r="S16" s="555"/>
      <c r="T16" s="555"/>
      <c r="U16" s="555"/>
      <c r="V16" s="555"/>
      <c r="W16" s="555"/>
      <c r="X16" s="555"/>
      <c r="Y16" s="555"/>
      <c r="Z16" s="555"/>
    </row>
    <row r="17" ht="12.0" customHeight="1">
      <c r="A17" s="552" t="s">
        <v>394</v>
      </c>
      <c r="B17" s="552" t="s">
        <v>395</v>
      </c>
      <c r="C17" s="553" t="s">
        <v>37</v>
      </c>
      <c r="D17" s="553" t="s">
        <v>3094</v>
      </c>
      <c r="E17" s="553" t="s">
        <v>393</v>
      </c>
      <c r="F17" s="553"/>
      <c r="G17" s="553"/>
      <c r="H17" s="553"/>
      <c r="I17" s="553"/>
      <c r="J17" s="553"/>
      <c r="K17" s="553"/>
      <c r="L17" s="554" t="str">
        <f>VLOOKUP(A17,'2024当番マスター'!A:E,4,FALSE)</f>
        <v>#N/A</v>
      </c>
      <c r="M17" s="554" t="str">
        <f>VLOOKUP(A17,'2023当番マスター(旧)'!A:D,4,FALSE)</f>
        <v>#N/A</v>
      </c>
      <c r="N17" s="554" t="str">
        <f>VLOOKUP(A17,'2022当番マスター'!A:D,4,FALSE)</f>
        <v>#N/A</v>
      </c>
      <c r="O17" s="555"/>
      <c r="P17" s="555"/>
      <c r="Q17" s="555"/>
      <c r="R17" s="555"/>
      <c r="S17" s="555"/>
      <c r="T17" s="555"/>
      <c r="U17" s="555"/>
      <c r="V17" s="555"/>
      <c r="W17" s="555"/>
      <c r="X17" s="555"/>
      <c r="Y17" s="555"/>
      <c r="Z17" s="555"/>
    </row>
    <row r="18" ht="12.0" customHeight="1">
      <c r="A18" s="552" t="s">
        <v>282</v>
      </c>
      <c r="B18" s="552" t="s">
        <v>285</v>
      </c>
      <c r="C18" s="553" t="s">
        <v>37</v>
      </c>
      <c r="D18" s="553" t="s">
        <v>3095</v>
      </c>
      <c r="E18" s="553" t="s">
        <v>281</v>
      </c>
      <c r="F18" s="553" t="s">
        <v>144</v>
      </c>
      <c r="G18" s="553" t="s">
        <v>284</v>
      </c>
      <c r="H18" s="553"/>
      <c r="I18" s="553"/>
      <c r="J18" s="553"/>
      <c r="K18" s="553"/>
      <c r="L18" s="554" t="str">
        <f>VLOOKUP(A18,'2024当番マスター'!A:E,4,FALSE)</f>
        <v>#N/A</v>
      </c>
      <c r="M18" s="554" t="str">
        <f>VLOOKUP(A18,'2023当番マスター(旧)'!A:D,4,FALSE)</f>
        <v>スワンソン 海渡　　</v>
      </c>
      <c r="N18" s="554" t="str">
        <f>VLOOKUP(A18,'2022当番マスター'!A:D,4,FALSE)</f>
        <v>スワンソン 海渡　　</v>
      </c>
      <c r="O18" s="555"/>
      <c r="P18" s="555"/>
      <c r="Q18" s="555"/>
      <c r="R18" s="555"/>
      <c r="S18" s="555"/>
      <c r="T18" s="555"/>
      <c r="U18" s="555"/>
      <c r="V18" s="555"/>
      <c r="W18" s="555"/>
      <c r="X18" s="555"/>
      <c r="Y18" s="555"/>
      <c r="Z18" s="555"/>
    </row>
    <row r="19" ht="12.0" customHeight="1">
      <c r="A19" s="552" t="s">
        <v>400</v>
      </c>
      <c r="B19" s="552" t="s">
        <v>401</v>
      </c>
      <c r="C19" s="553" t="s">
        <v>37</v>
      </c>
      <c r="D19" s="553" t="s">
        <v>3096</v>
      </c>
      <c r="E19" s="553" t="s">
        <v>399</v>
      </c>
      <c r="F19" s="553" t="s">
        <v>37</v>
      </c>
      <c r="G19" s="553" t="s">
        <v>3097</v>
      </c>
      <c r="H19" s="553"/>
      <c r="I19" s="553"/>
      <c r="J19" s="553"/>
      <c r="K19" s="553"/>
      <c r="L19" s="554" t="str">
        <f>VLOOKUP(A19,'2024当番マスター'!A:E,4,FALSE)</f>
        <v>#N/A</v>
      </c>
      <c r="M19" s="554" t="str">
        <f>VLOOKUP(A19,'2023当番マスター(旧)'!A:D,4,FALSE)</f>
        <v>#N/A</v>
      </c>
      <c r="N19" s="554" t="str">
        <f>VLOOKUP(A19,'2022当番マスター'!A:D,4,FALSE)</f>
        <v>#N/A</v>
      </c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</row>
    <row r="20" ht="12.0" customHeight="1">
      <c r="A20" s="556" t="s">
        <v>405</v>
      </c>
      <c r="B20" s="556" t="s">
        <v>406</v>
      </c>
      <c r="C20" s="553" t="s">
        <v>37</v>
      </c>
      <c r="D20" s="553" t="s">
        <v>3098</v>
      </c>
      <c r="E20" s="553" t="s">
        <v>404</v>
      </c>
      <c r="F20" s="553" t="s">
        <v>3099</v>
      </c>
      <c r="G20" s="553" t="s">
        <v>3100</v>
      </c>
      <c r="H20" s="557"/>
      <c r="I20" s="557"/>
      <c r="J20" s="557"/>
      <c r="K20" s="557"/>
      <c r="L20" s="554" t="str">
        <f>VLOOKUP(A20,'2024当番マスター'!A:E,4,FALSE)</f>
        <v>#N/A</v>
      </c>
      <c r="M20" s="554" t="str">
        <f>VLOOKUP(A20,'2023当番マスター(旧)'!A:D,4,FALSE)</f>
        <v>#N/A</v>
      </c>
      <c r="N20" s="554" t="str">
        <f>VLOOKUP(A20,'2022当番マスター'!A:D,4,FALSE)</f>
        <v>#N/A</v>
      </c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</row>
    <row r="21" ht="12.0" customHeight="1">
      <c r="A21" s="552" t="s">
        <v>426</v>
      </c>
      <c r="B21" s="552" t="s">
        <v>427</v>
      </c>
      <c r="C21" s="553" t="s">
        <v>60</v>
      </c>
      <c r="D21" s="553" t="s">
        <v>3101</v>
      </c>
      <c r="E21" s="553" t="s">
        <v>423</v>
      </c>
      <c r="F21" s="553" t="s">
        <v>3102</v>
      </c>
      <c r="G21" s="553" t="s">
        <v>3103</v>
      </c>
      <c r="H21" s="553"/>
      <c r="I21" s="553"/>
      <c r="J21" s="553"/>
      <c r="K21" s="553"/>
      <c r="L21" s="554" t="str">
        <f>VLOOKUP(A21,'2024当番マスター'!A:E,4,FALSE)</f>
        <v>#N/A</v>
      </c>
      <c r="M21" s="554" t="str">
        <f>VLOOKUP(A21,'2023当番マスター(旧)'!A:D,4,FALSE)</f>
        <v>山川　　 陽大　　</v>
      </c>
      <c r="N21" s="554" t="str">
        <f>VLOOKUP(A21,'2022当番マスター'!A:D,4,FALSE)</f>
        <v>山川　　 陽大　　</v>
      </c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</row>
    <row r="22" ht="12.0" customHeight="1">
      <c r="A22" s="552" t="s">
        <v>418</v>
      </c>
      <c r="B22" s="552" t="s">
        <v>419</v>
      </c>
      <c r="C22" s="553" t="s">
        <v>60</v>
      </c>
      <c r="D22" s="553" t="s">
        <v>3104</v>
      </c>
      <c r="E22" s="553" t="s">
        <v>417</v>
      </c>
      <c r="F22" s="553" t="s">
        <v>2822</v>
      </c>
      <c r="G22" s="553" t="s">
        <v>420</v>
      </c>
      <c r="H22" s="553" t="s">
        <v>181</v>
      </c>
      <c r="I22" s="553" t="s">
        <v>421</v>
      </c>
      <c r="J22" s="553"/>
      <c r="K22" s="553"/>
      <c r="L22" s="554" t="str">
        <f>VLOOKUP(A22,'2024当番マスター'!A:E,4,FALSE)</f>
        <v>#N/A</v>
      </c>
      <c r="M22" s="554" t="str">
        <f>VLOOKUP(A22,'2023当番マスター(旧)'!A:D,4,FALSE)</f>
        <v>アリガンバリ シーナ　</v>
      </c>
      <c r="N22" s="554" t="str">
        <f>VLOOKUP(A22,'2022当番マスター'!A:D,4,FALSE)</f>
        <v>アリガンバリ シーナ　</v>
      </c>
      <c r="O22" s="555"/>
      <c r="P22" s="555"/>
      <c r="Q22" s="555"/>
      <c r="R22" s="555"/>
      <c r="S22" s="555"/>
      <c r="T22" s="555"/>
      <c r="U22" s="555"/>
      <c r="V22" s="555"/>
      <c r="W22" s="555"/>
      <c r="X22" s="555"/>
      <c r="Y22" s="555"/>
      <c r="Z22" s="555"/>
    </row>
    <row r="23" ht="12.0" customHeight="1">
      <c r="A23" s="552" t="s">
        <v>3105</v>
      </c>
      <c r="B23" s="552" t="s">
        <v>3106</v>
      </c>
      <c r="C23" s="553" t="s">
        <v>60</v>
      </c>
      <c r="D23" s="553" t="s">
        <v>3011</v>
      </c>
      <c r="E23" s="553" t="s">
        <v>3012</v>
      </c>
      <c r="F23" s="553" t="s">
        <v>40</v>
      </c>
      <c r="G23" s="553" t="s">
        <v>3015</v>
      </c>
      <c r="H23" s="553"/>
      <c r="I23" s="553"/>
      <c r="J23" s="553"/>
      <c r="K23" s="553"/>
      <c r="L23" s="554" t="str">
        <f>VLOOKUP(A23,'2024当番マスター'!A:E,4,FALSE)</f>
        <v>#N/A</v>
      </c>
      <c r="M23" s="554" t="str">
        <f>VLOOKUP(A23,'2023当番マスター(旧)'!A:D,4,FALSE)</f>
        <v>梶原　　 杏　　　</v>
      </c>
      <c r="N23" s="554" t="str">
        <f>VLOOKUP(A23,'2022当番マスター'!A:D,4,FALSE)</f>
        <v>梶原　　 杏　　　</v>
      </c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</row>
    <row r="24" ht="12.0" customHeight="1">
      <c r="A24" s="552" t="s">
        <v>2908</v>
      </c>
      <c r="B24" s="552" t="s">
        <v>1764</v>
      </c>
      <c r="C24" s="553" t="s">
        <v>60</v>
      </c>
      <c r="D24" s="553" t="s">
        <v>3107</v>
      </c>
      <c r="E24" s="553" t="s">
        <v>2905</v>
      </c>
      <c r="F24" s="553" t="s">
        <v>109</v>
      </c>
      <c r="G24" s="553" t="s">
        <v>3108</v>
      </c>
      <c r="H24" s="553"/>
      <c r="I24" s="553"/>
      <c r="J24" s="553"/>
      <c r="K24" s="553"/>
      <c r="L24" s="554" t="str">
        <f>VLOOKUP(A24,'2024当番マスター'!A:E,4,FALSE)</f>
        <v>#N/A</v>
      </c>
      <c r="M24" s="554" t="str">
        <f>VLOOKUP(A24,'2023当番マスター(旧)'!A:D,4,FALSE)</f>
        <v>鈴木　　 蘭　　　</v>
      </c>
      <c r="N24" s="554" t="str">
        <f>VLOOKUP(A24,'2022当番マスター'!A:D,4,FALSE)</f>
        <v>鈴木　　 蘭　　　</v>
      </c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</row>
    <row r="25" ht="12.0" customHeight="1">
      <c r="A25" s="552" t="s">
        <v>296</v>
      </c>
      <c r="B25" s="552" t="s">
        <v>302</v>
      </c>
      <c r="C25" s="553" t="s">
        <v>60</v>
      </c>
      <c r="D25" s="553" t="s">
        <v>3109</v>
      </c>
      <c r="E25" s="553" t="s">
        <v>295</v>
      </c>
      <c r="F25" s="553" t="s">
        <v>40</v>
      </c>
      <c r="G25" s="553" t="s">
        <v>3110</v>
      </c>
      <c r="H25" s="553" t="s">
        <v>139</v>
      </c>
      <c r="I25" s="553" t="s">
        <v>3111</v>
      </c>
      <c r="J25" s="553"/>
      <c r="K25" s="553"/>
      <c r="L25" s="554" t="str">
        <f>VLOOKUP(A25,'2024当番マスター'!A:E,4,FALSE)</f>
        <v>#N/A</v>
      </c>
      <c r="M25" s="554" t="str">
        <f>VLOOKUP(A25,'2023当番マスター(旧)'!A:D,4,FALSE)</f>
        <v>セレン　 にこ　　</v>
      </c>
      <c r="N25" s="554" t="str">
        <f>VLOOKUP(A25,'2022当番マスター'!A:D,4,FALSE)</f>
        <v>#N/A</v>
      </c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</row>
    <row r="26" ht="12.0" customHeight="1">
      <c r="A26" s="552" t="s">
        <v>505</v>
      </c>
      <c r="B26" s="552" t="s">
        <v>506</v>
      </c>
      <c r="C26" s="553" t="s">
        <v>60</v>
      </c>
      <c r="D26" s="553" t="s">
        <v>3112</v>
      </c>
      <c r="E26" s="553" t="s">
        <v>504</v>
      </c>
      <c r="F26" s="553" t="s">
        <v>109</v>
      </c>
      <c r="G26" s="553" t="s">
        <v>3113</v>
      </c>
      <c r="H26" s="553" t="s">
        <v>139</v>
      </c>
      <c r="I26" s="553" t="s">
        <v>3114</v>
      </c>
      <c r="J26" s="553"/>
      <c r="K26" s="553"/>
      <c r="L26" s="554" t="str">
        <f>VLOOKUP(A26,'2024当番マスター'!A:E,4,FALSE)</f>
        <v>#N/A</v>
      </c>
      <c r="M26" s="554" t="str">
        <f>VLOOKUP(A26,'2023当番マスター(旧)'!A:D,4,FALSE)</f>
        <v>髙木　　 武蔵　　</v>
      </c>
      <c r="N26" s="554" t="str">
        <f>VLOOKUP(A26,'2022当番マスター'!A:D,4,FALSE)</f>
        <v>髙木　　 武蔵　　</v>
      </c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</row>
    <row r="27" ht="12.0" customHeight="1">
      <c r="A27" s="552" t="s">
        <v>411</v>
      </c>
      <c r="B27" s="552" t="s">
        <v>415</v>
      </c>
      <c r="C27" s="553" t="s">
        <v>60</v>
      </c>
      <c r="D27" s="553" t="s">
        <v>3115</v>
      </c>
      <c r="E27" s="553" t="s">
        <v>410</v>
      </c>
      <c r="F27" s="553" t="s">
        <v>123</v>
      </c>
      <c r="G27" s="553" t="s">
        <v>3116</v>
      </c>
      <c r="H27" s="553"/>
      <c r="I27" s="553"/>
      <c r="J27" s="553"/>
      <c r="K27" s="553"/>
      <c r="L27" s="554" t="str">
        <f>VLOOKUP(A27,'2024当番マスター'!A:E,4,FALSE)</f>
        <v>#N/A</v>
      </c>
      <c r="M27" s="554" t="str">
        <f>VLOOKUP(A27,'2023当番マスター(旧)'!A:D,4,FALSE)</f>
        <v>竹内　　 遥希　　</v>
      </c>
      <c r="N27" s="554" t="str">
        <f>VLOOKUP(A27,'2022当番マスター'!A:D,4,FALSE)</f>
        <v>竹内　　 遥希　　</v>
      </c>
      <c r="O27" s="555"/>
      <c r="P27" s="555"/>
      <c r="Q27" s="555"/>
      <c r="R27" s="555"/>
      <c r="S27" s="555"/>
      <c r="T27" s="555"/>
      <c r="U27" s="555"/>
      <c r="V27" s="555"/>
      <c r="W27" s="555"/>
      <c r="X27" s="555"/>
      <c r="Y27" s="555"/>
      <c r="Z27" s="555"/>
    </row>
    <row r="28" ht="12.0" customHeight="1">
      <c r="A28" s="552" t="s">
        <v>511</v>
      </c>
      <c r="B28" s="552" t="s">
        <v>512</v>
      </c>
      <c r="C28" s="553" t="s">
        <v>60</v>
      </c>
      <c r="D28" s="553" t="s">
        <v>3117</v>
      </c>
      <c r="E28" s="553" t="s">
        <v>510</v>
      </c>
      <c r="F28" s="553" t="s">
        <v>2789</v>
      </c>
      <c r="G28" s="553" t="s">
        <v>3118</v>
      </c>
      <c r="H28" s="553"/>
      <c r="I28" s="553"/>
      <c r="J28" s="553"/>
      <c r="K28" s="553"/>
      <c r="L28" s="554" t="str">
        <f>VLOOKUP(A28,'2024当番マスター'!A:E,4,FALSE)</f>
        <v>#N/A</v>
      </c>
      <c r="M28" s="554" t="str">
        <f>VLOOKUP(A28,'2023当番マスター(旧)'!A:D,4,FALSE)</f>
        <v>中井　　 美晴　　</v>
      </c>
      <c r="N28" s="554" t="str">
        <f>VLOOKUP(A28,'2022当番マスター'!A:D,4,FALSE)</f>
        <v>中井　　 美晴　　</v>
      </c>
      <c r="O28" s="555"/>
      <c r="P28" s="555"/>
      <c r="Q28" s="555"/>
      <c r="R28" s="555"/>
      <c r="S28" s="555"/>
      <c r="T28" s="555"/>
      <c r="U28" s="555"/>
      <c r="V28" s="555"/>
      <c r="W28" s="555"/>
      <c r="X28" s="555"/>
      <c r="Y28" s="555"/>
      <c r="Z28" s="555"/>
    </row>
    <row r="29" ht="12.0" customHeight="1">
      <c r="A29" s="552" t="s">
        <v>310</v>
      </c>
      <c r="B29" s="552" t="s">
        <v>311</v>
      </c>
      <c r="C29" s="553" t="s">
        <v>60</v>
      </c>
      <c r="D29" s="553" t="s">
        <v>3119</v>
      </c>
      <c r="E29" s="553" t="s">
        <v>309</v>
      </c>
      <c r="F29" s="553"/>
      <c r="G29" s="553"/>
      <c r="H29" s="553"/>
      <c r="I29" s="553"/>
      <c r="J29" s="553"/>
      <c r="K29" s="553"/>
      <c r="L29" s="554" t="str">
        <f>VLOOKUP(A29,'2024当番マスター'!A:E,4,FALSE)</f>
        <v>#N/A</v>
      </c>
      <c r="M29" s="554" t="str">
        <f>VLOOKUP(A29,'2023当番マスター(旧)'!A:D,4,FALSE)</f>
        <v>#N/A</v>
      </c>
      <c r="N29" s="554" t="str">
        <f>VLOOKUP(A29,'2022当番マスター'!A:D,4,FALSE)</f>
        <v>#N/A</v>
      </c>
      <c r="O29" s="555"/>
      <c r="P29" s="555"/>
      <c r="Q29" s="555"/>
      <c r="R29" s="555"/>
      <c r="S29" s="555"/>
      <c r="T29" s="555"/>
      <c r="U29" s="555"/>
      <c r="V29" s="555"/>
      <c r="W29" s="555"/>
      <c r="X29" s="555"/>
      <c r="Y29" s="555"/>
      <c r="Z29" s="555"/>
    </row>
    <row r="30" ht="12.0" customHeight="1">
      <c r="A30" s="552" t="s">
        <v>316</v>
      </c>
      <c r="B30" s="552" t="s">
        <v>317</v>
      </c>
      <c r="C30" s="553" t="s">
        <v>60</v>
      </c>
      <c r="D30" s="553" t="s">
        <v>3120</v>
      </c>
      <c r="E30" s="553" t="s">
        <v>315</v>
      </c>
      <c r="F30" s="553"/>
      <c r="G30" s="553"/>
      <c r="H30" s="553"/>
      <c r="I30" s="553"/>
      <c r="J30" s="553"/>
      <c r="K30" s="553"/>
      <c r="L30" s="554" t="str">
        <f>VLOOKUP(A30,'2024当番マスター'!A:E,4,FALSE)</f>
        <v>#N/A</v>
      </c>
      <c r="M30" s="554" t="str">
        <f>VLOOKUP(A30,'2023当番マスター(旧)'!A:D,4,FALSE)</f>
        <v>#N/A</v>
      </c>
      <c r="N30" s="554" t="str">
        <f>VLOOKUP(A30,'2022当番マスター'!A:D,4,FALSE)</f>
        <v>#N/A</v>
      </c>
      <c r="O30" s="555"/>
      <c r="P30" s="555"/>
      <c r="Q30" s="555"/>
      <c r="R30" s="555"/>
      <c r="S30" s="555"/>
      <c r="T30" s="555"/>
      <c r="U30" s="555"/>
      <c r="V30" s="555"/>
      <c r="W30" s="555"/>
      <c r="X30" s="555"/>
      <c r="Y30" s="555"/>
      <c r="Z30" s="555"/>
    </row>
    <row r="31" ht="12.0" customHeight="1">
      <c r="A31" s="552" t="s">
        <v>500</v>
      </c>
      <c r="B31" s="552" t="s">
        <v>501</v>
      </c>
      <c r="C31" s="553" t="s">
        <v>60</v>
      </c>
      <c r="D31" s="553" t="s">
        <v>3121</v>
      </c>
      <c r="E31" s="553" t="s">
        <v>499</v>
      </c>
      <c r="F31" s="553" t="s">
        <v>87</v>
      </c>
      <c r="G31" s="553" t="s">
        <v>3122</v>
      </c>
      <c r="H31" s="553"/>
      <c r="I31" s="553"/>
      <c r="J31" s="553"/>
      <c r="K31" s="553"/>
      <c r="L31" s="554" t="str">
        <f>VLOOKUP(A31,'2024当番マスター'!A:E,4,FALSE)</f>
        <v>#N/A</v>
      </c>
      <c r="M31" s="554" t="str">
        <f>VLOOKUP(A31,'2023当番マスター(旧)'!A:D,4,FALSE)</f>
        <v>ホーイ　 碧蘭　　</v>
      </c>
      <c r="N31" s="554" t="str">
        <f>VLOOKUP(A31,'2022当番マスター'!A:D,4,FALSE)</f>
        <v>ホーイ　 碧蘭　　</v>
      </c>
      <c r="O31" s="555"/>
      <c r="P31" s="555"/>
      <c r="Q31" s="555"/>
      <c r="R31" s="555"/>
      <c r="S31" s="555"/>
      <c r="T31" s="555"/>
      <c r="U31" s="555"/>
      <c r="V31" s="555"/>
      <c r="W31" s="555"/>
      <c r="X31" s="555"/>
      <c r="Y31" s="555"/>
      <c r="Z31" s="555"/>
    </row>
    <row r="32" ht="12.0" customHeight="1">
      <c r="A32" s="552" t="s">
        <v>519</v>
      </c>
      <c r="B32" s="552" t="s">
        <v>520</v>
      </c>
      <c r="C32" s="553" t="s">
        <v>60</v>
      </c>
      <c r="D32" s="553" t="s">
        <v>3123</v>
      </c>
      <c r="E32" s="553" t="s">
        <v>516</v>
      </c>
      <c r="F32" s="553" t="s">
        <v>109</v>
      </c>
      <c r="G32" s="553" t="s">
        <v>3124</v>
      </c>
      <c r="H32" s="553"/>
      <c r="I32" s="553"/>
      <c r="J32" s="553"/>
      <c r="K32" s="553"/>
      <c r="L32" s="554" t="str">
        <f>VLOOKUP(A32,'2024当番マスター'!A:E,4,FALSE)</f>
        <v>#N/A</v>
      </c>
      <c r="M32" s="554" t="str">
        <f>VLOOKUP(A32,'2023当番マスター(旧)'!A:D,4,FALSE)</f>
        <v>市橋　　 優治　　</v>
      </c>
      <c r="N32" s="554" t="str">
        <f>VLOOKUP(A32,'2022当番マスター'!A:D,4,FALSE)</f>
        <v>市橋　　 優治　　</v>
      </c>
      <c r="O32" s="555"/>
      <c r="P32" s="555"/>
      <c r="Q32" s="555"/>
      <c r="R32" s="555"/>
      <c r="S32" s="555"/>
      <c r="T32" s="555"/>
      <c r="U32" s="555"/>
      <c r="V32" s="555"/>
      <c r="W32" s="555"/>
      <c r="X32" s="555"/>
      <c r="Y32" s="555"/>
      <c r="Z32" s="555"/>
    </row>
    <row r="33" ht="12.0" customHeight="1">
      <c r="A33" s="552" t="s">
        <v>2727</v>
      </c>
      <c r="B33" s="552" t="s">
        <v>2728</v>
      </c>
      <c r="C33" s="553" t="s">
        <v>60</v>
      </c>
      <c r="D33" s="553" t="s">
        <v>3125</v>
      </c>
      <c r="E33" s="553" t="s">
        <v>2726</v>
      </c>
      <c r="F33" s="553" t="s">
        <v>118</v>
      </c>
      <c r="G33" s="553" t="s">
        <v>2729</v>
      </c>
      <c r="H33" s="553" t="s">
        <v>144</v>
      </c>
      <c r="I33" s="553" t="s">
        <v>2730</v>
      </c>
      <c r="J33" s="553" t="s">
        <v>2731</v>
      </c>
      <c r="K33" s="553" t="s">
        <v>2732</v>
      </c>
      <c r="L33" s="554" t="str">
        <f>VLOOKUP(A33,'2024当番マスター'!A:E,4,FALSE)</f>
        <v>#N/A</v>
      </c>
      <c r="M33" s="554" t="str">
        <f>VLOOKUP(A33,'2023当番マスター(旧)'!A:D,4,FALSE)</f>
        <v>ジョーンズ 芹愛　　</v>
      </c>
      <c r="N33" s="554" t="str">
        <f>VLOOKUP(A33,'2022当番マスター'!A:D,4,FALSE)</f>
        <v>ジョーンズ 芹愛　　</v>
      </c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</row>
    <row r="34" ht="12.0" customHeight="1">
      <c r="A34" s="552" t="s">
        <v>2988</v>
      </c>
      <c r="B34" s="552" t="s">
        <v>2989</v>
      </c>
      <c r="C34" s="553" t="s">
        <v>60</v>
      </c>
      <c r="D34" s="553" t="s">
        <v>2986</v>
      </c>
      <c r="E34" s="553" t="s">
        <v>2987</v>
      </c>
      <c r="F34" s="553" t="s">
        <v>60</v>
      </c>
      <c r="G34" s="553" t="s">
        <v>2990</v>
      </c>
      <c r="H34" s="553"/>
      <c r="I34" s="553"/>
      <c r="J34" s="553"/>
      <c r="K34" s="553"/>
      <c r="L34" s="554" t="str">
        <f>VLOOKUP(A34,'2024当番マスター'!A:E,4,FALSE)</f>
        <v>#N/A</v>
      </c>
      <c r="M34" s="554" t="str">
        <f>VLOOKUP(A34,'2023当番マスター(旧)'!A:D,4,FALSE)</f>
        <v>#N/A</v>
      </c>
      <c r="N34" s="554" t="str">
        <f>VLOOKUP(A34,'2022当番マスター'!A:D,4,FALSE)</f>
        <v>#N/A</v>
      </c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</row>
    <row r="35" ht="12.0" customHeight="1">
      <c r="A35" s="552" t="s">
        <v>2736</v>
      </c>
      <c r="B35" s="552" t="s">
        <v>2737</v>
      </c>
      <c r="C35" s="553" t="s">
        <v>60</v>
      </c>
      <c r="D35" s="553" t="s">
        <v>3126</v>
      </c>
      <c r="E35" s="553" t="s">
        <v>2735</v>
      </c>
      <c r="F35" s="553"/>
      <c r="G35" s="553"/>
      <c r="H35" s="553"/>
      <c r="I35" s="553"/>
      <c r="J35" s="553"/>
      <c r="K35" s="553"/>
      <c r="L35" s="554" t="str">
        <f>VLOOKUP(A35,'2024当番マスター'!A:E,4,FALSE)</f>
        <v>#N/A</v>
      </c>
      <c r="M35" s="554" t="str">
        <f>VLOOKUP(A35,'2023当番マスター(旧)'!A:D,4,FALSE)</f>
        <v>#N/A</v>
      </c>
      <c r="N35" s="554" t="str">
        <f>VLOOKUP(A35,'2022当番マスター'!A:D,4,FALSE)</f>
        <v>#N/A</v>
      </c>
      <c r="O35" s="555"/>
      <c r="P35" s="555"/>
      <c r="Q35" s="555"/>
      <c r="R35" s="555"/>
      <c r="S35" s="555"/>
      <c r="T35" s="555"/>
      <c r="U35" s="555"/>
      <c r="V35" s="555"/>
      <c r="W35" s="555"/>
      <c r="X35" s="555"/>
      <c r="Y35" s="555"/>
      <c r="Z35" s="555"/>
    </row>
    <row r="36" ht="12.0" customHeight="1">
      <c r="A36" s="552" t="s">
        <v>320</v>
      </c>
      <c r="B36" s="552" t="s">
        <v>321</v>
      </c>
      <c r="C36" s="553" t="s">
        <v>60</v>
      </c>
      <c r="D36" s="553" t="s">
        <v>3127</v>
      </c>
      <c r="E36" s="553" t="s">
        <v>319</v>
      </c>
      <c r="F36" s="553"/>
      <c r="G36" s="553"/>
      <c r="H36" s="553"/>
      <c r="I36" s="553"/>
      <c r="J36" s="553"/>
      <c r="K36" s="553"/>
      <c r="L36" s="554" t="str">
        <f>VLOOKUP(A36,'2024当番マスター'!A:E,4,FALSE)</f>
        <v>#N/A</v>
      </c>
      <c r="M36" s="554" t="str">
        <f>VLOOKUP(A36,'2023当番マスター(旧)'!A:D,4,FALSE)</f>
        <v>#N/A</v>
      </c>
      <c r="N36" s="554" t="str">
        <f>VLOOKUP(A36,'2022当番マスター'!A:D,4,FALSE)</f>
        <v>#N/A</v>
      </c>
      <c r="O36" s="555"/>
      <c r="P36" s="555"/>
      <c r="Q36" s="555"/>
      <c r="R36" s="555"/>
      <c r="S36" s="555"/>
      <c r="T36" s="555"/>
      <c r="U36" s="555"/>
      <c r="V36" s="555"/>
      <c r="W36" s="555"/>
      <c r="X36" s="555"/>
      <c r="Y36" s="555"/>
      <c r="Z36" s="555"/>
    </row>
    <row r="37" ht="12.0" customHeight="1">
      <c r="A37" s="552" t="s">
        <v>306</v>
      </c>
      <c r="B37" s="552" t="s">
        <v>307</v>
      </c>
      <c r="C37" s="553" t="s">
        <v>60</v>
      </c>
      <c r="D37" s="553" t="s">
        <v>3128</v>
      </c>
      <c r="E37" s="553" t="s">
        <v>304</v>
      </c>
      <c r="F37" s="553" t="s">
        <v>70</v>
      </c>
      <c r="G37" s="553" t="s">
        <v>3129</v>
      </c>
      <c r="H37" s="553"/>
      <c r="I37" s="553"/>
      <c r="J37" s="553"/>
      <c r="K37" s="553"/>
      <c r="L37" s="554" t="str">
        <f>VLOOKUP(A37,'2024当番マスター'!A:E,4,FALSE)</f>
        <v>#N/A</v>
      </c>
      <c r="M37" s="554" t="str">
        <f>VLOOKUP(A37,'2023当番マスター(旧)'!A:D,4,FALSE)</f>
        <v>#N/A</v>
      </c>
      <c r="N37" s="554" t="str">
        <f>VLOOKUP(A37,'2022当番マスター'!A:D,4,FALSE)</f>
        <v>#N/A</v>
      </c>
      <c r="O37" s="555"/>
      <c r="P37" s="555"/>
      <c r="Q37" s="555"/>
      <c r="R37" s="555"/>
      <c r="S37" s="555"/>
      <c r="T37" s="555"/>
      <c r="U37" s="555"/>
      <c r="V37" s="555"/>
      <c r="W37" s="555"/>
      <c r="X37" s="555"/>
      <c r="Y37" s="555"/>
      <c r="Z37" s="555"/>
    </row>
    <row r="38" ht="12.0" customHeight="1">
      <c r="A38" s="552" t="s">
        <v>2720</v>
      </c>
      <c r="B38" s="552" t="s">
        <v>2721</v>
      </c>
      <c r="C38" s="553" t="s">
        <v>60</v>
      </c>
      <c r="D38" s="553" t="s">
        <v>3130</v>
      </c>
      <c r="E38" s="553" t="s">
        <v>2719</v>
      </c>
      <c r="F38" s="553" t="s">
        <v>118</v>
      </c>
      <c r="G38" s="553" t="s">
        <v>3131</v>
      </c>
      <c r="H38" s="553" t="s">
        <v>151</v>
      </c>
      <c r="I38" s="553" t="s">
        <v>3132</v>
      </c>
      <c r="J38" s="553"/>
      <c r="K38" s="553"/>
      <c r="L38" s="554" t="str">
        <f>VLOOKUP(A38,'2024当番マスター'!A:E,4,FALSE)</f>
        <v>#N/A</v>
      </c>
      <c r="M38" s="554" t="str">
        <f>VLOOKUP(A38,'2023当番マスター(旧)'!A:D,4,FALSE)</f>
        <v>朝西　　 美結　　</v>
      </c>
      <c r="N38" s="554" t="str">
        <f>VLOOKUP(A38,'2022当番マスター'!A:D,4,FALSE)</f>
        <v>朝西　　 美結　　</v>
      </c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</row>
    <row r="39" ht="12.0" customHeight="1">
      <c r="A39" s="552" t="s">
        <v>524</v>
      </c>
      <c r="B39" s="552" t="s">
        <v>526</v>
      </c>
      <c r="C39" s="553" t="s">
        <v>60</v>
      </c>
      <c r="D39" s="553" t="s">
        <v>3133</v>
      </c>
      <c r="E39" s="553" t="s">
        <v>522</v>
      </c>
      <c r="F39" s="553" t="s">
        <v>3134</v>
      </c>
      <c r="G39" s="553" t="s">
        <v>3135</v>
      </c>
      <c r="H39" s="557"/>
      <c r="I39" s="557"/>
      <c r="J39" s="557"/>
      <c r="K39" s="557"/>
      <c r="L39" s="554" t="str">
        <f>VLOOKUP(A39,'2024当番マスター'!A:E,4,FALSE)</f>
        <v>#N/A</v>
      </c>
      <c r="M39" s="554" t="str">
        <f>VLOOKUP(A39,'2023当番マスター(旧)'!A:D,4,FALSE)</f>
        <v>#N/A</v>
      </c>
      <c r="N39" s="554" t="str">
        <f>VLOOKUP(A39,'2022当番マスター'!A:D,4,FALSE)</f>
        <v>#N/A</v>
      </c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</row>
    <row r="40" ht="12.0" customHeight="1">
      <c r="A40" s="552" t="s">
        <v>756</v>
      </c>
      <c r="B40" s="552" t="s">
        <v>757</v>
      </c>
      <c r="C40" s="553" t="s">
        <v>70</v>
      </c>
      <c r="D40" s="553" t="s">
        <v>3136</v>
      </c>
      <c r="E40" s="553" t="s">
        <v>755</v>
      </c>
      <c r="F40" s="553" t="s">
        <v>109</v>
      </c>
      <c r="G40" s="553" t="s">
        <v>3137</v>
      </c>
      <c r="H40" s="553"/>
      <c r="I40" s="553"/>
      <c r="J40" s="553"/>
      <c r="K40" s="553"/>
      <c r="L40" s="554" t="str">
        <f>VLOOKUP(A40,'2024当番マスター'!A:E,4,FALSE)</f>
        <v>#N/A</v>
      </c>
      <c r="M40" s="554" t="str">
        <f>VLOOKUP(A40,'2023当番マスター(旧)'!A:D,4,FALSE)</f>
        <v>小田　　 哲哉　　</v>
      </c>
      <c r="N40" s="554" t="str">
        <f>VLOOKUP(A40,'2022当番マスター'!A:D,4,FALSE)</f>
        <v>小田　　 哲哉　　</v>
      </c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</row>
    <row r="41" ht="12.0" customHeight="1">
      <c r="A41" s="552" t="s">
        <v>655</v>
      </c>
      <c r="B41" s="552" t="s">
        <v>656</v>
      </c>
      <c r="C41" s="553" t="s">
        <v>70</v>
      </c>
      <c r="D41" s="553" t="s">
        <v>3138</v>
      </c>
      <c r="E41" s="553" t="s">
        <v>654</v>
      </c>
      <c r="F41" s="553"/>
      <c r="G41" s="553"/>
      <c r="H41" s="553"/>
      <c r="I41" s="553"/>
      <c r="J41" s="553"/>
      <c r="K41" s="553"/>
      <c r="L41" s="554" t="str">
        <f>VLOOKUP(A41,'2024当番マスター'!A:E,4,FALSE)</f>
        <v>#N/A</v>
      </c>
      <c r="M41" s="554" t="str">
        <f>VLOOKUP(A41,'2023当番マスター(旧)'!A:D,4,FALSE)</f>
        <v>#N/A</v>
      </c>
      <c r="N41" s="554" t="str">
        <f>VLOOKUP(A41,'2022当番マスター'!A:D,4,FALSE)</f>
        <v>#N/A</v>
      </c>
      <c r="O41" s="555"/>
      <c r="P41" s="555"/>
      <c r="Q41" s="555"/>
      <c r="R41" s="555"/>
      <c r="S41" s="555"/>
      <c r="T41" s="555"/>
      <c r="U41" s="555"/>
      <c r="V41" s="555"/>
      <c r="W41" s="555"/>
      <c r="X41" s="555"/>
      <c r="Y41" s="555"/>
      <c r="Z41" s="555"/>
    </row>
    <row r="42" ht="12.0" customHeight="1">
      <c r="A42" s="552" t="s">
        <v>652</v>
      </c>
      <c r="B42" s="552" t="s">
        <v>651</v>
      </c>
      <c r="C42" s="553" t="s">
        <v>70</v>
      </c>
      <c r="D42" s="553" t="s">
        <v>3139</v>
      </c>
      <c r="E42" s="553" t="s">
        <v>648</v>
      </c>
      <c r="F42" s="553" t="s">
        <v>2789</v>
      </c>
      <c r="G42" s="553" t="s">
        <v>3140</v>
      </c>
      <c r="H42" s="553"/>
      <c r="I42" s="553"/>
      <c r="J42" s="553"/>
      <c r="K42" s="553"/>
      <c r="L42" s="554" t="str">
        <f>VLOOKUP(A42,'2024当番マスター'!A:E,4,FALSE)</f>
        <v>#N/A</v>
      </c>
      <c r="M42" s="554" t="str">
        <f>VLOOKUP(A42,'2023当番マスター(旧)'!A:D,4,FALSE)</f>
        <v>渡部　　 浩市　　</v>
      </c>
      <c r="N42" s="554" t="str">
        <f>VLOOKUP(A42,'2022当番マスター'!A:D,4,FALSE)</f>
        <v>渡部　　 浩市　　</v>
      </c>
      <c r="O42" s="555"/>
      <c r="P42" s="555"/>
      <c r="Q42" s="555"/>
      <c r="R42" s="555"/>
      <c r="S42" s="555"/>
      <c r="T42" s="555"/>
      <c r="U42" s="555"/>
      <c r="V42" s="555"/>
      <c r="W42" s="555"/>
      <c r="X42" s="555"/>
      <c r="Y42" s="555"/>
      <c r="Z42" s="555"/>
    </row>
    <row r="43" ht="12.0" customHeight="1">
      <c r="A43" s="552" t="s">
        <v>569</v>
      </c>
      <c r="B43" s="552" t="s">
        <v>570</v>
      </c>
      <c r="C43" s="553" t="s">
        <v>70</v>
      </c>
      <c r="D43" s="553" t="s">
        <v>3141</v>
      </c>
      <c r="E43" s="553" t="s">
        <v>568</v>
      </c>
      <c r="F43" s="553"/>
      <c r="G43" s="553"/>
      <c r="H43" s="553"/>
      <c r="I43" s="553"/>
      <c r="J43" s="553"/>
      <c r="K43" s="553"/>
      <c r="L43" s="554" t="str">
        <f>VLOOKUP(A43,'2024当番マスター'!A:E,4,FALSE)</f>
        <v>#N/A</v>
      </c>
      <c r="M43" s="554" t="str">
        <f>VLOOKUP(A43,'2023当番マスター(旧)'!A:D,4,FALSE)</f>
        <v>篠原　　 佳也　　</v>
      </c>
      <c r="N43" s="554" t="str">
        <f>VLOOKUP(A43,'2022当番マスター'!A:D,4,FALSE)</f>
        <v>篠原　　 佳也　　</v>
      </c>
      <c r="O43" s="555"/>
      <c r="P43" s="555"/>
      <c r="Q43" s="555"/>
      <c r="R43" s="555"/>
      <c r="S43" s="555"/>
      <c r="T43" s="555"/>
      <c r="U43" s="555"/>
      <c r="V43" s="555"/>
      <c r="W43" s="555"/>
      <c r="X43" s="555"/>
      <c r="Y43" s="555"/>
      <c r="Z43" s="555"/>
    </row>
    <row r="44" ht="12.0" customHeight="1">
      <c r="A44" s="552" t="s">
        <v>3142</v>
      </c>
      <c r="B44" s="552" t="s">
        <v>763</v>
      </c>
      <c r="C44" s="553" t="s">
        <v>70</v>
      </c>
      <c r="D44" s="553" t="s">
        <v>3143</v>
      </c>
      <c r="E44" s="553" t="s">
        <v>760</v>
      </c>
      <c r="F44" s="553"/>
      <c r="G44" s="553"/>
      <c r="H44" s="553"/>
      <c r="I44" s="553"/>
      <c r="J44" s="553"/>
      <c r="K44" s="553"/>
      <c r="L44" s="554" t="str">
        <f>VLOOKUP(A44,'2024当番マスター'!A:E,4,FALSE)</f>
        <v>#N/A</v>
      </c>
      <c r="M44" s="554" t="str">
        <f>VLOOKUP(A44,'2023当番マスター(旧)'!A:D,4,FALSE)</f>
        <v>#N/A</v>
      </c>
      <c r="N44" s="554" t="str">
        <f>VLOOKUP(A44,'2022当番マスター'!A:D,4,FALSE)</f>
        <v>#N/A</v>
      </c>
      <c r="O44" s="555"/>
      <c r="P44" s="555"/>
      <c r="Q44" s="555"/>
      <c r="R44" s="555"/>
      <c r="S44" s="555"/>
      <c r="T44" s="555"/>
      <c r="U44" s="555"/>
      <c r="V44" s="555"/>
      <c r="W44" s="555"/>
      <c r="X44" s="555"/>
      <c r="Y44" s="555"/>
      <c r="Z44" s="555"/>
    </row>
    <row r="45" ht="12.0" customHeight="1">
      <c r="A45" s="552" t="s">
        <v>575</v>
      </c>
      <c r="B45" s="552" t="s">
        <v>574</v>
      </c>
      <c r="C45" s="553" t="s">
        <v>70</v>
      </c>
      <c r="D45" s="553" t="s">
        <v>3144</v>
      </c>
      <c r="E45" s="553" t="s">
        <v>572</v>
      </c>
      <c r="F45" s="553"/>
      <c r="G45" s="553"/>
      <c r="H45" s="553"/>
      <c r="I45" s="553"/>
      <c r="J45" s="553"/>
      <c r="K45" s="553"/>
      <c r="L45" s="554" t="str">
        <f>VLOOKUP(A45,'2024当番マスター'!A:E,4,FALSE)</f>
        <v>#N/A</v>
      </c>
      <c r="M45" s="554" t="str">
        <f>VLOOKUP(A45,'2023当番マスター(旧)'!A:D,4,FALSE)</f>
        <v>塚越　　 豊</v>
      </c>
      <c r="N45" s="554" t="str">
        <f>VLOOKUP(A45,'2022当番マスター'!A:D,4,FALSE)</f>
        <v>塚越　　 豊</v>
      </c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</row>
    <row r="46" ht="12.0" customHeight="1">
      <c r="A46" s="552" t="s">
        <v>2901</v>
      </c>
      <c r="B46" s="552" t="s">
        <v>2903</v>
      </c>
      <c r="C46" s="553" t="s">
        <v>70</v>
      </c>
      <c r="D46" s="553" t="s">
        <v>3145</v>
      </c>
      <c r="E46" s="553" t="s">
        <v>2899</v>
      </c>
      <c r="F46" s="553" t="s">
        <v>2809</v>
      </c>
      <c r="G46" s="553" t="s">
        <v>3146</v>
      </c>
      <c r="H46" s="553"/>
      <c r="I46" s="553"/>
      <c r="J46" s="553"/>
      <c r="K46" s="553"/>
      <c r="L46" s="554" t="str">
        <f>VLOOKUP(A46,'2024当番マスター'!A:E,4,FALSE)</f>
        <v>#N/A</v>
      </c>
      <c r="M46" s="554" t="str">
        <f>VLOOKUP(A46,'2023当番マスター(旧)'!A:D,4,FALSE)</f>
        <v>山口　　 将太　　</v>
      </c>
      <c r="N46" s="554" t="str">
        <f>VLOOKUP(A46,'2022当番マスター'!A:D,4,FALSE)</f>
        <v>山口　　 将太　　</v>
      </c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</row>
    <row r="47" ht="12.0" customHeight="1">
      <c r="A47" s="552" t="s">
        <v>584</v>
      </c>
      <c r="B47" s="552" t="s">
        <v>585</v>
      </c>
      <c r="C47" s="553" t="s">
        <v>70</v>
      </c>
      <c r="D47" s="553" t="s">
        <v>3147</v>
      </c>
      <c r="E47" s="553" t="s">
        <v>583</v>
      </c>
      <c r="F47" s="553" t="s">
        <v>109</v>
      </c>
      <c r="G47" s="553" t="s">
        <v>3148</v>
      </c>
      <c r="H47" s="553"/>
      <c r="I47" s="553"/>
      <c r="J47" s="553"/>
      <c r="K47" s="553"/>
      <c r="L47" s="554" t="str">
        <f>VLOOKUP(A47,'2024当番マスター'!A:E,4,FALSE)</f>
        <v>#N/A</v>
      </c>
      <c r="M47" s="554" t="str">
        <f>VLOOKUP(A47,'2023当番マスター(旧)'!A:D,4,FALSE)</f>
        <v>#N/A</v>
      </c>
      <c r="N47" s="554" t="str">
        <f>VLOOKUP(A47,'2022当番マスター'!A:D,4,FALSE)</f>
        <v>江川　　 椎香　　</v>
      </c>
      <c r="O47" s="555"/>
      <c r="P47" s="555"/>
      <c r="Q47" s="555"/>
      <c r="R47" s="555"/>
      <c r="S47" s="555"/>
      <c r="T47" s="555"/>
      <c r="U47" s="555"/>
      <c r="V47" s="555"/>
      <c r="W47" s="555"/>
      <c r="X47" s="555"/>
      <c r="Y47" s="555"/>
      <c r="Z47" s="555"/>
    </row>
    <row r="48" ht="12.0" customHeight="1">
      <c r="A48" s="552" t="s">
        <v>644</v>
      </c>
      <c r="B48" s="552" t="s">
        <v>645</v>
      </c>
      <c r="C48" s="553" t="s">
        <v>70</v>
      </c>
      <c r="D48" s="553" t="s">
        <v>3149</v>
      </c>
      <c r="E48" s="553" t="s">
        <v>3150</v>
      </c>
      <c r="F48" s="553"/>
      <c r="G48" s="553"/>
      <c r="H48" s="553"/>
      <c r="I48" s="553"/>
      <c r="J48" s="553"/>
      <c r="K48" s="553"/>
      <c r="L48" s="554" t="str">
        <f>VLOOKUP(A48,'2024当番マスター'!A:E,4,FALSE)</f>
        <v>#N/A</v>
      </c>
      <c r="M48" s="554" t="str">
        <f>VLOOKUP(A48,'2023当番マスター(旧)'!A:D,4,FALSE)</f>
        <v>木下　　 さら　　</v>
      </c>
      <c r="N48" s="554" t="str">
        <f>VLOOKUP(A48,'2022当番マスター'!A:D,4,FALSE)</f>
        <v>木下　　 さら　　</v>
      </c>
      <c r="O48" s="555"/>
      <c r="P48" s="555"/>
      <c r="Q48" s="555"/>
      <c r="R48" s="555"/>
      <c r="S48" s="555"/>
      <c r="T48" s="555"/>
      <c r="U48" s="555"/>
      <c r="V48" s="555"/>
      <c r="W48" s="555"/>
      <c r="X48" s="555"/>
      <c r="Y48" s="555"/>
      <c r="Z48" s="555"/>
    </row>
    <row r="49" ht="12.0" customHeight="1">
      <c r="A49" s="552" t="s">
        <v>3054</v>
      </c>
      <c r="B49" s="552" t="s">
        <v>3055</v>
      </c>
      <c r="C49" s="553" t="s">
        <v>70</v>
      </c>
      <c r="D49" s="553" t="s">
        <v>3151</v>
      </c>
      <c r="E49" s="553" t="s">
        <v>3053</v>
      </c>
      <c r="F49" s="553" t="s">
        <v>65</v>
      </c>
      <c r="G49" s="553" t="s">
        <v>3152</v>
      </c>
      <c r="H49" s="553"/>
      <c r="I49" s="553"/>
      <c r="J49" s="553"/>
      <c r="K49" s="553"/>
      <c r="L49" s="554" t="str">
        <f>VLOOKUP(A49,'2024当番マスター'!A:E,4,FALSE)</f>
        <v>#N/A</v>
      </c>
      <c r="M49" s="554" t="str">
        <f>VLOOKUP(A49,'2023当番マスター(旧)'!A:D,4,FALSE)</f>
        <v>冨永　　 奈央　　</v>
      </c>
      <c r="N49" s="554" t="str">
        <f>VLOOKUP(A49,'2022当番マスター'!A:D,4,FALSE)</f>
        <v>冨永　　 奈央　　</v>
      </c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</row>
    <row r="50" ht="12.0" customHeight="1">
      <c r="A50" s="552" t="s">
        <v>580</v>
      </c>
      <c r="B50" s="552" t="s">
        <v>581</v>
      </c>
      <c r="C50" s="553" t="s">
        <v>70</v>
      </c>
      <c r="D50" s="553" t="s">
        <v>3153</v>
      </c>
      <c r="E50" s="553" t="s">
        <v>291</v>
      </c>
      <c r="F50" s="553" t="s">
        <v>65</v>
      </c>
      <c r="G50" s="553" t="s">
        <v>3154</v>
      </c>
      <c r="H50" s="553"/>
      <c r="I50" s="553"/>
      <c r="J50" s="553"/>
      <c r="K50" s="553"/>
      <c r="L50" s="554" t="str">
        <f>VLOOKUP(A50,'2024当番マスター'!A:E,4,FALSE)</f>
        <v>#N/A</v>
      </c>
      <c r="M50" s="554" t="str">
        <f>VLOOKUP(A50,'2023当番マスター(旧)'!A:D,4,FALSE)</f>
        <v>西島　　 江真　　</v>
      </c>
      <c r="N50" s="554" t="str">
        <f>VLOOKUP(A50,'2022当番マスター'!A:D,4,FALSE)</f>
        <v>西島　　 江真　　</v>
      </c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</row>
    <row r="51" ht="12.0" customHeight="1">
      <c r="A51" s="552" t="s">
        <v>2915</v>
      </c>
      <c r="B51" s="552" t="s">
        <v>2024</v>
      </c>
      <c r="C51" s="553" t="s">
        <v>70</v>
      </c>
      <c r="D51" s="553" t="s">
        <v>3155</v>
      </c>
      <c r="E51" s="553" t="s">
        <v>1640</v>
      </c>
      <c r="F51" s="553" t="s">
        <v>109</v>
      </c>
      <c r="G51" s="553" t="s">
        <v>3156</v>
      </c>
      <c r="H51" s="553"/>
      <c r="I51" s="553"/>
      <c r="J51" s="553"/>
      <c r="K51" s="553"/>
      <c r="L51" s="554" t="str">
        <f>VLOOKUP(A51,'2024当番マスター'!A:E,4,FALSE)</f>
        <v>#N/A</v>
      </c>
      <c r="M51" s="554" t="str">
        <f>VLOOKUP(A51,'2023当番マスター(旧)'!A:D,4,FALSE)</f>
        <v>近藤　　 さくら　</v>
      </c>
      <c r="N51" s="554" t="str">
        <f>VLOOKUP(A51,'2022当番マスター'!A:D,4,FALSE)</f>
        <v>近藤　　 さくら　</v>
      </c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</row>
    <row r="52" ht="12.0" customHeight="1">
      <c r="A52" s="552" t="s">
        <v>43</v>
      </c>
      <c r="B52" s="552" t="s">
        <v>44</v>
      </c>
      <c r="C52" s="553" t="s">
        <v>70</v>
      </c>
      <c r="D52" s="553" t="s">
        <v>3157</v>
      </c>
      <c r="E52" s="553" t="s">
        <v>39</v>
      </c>
      <c r="F52" s="553"/>
      <c r="G52" s="553"/>
      <c r="H52" s="553"/>
      <c r="I52" s="553"/>
      <c r="J52" s="553"/>
      <c r="K52" s="553"/>
      <c r="L52" s="554" t="str">
        <f>VLOOKUP(A52,'2024当番マスター'!A:E,4,FALSE)</f>
        <v>#N/A</v>
      </c>
      <c r="M52" s="554" t="str">
        <f>VLOOKUP(A52,'2023当番マスター(旧)'!A:D,4,FALSE)</f>
        <v>#N/A</v>
      </c>
      <c r="N52" s="554" t="str">
        <f>VLOOKUP(A52,'2022当番マスター'!A:D,4,FALSE)</f>
        <v>#N/A</v>
      </c>
      <c r="O52" s="555"/>
      <c r="P52" s="555"/>
      <c r="Q52" s="555"/>
      <c r="R52" s="555"/>
      <c r="S52" s="555"/>
      <c r="T52" s="555"/>
      <c r="U52" s="555"/>
      <c r="V52" s="555"/>
      <c r="W52" s="555"/>
      <c r="X52" s="555"/>
      <c r="Y52" s="555"/>
      <c r="Z52" s="555"/>
    </row>
    <row r="53" ht="12.0" customHeight="1">
      <c r="A53" s="552" t="s">
        <v>3059</v>
      </c>
      <c r="B53" s="552" t="s">
        <v>3060</v>
      </c>
      <c r="C53" s="553" t="s">
        <v>70</v>
      </c>
      <c r="D53" s="553" t="s">
        <v>3057</v>
      </c>
      <c r="E53" s="553" t="s">
        <v>3058</v>
      </c>
      <c r="F53" s="553"/>
      <c r="G53" s="553"/>
      <c r="H53" s="553"/>
      <c r="I53" s="553"/>
      <c r="J53" s="553"/>
      <c r="K53" s="553"/>
      <c r="L53" s="554" t="str">
        <f>VLOOKUP(A53,'2024当番マスター'!A:E,4,FALSE)</f>
        <v>#N/A</v>
      </c>
      <c r="M53" s="554" t="str">
        <f>VLOOKUP(A53,'2023当番マスター(旧)'!A:D,4,FALSE)</f>
        <v>#N/A</v>
      </c>
      <c r="N53" s="554" t="str">
        <f>VLOOKUP(A53,'2022当番マスター'!A:D,4,FALSE)</f>
        <v>#N/A</v>
      </c>
      <c r="O53" s="555"/>
      <c r="P53" s="555"/>
      <c r="Q53" s="555"/>
      <c r="R53" s="555"/>
      <c r="S53" s="555"/>
      <c r="T53" s="555"/>
      <c r="U53" s="555"/>
      <c r="V53" s="555"/>
      <c r="W53" s="555"/>
      <c r="X53" s="555"/>
      <c r="Y53" s="555"/>
      <c r="Z53" s="555"/>
    </row>
    <row r="54" ht="12.0" customHeight="1">
      <c r="A54" s="552" t="s">
        <v>659</v>
      </c>
      <c r="B54" s="552" t="s">
        <v>660</v>
      </c>
      <c r="C54" s="553" t="s">
        <v>70</v>
      </c>
      <c r="D54" s="553" t="s">
        <v>3158</v>
      </c>
      <c r="E54" s="553" t="s">
        <v>658</v>
      </c>
      <c r="F54" s="553"/>
      <c r="G54" s="553"/>
      <c r="H54" s="553"/>
      <c r="I54" s="553"/>
      <c r="J54" s="553"/>
      <c r="K54" s="553"/>
      <c r="L54" s="554" t="str">
        <f>VLOOKUP(A54,'2024当番マスター'!A:E,4,FALSE)</f>
        <v>#N/A</v>
      </c>
      <c r="M54" s="554" t="str">
        <f>VLOOKUP(A54,'2023当番マスター(旧)'!A:D,4,FALSE)</f>
        <v>#N/A</v>
      </c>
      <c r="N54" s="554" t="str">
        <f>VLOOKUP(A54,'2022当番マスター'!A:D,4,FALSE)</f>
        <v>#N/A</v>
      </c>
      <c r="O54" s="555"/>
      <c r="P54" s="555"/>
      <c r="Q54" s="555"/>
      <c r="R54" s="555"/>
      <c r="S54" s="555"/>
      <c r="T54" s="555"/>
      <c r="U54" s="555"/>
      <c r="V54" s="555"/>
      <c r="W54" s="555"/>
      <c r="X54" s="555"/>
      <c r="Y54" s="555"/>
      <c r="Z54" s="555"/>
    </row>
    <row r="55" ht="12.0" customHeight="1">
      <c r="A55" s="552" t="s">
        <v>746</v>
      </c>
      <c r="B55" s="552" t="s">
        <v>747</v>
      </c>
      <c r="C55" s="553" t="s">
        <v>70</v>
      </c>
      <c r="D55" s="553" t="s">
        <v>3159</v>
      </c>
      <c r="E55" s="553" t="s">
        <v>745</v>
      </c>
      <c r="F55" s="553" t="s">
        <v>118</v>
      </c>
      <c r="G55" s="553" t="s">
        <v>3160</v>
      </c>
      <c r="H55" s="553"/>
      <c r="I55" s="553"/>
      <c r="J55" s="553"/>
      <c r="K55" s="553"/>
      <c r="L55" s="554" t="str">
        <f>VLOOKUP(A55,'2024当番マスター'!A:E,4,FALSE)</f>
        <v>#N/A</v>
      </c>
      <c r="M55" s="554" t="str">
        <f>VLOOKUP(A55,'2023当番マスター(旧)'!A:D,4,FALSE)</f>
        <v>吉澤　　 希海　　</v>
      </c>
      <c r="N55" s="554" t="str">
        <f>VLOOKUP(A55,'2022当番マスター'!A:D,4,FALSE)</f>
        <v>吉澤　　 希海　　</v>
      </c>
      <c r="O55" s="555"/>
      <c r="P55" s="555"/>
      <c r="Q55" s="555"/>
      <c r="R55" s="555"/>
      <c r="S55" s="555"/>
      <c r="T55" s="555"/>
      <c r="U55" s="555"/>
      <c r="V55" s="555"/>
      <c r="W55" s="555"/>
      <c r="X55" s="555"/>
      <c r="Y55" s="555"/>
      <c r="Z55" s="555"/>
    </row>
    <row r="56" ht="12.0" customHeight="1">
      <c r="A56" s="552" t="s">
        <v>752</v>
      </c>
      <c r="B56" s="552" t="s">
        <v>753</v>
      </c>
      <c r="C56" s="553" t="s">
        <v>70</v>
      </c>
      <c r="D56" s="553" t="s">
        <v>3161</v>
      </c>
      <c r="E56" s="553" t="s">
        <v>751</v>
      </c>
      <c r="F56" s="553"/>
      <c r="G56" s="553"/>
      <c r="H56" s="553"/>
      <c r="I56" s="553"/>
      <c r="J56" s="553"/>
      <c r="K56" s="553"/>
      <c r="L56" s="554" t="str">
        <f>VLOOKUP(A56,'2024当番マスター'!A:E,4,FALSE)</f>
        <v>#N/A</v>
      </c>
      <c r="M56" s="554" t="str">
        <f>VLOOKUP(A56,'2023当番マスター(旧)'!A:D,4,FALSE)</f>
        <v>神村　　 咲奈　　</v>
      </c>
      <c r="N56" s="554" t="str">
        <f>VLOOKUP(A56,'2022当番マスター'!A:D,4,FALSE)</f>
        <v>神村　　 咲奈　　</v>
      </c>
      <c r="O56" s="555"/>
      <c r="P56" s="555"/>
      <c r="Q56" s="555"/>
      <c r="R56" s="555"/>
      <c r="S56" s="555"/>
      <c r="T56" s="555"/>
      <c r="U56" s="555"/>
      <c r="V56" s="555"/>
      <c r="W56" s="555"/>
      <c r="X56" s="555"/>
      <c r="Y56" s="555"/>
      <c r="Z56" s="555"/>
    </row>
    <row r="57" ht="12.0" customHeight="1">
      <c r="A57" s="552" t="s">
        <v>774</v>
      </c>
      <c r="B57" s="552" t="s">
        <v>775</v>
      </c>
      <c r="C57" s="553" t="s">
        <v>78</v>
      </c>
      <c r="D57" s="553" t="s">
        <v>3162</v>
      </c>
      <c r="E57" s="553" t="s">
        <v>771</v>
      </c>
      <c r="F57" s="553" t="s">
        <v>123</v>
      </c>
      <c r="G57" s="553" t="s">
        <v>3163</v>
      </c>
      <c r="H57" s="553"/>
      <c r="I57" s="553"/>
      <c r="J57" s="553"/>
      <c r="K57" s="553"/>
      <c r="L57" s="554" t="str">
        <f>VLOOKUP(A57,'2024当番マスター'!A:E,4,FALSE)</f>
        <v>#N/A</v>
      </c>
      <c r="M57" s="554" t="str">
        <f>VLOOKUP(A57,'2023当番マスター(旧)'!A:D,4,FALSE)</f>
        <v>高瀬　　 瑛太　　</v>
      </c>
      <c r="N57" s="554" t="str">
        <f>VLOOKUP(A57,'2022当番マスター'!A:D,4,FALSE)</f>
        <v>高瀬　　 瑛太　　</v>
      </c>
      <c r="O57" s="555"/>
      <c r="P57" s="555"/>
      <c r="Q57" s="555"/>
      <c r="R57" s="555"/>
      <c r="S57" s="555"/>
      <c r="T57" s="555"/>
      <c r="U57" s="555"/>
      <c r="V57" s="555"/>
      <c r="W57" s="555"/>
      <c r="X57" s="555"/>
      <c r="Y57" s="555"/>
      <c r="Z57" s="555"/>
    </row>
    <row r="58" ht="12.0" customHeight="1">
      <c r="A58" s="552" t="s">
        <v>768</v>
      </c>
      <c r="B58" s="552" t="s">
        <v>769</v>
      </c>
      <c r="C58" s="553" t="s">
        <v>78</v>
      </c>
      <c r="D58" s="553" t="s">
        <v>3164</v>
      </c>
      <c r="E58" s="553" t="s">
        <v>766</v>
      </c>
      <c r="F58" s="553" t="s">
        <v>2789</v>
      </c>
      <c r="G58" s="553" t="s">
        <v>3165</v>
      </c>
      <c r="H58" s="553"/>
      <c r="I58" s="553"/>
      <c r="J58" s="553"/>
      <c r="K58" s="553"/>
      <c r="L58" s="554" t="str">
        <f>VLOOKUP(A58,'2024当番マスター'!A:E,4,FALSE)</f>
        <v>#N/A</v>
      </c>
      <c r="M58" s="554" t="str">
        <f>VLOOKUP(A58,'2023当番マスター(旧)'!A:D,4,FALSE)</f>
        <v>黒岩　　 和真</v>
      </c>
      <c r="N58" s="554" t="str">
        <f>VLOOKUP(A58,'2022当番マスター'!A:D,4,FALSE)</f>
        <v>黒岩　　 和真</v>
      </c>
      <c r="O58" s="555"/>
      <c r="P58" s="555"/>
      <c r="Q58" s="555"/>
      <c r="R58" s="555"/>
      <c r="S58" s="555"/>
      <c r="T58" s="555"/>
      <c r="U58" s="555"/>
      <c r="V58" s="555"/>
      <c r="W58" s="555"/>
      <c r="X58" s="555"/>
      <c r="Y58" s="555"/>
      <c r="Z58" s="555"/>
    </row>
    <row r="59" ht="12.0" customHeight="1">
      <c r="A59" s="552" t="s">
        <v>670</v>
      </c>
      <c r="B59" s="552" t="s">
        <v>671</v>
      </c>
      <c r="C59" s="553" t="s">
        <v>78</v>
      </c>
      <c r="D59" s="553" t="s">
        <v>3166</v>
      </c>
      <c r="E59" s="553" t="s">
        <v>669</v>
      </c>
      <c r="F59" s="553" t="s">
        <v>118</v>
      </c>
      <c r="G59" s="553" t="s">
        <v>3167</v>
      </c>
      <c r="H59" s="553" t="s">
        <v>2822</v>
      </c>
      <c r="I59" s="553" t="s">
        <v>3168</v>
      </c>
      <c r="J59" s="553"/>
      <c r="K59" s="553"/>
      <c r="L59" s="554" t="str">
        <f>VLOOKUP(A59,'2024当番マスター'!A:E,4,FALSE)</f>
        <v>#N/A</v>
      </c>
      <c r="M59" s="554" t="str">
        <f>VLOOKUP(A59,'2023当番マスター(旧)'!A:D,4,FALSE)</f>
        <v>山本　　 晴子　　</v>
      </c>
      <c r="N59" s="554" t="str">
        <f>VLOOKUP(A59,'2022当番マスター'!A:D,4,FALSE)</f>
        <v>山本　　 晴子　　</v>
      </c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</row>
    <row r="60" ht="12.0" customHeight="1">
      <c r="A60" s="552" t="s">
        <v>609</v>
      </c>
      <c r="B60" s="352" t="s">
        <v>610</v>
      </c>
      <c r="C60" s="553" t="s">
        <v>78</v>
      </c>
      <c r="D60" s="553" t="s">
        <v>3169</v>
      </c>
      <c r="E60" s="553" t="s">
        <v>607</v>
      </c>
      <c r="F60" s="553"/>
      <c r="G60" s="553"/>
      <c r="H60" s="553"/>
      <c r="I60" s="553"/>
      <c r="J60" s="553"/>
      <c r="K60" s="553"/>
      <c r="L60" s="554" t="str">
        <f>VLOOKUP(A60,'2024当番マスター'!A:E,4,FALSE)</f>
        <v>#N/A</v>
      </c>
      <c r="M60" s="554" t="str">
        <f>VLOOKUP(A60,'2023当番マスター(旧)'!A:D,4,FALSE)</f>
        <v>清水　　 悠羽　　</v>
      </c>
      <c r="N60" s="554" t="str">
        <f>VLOOKUP(A60,'2022当番マスター'!A:D,4,FALSE)</f>
        <v>清水　　 悠羽　　</v>
      </c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</row>
    <row r="61" ht="12.0" customHeight="1">
      <c r="A61" s="552" t="s">
        <v>2928</v>
      </c>
      <c r="B61" s="552" t="s">
        <v>2929</v>
      </c>
      <c r="C61" s="553" t="s">
        <v>78</v>
      </c>
      <c r="D61" s="553" t="s">
        <v>2926</v>
      </c>
      <c r="E61" s="553" t="s">
        <v>2927</v>
      </c>
      <c r="F61" s="553" t="s">
        <v>139</v>
      </c>
      <c r="G61" s="553" t="s">
        <v>2930</v>
      </c>
      <c r="H61" s="553"/>
      <c r="I61" s="553"/>
      <c r="J61" s="553"/>
      <c r="K61" s="553"/>
      <c r="L61" s="554" t="str">
        <f>VLOOKUP(A61,'2024当番マスター'!A:E,4,FALSE)</f>
        <v>#N/A</v>
      </c>
      <c r="M61" s="554" t="str">
        <f>VLOOKUP(A61,'2023当番マスター(旧)'!A:D,4,FALSE)</f>
        <v>#N/A</v>
      </c>
      <c r="N61" s="554" t="str">
        <f>VLOOKUP(A61,'2022当番マスター'!A:D,4,FALSE)</f>
        <v>#N/A</v>
      </c>
      <c r="O61" s="555"/>
      <c r="P61" s="555"/>
      <c r="Q61" s="555"/>
      <c r="R61" s="555"/>
      <c r="S61" s="555"/>
      <c r="T61" s="555"/>
      <c r="U61" s="555"/>
      <c r="V61" s="555"/>
      <c r="W61" s="555"/>
      <c r="X61" s="555"/>
      <c r="Y61" s="555"/>
      <c r="Z61" s="555"/>
    </row>
    <row r="62" ht="12.0" customHeight="1">
      <c r="A62" s="552" t="s">
        <v>691</v>
      </c>
      <c r="B62" s="552" t="s">
        <v>692</v>
      </c>
      <c r="C62" s="553" t="s">
        <v>78</v>
      </c>
      <c r="D62" s="553" t="s">
        <v>3170</v>
      </c>
      <c r="E62" s="553" t="s">
        <v>690</v>
      </c>
      <c r="F62" s="553"/>
      <c r="G62" s="553"/>
      <c r="H62" s="553"/>
      <c r="I62" s="553"/>
      <c r="J62" s="553"/>
      <c r="K62" s="553"/>
      <c r="L62" s="554" t="str">
        <f>VLOOKUP(A62,'2024当番マスター'!A:E,4,FALSE)</f>
        <v>#N/A</v>
      </c>
      <c r="M62" s="554" t="str">
        <f>VLOOKUP(A62,'2023当番マスター(旧)'!A:D,4,FALSE)</f>
        <v>#N/A</v>
      </c>
      <c r="N62" s="554" t="str">
        <f>VLOOKUP(A62,'2022当番マスター'!A:D,4,FALSE)</f>
        <v>#N/A</v>
      </c>
      <c r="O62" s="555"/>
      <c r="P62" s="555"/>
      <c r="Q62" s="555"/>
      <c r="R62" s="555"/>
      <c r="S62" s="555"/>
      <c r="T62" s="555"/>
      <c r="U62" s="555"/>
      <c r="V62" s="555"/>
      <c r="W62" s="555"/>
      <c r="X62" s="555"/>
      <c r="Y62" s="555"/>
      <c r="Z62" s="555"/>
    </row>
    <row r="63" ht="12.0" customHeight="1">
      <c r="A63" s="552" t="s">
        <v>592</v>
      </c>
      <c r="B63" s="552" t="s">
        <v>593</v>
      </c>
      <c r="C63" s="553" t="s">
        <v>78</v>
      </c>
      <c r="D63" s="553" t="s">
        <v>3171</v>
      </c>
      <c r="E63" s="553" t="s">
        <v>588</v>
      </c>
      <c r="F63" s="553" t="s">
        <v>109</v>
      </c>
      <c r="G63" s="553" t="s">
        <v>3172</v>
      </c>
      <c r="H63" s="553"/>
      <c r="I63" s="553"/>
      <c r="J63" s="553"/>
      <c r="K63" s="553"/>
      <c r="L63" s="554" t="str">
        <f>VLOOKUP(A63,'2024当番マスター'!A:E,4,FALSE)</f>
        <v>#N/A</v>
      </c>
      <c r="M63" s="554" t="str">
        <f>VLOOKUP(A63,'2023当番マスター(旧)'!A:D,4,FALSE)</f>
        <v>池永　　 海生　　</v>
      </c>
      <c r="N63" s="554" t="str">
        <f>VLOOKUP(A63,'2022当番マスター'!A:D,4,FALSE)</f>
        <v>池永　　 海生　　</v>
      </c>
      <c r="O63" s="555"/>
      <c r="P63" s="555"/>
      <c r="Q63" s="555"/>
      <c r="R63" s="555"/>
      <c r="S63" s="555"/>
      <c r="T63" s="555"/>
      <c r="U63" s="555"/>
      <c r="V63" s="555"/>
      <c r="W63" s="555"/>
      <c r="X63" s="555"/>
      <c r="Y63" s="555"/>
      <c r="Z63" s="555"/>
    </row>
    <row r="64" ht="12.0" customHeight="1">
      <c r="A64" s="552" t="s">
        <v>2741</v>
      </c>
      <c r="B64" s="552" t="s">
        <v>2742</v>
      </c>
      <c r="C64" s="553" t="s">
        <v>78</v>
      </c>
      <c r="D64" s="553" t="s">
        <v>3173</v>
      </c>
      <c r="E64" s="553" t="s">
        <v>2740</v>
      </c>
      <c r="F64" s="553" t="s">
        <v>139</v>
      </c>
      <c r="G64" s="553" t="s">
        <v>3174</v>
      </c>
      <c r="H64" s="553" t="s">
        <v>151</v>
      </c>
      <c r="I64" s="553" t="s">
        <v>3175</v>
      </c>
      <c r="J64" s="553"/>
      <c r="K64" s="553"/>
      <c r="L64" s="554" t="str">
        <f>VLOOKUP(A64,'2024当番マスター'!A:E,4,FALSE)</f>
        <v>#N/A</v>
      </c>
      <c r="M64" s="554" t="str">
        <f>VLOOKUP(A64,'2023当番マスター(旧)'!A:D,4,FALSE)</f>
        <v>西　　　 竜輝　　</v>
      </c>
      <c r="N64" s="554" t="str">
        <f>VLOOKUP(A64,'2022当番マスター'!A:D,4,FALSE)</f>
        <v>西　　　 竜輝　　</v>
      </c>
      <c r="O64" s="555"/>
      <c r="P64" s="555"/>
      <c r="Q64" s="555"/>
      <c r="R64" s="555"/>
      <c r="S64" s="555"/>
      <c r="T64" s="555"/>
      <c r="U64" s="555"/>
      <c r="V64" s="555"/>
      <c r="W64" s="555"/>
      <c r="X64" s="555"/>
      <c r="Y64" s="555"/>
      <c r="Z64" s="555"/>
    </row>
    <row r="65" ht="12.0" customHeight="1">
      <c r="A65" s="552" t="s">
        <v>2748</v>
      </c>
      <c r="B65" s="552" t="s">
        <v>2749</v>
      </c>
      <c r="C65" s="553" t="s">
        <v>78</v>
      </c>
      <c r="D65" s="553" t="s">
        <v>3176</v>
      </c>
      <c r="E65" s="553" t="s">
        <v>2747</v>
      </c>
      <c r="F65" s="553" t="s">
        <v>40</v>
      </c>
      <c r="G65" s="553" t="s">
        <v>3177</v>
      </c>
      <c r="H65" s="553"/>
      <c r="I65" s="553"/>
      <c r="J65" s="553"/>
      <c r="K65" s="553"/>
      <c r="L65" s="554" t="str">
        <f>VLOOKUP(A65,'2024当番マスター'!A:E,4,FALSE)</f>
        <v>#N/A</v>
      </c>
      <c r="M65" s="554" t="str">
        <f>VLOOKUP(A65,'2023当番マスター(旧)'!A:D,4,FALSE)</f>
        <v>綾部　　 櫻　　　</v>
      </c>
      <c r="N65" s="554" t="str">
        <f>VLOOKUP(A65,'2022当番マスター'!A:D,4,FALSE)</f>
        <v>綾部　　 櫻　　　</v>
      </c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</row>
    <row r="66" ht="12.0" customHeight="1">
      <c r="A66" s="552" t="s">
        <v>688</v>
      </c>
      <c r="B66" s="552" t="s">
        <v>687</v>
      </c>
      <c r="C66" s="553" t="s">
        <v>78</v>
      </c>
      <c r="D66" s="553" t="s">
        <v>3178</v>
      </c>
      <c r="E66" s="553" t="s">
        <v>683</v>
      </c>
      <c r="F66" s="553" t="s">
        <v>123</v>
      </c>
      <c r="G66" s="553" t="s">
        <v>3179</v>
      </c>
      <c r="H66" s="553" t="s">
        <v>144</v>
      </c>
      <c r="I66" s="553" t="s">
        <v>3180</v>
      </c>
      <c r="J66" s="553"/>
      <c r="K66" s="553"/>
      <c r="L66" s="554" t="str">
        <f>VLOOKUP(A66,'2024当番マスター'!A:E,4,FALSE)</f>
        <v>#N/A</v>
      </c>
      <c r="M66" s="554" t="str">
        <f>VLOOKUP(A66,'2023当番マスター(旧)'!A:D,4,FALSE)</f>
        <v>六反　　 梛月　　</v>
      </c>
      <c r="N66" s="554" t="str">
        <f>VLOOKUP(A66,'2022当番マスター'!A:D,4,FALSE)</f>
        <v>六反　　 梛月　　</v>
      </c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</row>
    <row r="67" ht="12.0" customHeight="1">
      <c r="A67" s="552" t="s">
        <v>677</v>
      </c>
      <c r="B67" s="552" t="s">
        <v>678</v>
      </c>
      <c r="C67" s="553" t="s">
        <v>78</v>
      </c>
      <c r="D67" s="553" t="s">
        <v>3181</v>
      </c>
      <c r="E67" s="553" t="s">
        <v>676</v>
      </c>
      <c r="F67" s="553" t="s">
        <v>65</v>
      </c>
      <c r="G67" s="553" t="s">
        <v>3182</v>
      </c>
      <c r="H67" s="553" t="s">
        <v>109</v>
      </c>
      <c r="I67" s="553" t="s">
        <v>3183</v>
      </c>
      <c r="J67" s="553"/>
      <c r="K67" s="553"/>
      <c r="L67" s="554" t="str">
        <f>VLOOKUP(A67,'2024当番マスター'!A:E,4,FALSE)</f>
        <v>#N/A</v>
      </c>
      <c r="M67" s="554" t="str">
        <f>VLOOKUP(A67,'2023当番マスター(旧)'!A:D,4,FALSE)</f>
        <v>伊藤　　 みずき　</v>
      </c>
      <c r="N67" s="554" t="str">
        <f>VLOOKUP(A67,'2022当番マスター'!A:D,4,FALSE)</f>
        <v>伊藤　　 みずき　</v>
      </c>
      <c r="O67" s="555"/>
      <c r="P67" s="555"/>
      <c r="Q67" s="555"/>
      <c r="R67" s="555"/>
      <c r="S67" s="555"/>
      <c r="T67" s="555"/>
      <c r="U67" s="555"/>
      <c r="V67" s="555"/>
      <c r="W67" s="555"/>
      <c r="X67" s="555"/>
      <c r="Y67" s="555"/>
      <c r="Z67" s="555"/>
    </row>
    <row r="68" ht="12.0" customHeight="1">
      <c r="A68" s="552" t="s">
        <v>598</v>
      </c>
      <c r="B68" s="552" t="s">
        <v>600</v>
      </c>
      <c r="C68" s="553" t="s">
        <v>78</v>
      </c>
      <c r="D68" s="553" t="s">
        <v>3184</v>
      </c>
      <c r="E68" s="553" t="s">
        <v>595</v>
      </c>
      <c r="F68" s="553" t="s">
        <v>109</v>
      </c>
      <c r="G68" s="553" t="s">
        <v>3185</v>
      </c>
      <c r="H68" s="553"/>
      <c r="I68" s="553"/>
      <c r="J68" s="553"/>
      <c r="K68" s="553"/>
      <c r="L68" s="554" t="str">
        <f>VLOOKUP(A68,'2024当番マスター'!A:E,4,FALSE)</f>
        <v>#N/A</v>
      </c>
      <c r="M68" s="554" t="str">
        <f>VLOOKUP(A68,'2023当番マスター(旧)'!A:D,4,FALSE)</f>
        <v>川部　　 和紗　　</v>
      </c>
      <c r="N68" s="554" t="str">
        <f>VLOOKUP(A68,'2022当番マスター'!A:D,4,FALSE)</f>
        <v>川部　　 和紗　　</v>
      </c>
      <c r="O68" s="555"/>
      <c r="P68" s="555"/>
      <c r="Q68" s="555"/>
      <c r="R68" s="555"/>
      <c r="S68" s="555"/>
      <c r="T68" s="555"/>
      <c r="U68" s="555"/>
      <c r="V68" s="555"/>
      <c r="W68" s="555"/>
      <c r="X68" s="555"/>
      <c r="Y68" s="555"/>
      <c r="Z68" s="555"/>
    </row>
    <row r="69" ht="12.0" customHeight="1">
      <c r="A69" s="552" t="s">
        <v>695</v>
      </c>
      <c r="B69" s="552" t="s">
        <v>696</v>
      </c>
      <c r="C69" s="553" t="s">
        <v>78</v>
      </c>
      <c r="D69" s="553" t="s">
        <v>3186</v>
      </c>
      <c r="E69" s="553" t="s">
        <v>694</v>
      </c>
      <c r="F69" s="553"/>
      <c r="G69" s="553"/>
      <c r="H69" s="553"/>
      <c r="I69" s="553"/>
      <c r="J69" s="553"/>
      <c r="K69" s="553"/>
      <c r="L69" s="554" t="str">
        <f>VLOOKUP(A69,'2024当番マスター'!A:E,4,FALSE)</f>
        <v>#N/A</v>
      </c>
      <c r="M69" s="554" t="str">
        <f>VLOOKUP(A69,'2023当番マスター(旧)'!A:D,4,FALSE)</f>
        <v>#N/A</v>
      </c>
      <c r="N69" s="554" t="str">
        <f>VLOOKUP(A69,'2022当番マスター'!A:D,4,FALSE)</f>
        <v>#N/A</v>
      </c>
      <c r="O69" s="555"/>
      <c r="P69" s="555"/>
      <c r="Q69" s="555"/>
      <c r="R69" s="555"/>
      <c r="S69" s="555"/>
      <c r="T69" s="555"/>
      <c r="U69" s="555"/>
      <c r="V69" s="555"/>
      <c r="W69" s="555"/>
      <c r="X69" s="555"/>
      <c r="Y69" s="555"/>
      <c r="Z69" s="555"/>
    </row>
    <row r="70" ht="12.0" customHeight="1">
      <c r="A70" s="552" t="s">
        <v>154</v>
      </c>
      <c r="B70" s="552" t="s">
        <v>155</v>
      </c>
      <c r="C70" s="553" t="s">
        <v>78</v>
      </c>
      <c r="D70" s="553" t="s">
        <v>3187</v>
      </c>
      <c r="E70" s="553" t="s">
        <v>153</v>
      </c>
      <c r="F70" s="553"/>
      <c r="G70" s="553"/>
      <c r="H70" s="553"/>
      <c r="I70" s="553"/>
      <c r="J70" s="553"/>
      <c r="K70" s="553"/>
      <c r="L70" s="554" t="str">
        <f>VLOOKUP(A70,'2024当番マスター'!A:E,4,FALSE)</f>
        <v>#N/A</v>
      </c>
      <c r="M70" s="554" t="str">
        <f>VLOOKUP(A70,'2023当番マスター(旧)'!A:D,4,FALSE)</f>
        <v>#N/A</v>
      </c>
      <c r="N70" s="554" t="str">
        <f>VLOOKUP(A70,'2022当番マスター'!A:D,4,FALSE)</f>
        <v>#N/A</v>
      </c>
      <c r="O70" s="555"/>
      <c r="P70" s="555"/>
      <c r="Q70" s="555"/>
      <c r="R70" s="555"/>
      <c r="S70" s="555"/>
      <c r="T70" s="555"/>
      <c r="U70" s="555"/>
      <c r="V70" s="555"/>
      <c r="W70" s="555"/>
      <c r="X70" s="555"/>
      <c r="Y70" s="555"/>
      <c r="Z70" s="555"/>
    </row>
    <row r="71" ht="12.0" customHeight="1">
      <c r="A71" s="552" t="s">
        <v>778</v>
      </c>
      <c r="B71" s="552" t="s">
        <v>780</v>
      </c>
      <c r="C71" s="553" t="s">
        <v>78</v>
      </c>
      <c r="D71" s="553" t="s">
        <v>3188</v>
      </c>
      <c r="E71" s="553" t="s">
        <v>777</v>
      </c>
      <c r="F71" s="553"/>
      <c r="G71" s="553"/>
      <c r="H71" s="553"/>
      <c r="I71" s="553"/>
      <c r="J71" s="553"/>
      <c r="K71" s="553"/>
      <c r="L71" s="554" t="str">
        <f>VLOOKUP(A71,'2024当番マスター'!A:E,4,FALSE)</f>
        <v>#N/A</v>
      </c>
      <c r="M71" s="554" t="str">
        <f>VLOOKUP(A71,'2023当番マスター(旧)'!A:D,4,FALSE)</f>
        <v>#N/A</v>
      </c>
      <c r="N71" s="554" t="str">
        <f>VLOOKUP(A71,'2022当番マスター'!A:D,4,FALSE)</f>
        <v>#N/A</v>
      </c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</row>
    <row r="72" ht="12.0" customHeight="1">
      <c r="A72" s="552" t="s">
        <v>3189</v>
      </c>
      <c r="B72" s="552" t="s">
        <v>3190</v>
      </c>
      <c r="C72" s="553" t="s">
        <v>78</v>
      </c>
      <c r="D72" s="553" t="s">
        <v>3191</v>
      </c>
      <c r="E72" s="553" t="s">
        <v>3192</v>
      </c>
      <c r="F72" s="553"/>
      <c r="G72" s="553"/>
      <c r="H72" s="553"/>
      <c r="I72" s="553"/>
      <c r="J72" s="553"/>
      <c r="K72" s="553"/>
      <c r="L72" s="554" t="str">
        <f>VLOOKUP(A72,'2024当番マスター'!A:E,4,FALSE)</f>
        <v>#N/A</v>
      </c>
      <c r="M72" s="554" t="str">
        <f>VLOOKUP(A72,'2023当番マスター(旧)'!A:D,4,FALSE)</f>
        <v>#N/A</v>
      </c>
      <c r="N72" s="554" t="str">
        <f>VLOOKUP(A72,'2022当番マスター'!A:D,4,FALSE)</f>
        <v>#N/A</v>
      </c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</row>
    <row r="73" ht="12.0" customHeight="1">
      <c r="A73" s="552" t="s">
        <v>3021</v>
      </c>
      <c r="B73" s="552" t="s">
        <v>3022</v>
      </c>
      <c r="C73" s="553" t="s">
        <v>78</v>
      </c>
      <c r="D73" s="553" t="s">
        <v>3019</v>
      </c>
      <c r="E73" s="553" t="s">
        <v>3020</v>
      </c>
      <c r="F73" s="553"/>
      <c r="G73" s="553"/>
      <c r="H73" s="553"/>
      <c r="I73" s="553"/>
      <c r="J73" s="553"/>
      <c r="K73" s="553"/>
      <c r="L73" s="554" t="str">
        <f>VLOOKUP(A73,'2024当番マスター'!A:E,4,FALSE)</f>
        <v>#N/A</v>
      </c>
      <c r="M73" s="554" t="str">
        <f>VLOOKUP(A73,'2023当番マスター(旧)'!A:D,4,FALSE)</f>
        <v>富澤　　 結衣　　</v>
      </c>
      <c r="N73" s="554" t="str">
        <f>VLOOKUP(A73,'2022当番マスター'!A:D,4,FALSE)</f>
        <v>富澤　　 結衣　　</v>
      </c>
      <c r="O73" s="555"/>
      <c r="P73" s="555"/>
      <c r="Q73" s="555"/>
      <c r="R73" s="555"/>
      <c r="S73" s="555"/>
      <c r="T73" s="555"/>
      <c r="U73" s="555"/>
      <c r="V73" s="555"/>
      <c r="W73" s="555"/>
      <c r="X73" s="555"/>
      <c r="Y73" s="555"/>
      <c r="Z73" s="555"/>
    </row>
    <row r="74" ht="12.0" customHeight="1">
      <c r="A74" s="552" t="s">
        <v>3193</v>
      </c>
      <c r="B74" s="552" t="s">
        <v>3194</v>
      </c>
      <c r="C74" s="553" t="s">
        <v>87</v>
      </c>
      <c r="D74" s="553" t="s">
        <v>3195</v>
      </c>
      <c r="E74" s="553" t="s">
        <v>3196</v>
      </c>
      <c r="F74" s="553"/>
      <c r="G74" s="553"/>
      <c r="H74" s="553"/>
      <c r="I74" s="553"/>
      <c r="J74" s="553"/>
      <c r="K74" s="553"/>
      <c r="L74" s="554" t="str">
        <f>VLOOKUP(A74,'2024当番マスター'!A:E,4,FALSE)</f>
        <v>#N/A</v>
      </c>
      <c r="M74" s="554" t="str">
        <f>VLOOKUP(A74,'2023当番マスター(旧)'!A:D,4,FALSE)</f>
        <v>齋藤　　 翔</v>
      </c>
      <c r="N74" s="554" t="str">
        <f>VLOOKUP(A74,'2022当番マスター'!A:D,4,FALSE)</f>
        <v>齋藤　　 翔</v>
      </c>
      <c r="O74" s="555"/>
      <c r="P74" s="555"/>
      <c r="Q74" s="555"/>
      <c r="R74" s="555"/>
      <c r="S74" s="555"/>
      <c r="T74" s="555"/>
      <c r="U74" s="555"/>
      <c r="V74" s="555"/>
      <c r="W74" s="555"/>
      <c r="X74" s="555"/>
      <c r="Y74" s="555"/>
      <c r="Z74" s="555"/>
    </row>
    <row r="75" ht="12.0" customHeight="1">
      <c r="A75" s="552" t="s">
        <v>167</v>
      </c>
      <c r="B75" s="552" t="s">
        <v>171</v>
      </c>
      <c r="C75" s="553" t="s">
        <v>87</v>
      </c>
      <c r="D75" s="553" t="s">
        <v>3197</v>
      </c>
      <c r="E75" s="553" t="s">
        <v>166</v>
      </c>
      <c r="F75" s="553"/>
      <c r="G75" s="553"/>
      <c r="H75" s="553"/>
      <c r="I75" s="553"/>
      <c r="J75" s="553"/>
      <c r="K75" s="553"/>
      <c r="L75" s="554" t="str">
        <f>VLOOKUP(A75,'2024当番マスター'!A:E,4,FALSE)</f>
        <v>#N/A</v>
      </c>
      <c r="M75" s="554" t="str">
        <f>VLOOKUP(A75,'2023当番マスター(旧)'!A:D,4,FALSE)</f>
        <v>#N/A</v>
      </c>
      <c r="N75" s="554" t="str">
        <f>VLOOKUP(A75,'2022当番マスター'!A:D,4,FALSE)</f>
        <v>#N/A</v>
      </c>
      <c r="O75" s="555"/>
      <c r="P75" s="555"/>
      <c r="Q75" s="555"/>
      <c r="R75" s="555"/>
      <c r="S75" s="555"/>
      <c r="T75" s="555"/>
      <c r="U75" s="555"/>
      <c r="V75" s="555"/>
      <c r="W75" s="555"/>
      <c r="X75" s="555"/>
      <c r="Y75" s="555"/>
      <c r="Z75" s="555"/>
    </row>
    <row r="76" ht="12.0" customHeight="1">
      <c r="A76" s="552" t="s">
        <v>703</v>
      </c>
      <c r="B76" s="552" t="s">
        <v>706</v>
      </c>
      <c r="C76" s="553" t="s">
        <v>87</v>
      </c>
      <c r="D76" s="553" t="s">
        <v>3198</v>
      </c>
      <c r="E76" s="553" t="s">
        <v>702</v>
      </c>
      <c r="F76" s="553" t="s">
        <v>50</v>
      </c>
      <c r="G76" s="553" t="s">
        <v>3199</v>
      </c>
      <c r="H76" s="553"/>
      <c r="I76" s="553"/>
      <c r="J76" s="553"/>
      <c r="K76" s="553"/>
      <c r="L76" s="554" t="str">
        <f>VLOOKUP(A76,'2024当番マスター'!A:E,4,FALSE)</f>
        <v>#N/A</v>
      </c>
      <c r="M76" s="554" t="str">
        <f>VLOOKUP(A76,'2023当番マスター(旧)'!A:D,4,FALSE)</f>
        <v>馬場　　 日向子　　</v>
      </c>
      <c r="N76" s="554" t="str">
        <f>VLOOKUP(A76,'2022当番マスター'!A:D,4,FALSE)</f>
        <v>馬場　　 日向子　　</v>
      </c>
      <c r="O76" s="555"/>
      <c r="P76" s="555"/>
      <c r="Q76" s="555"/>
      <c r="R76" s="555"/>
      <c r="S76" s="555"/>
      <c r="T76" s="555"/>
      <c r="U76" s="555"/>
      <c r="V76" s="555"/>
      <c r="W76" s="555"/>
      <c r="X76" s="555"/>
      <c r="Y76" s="555"/>
      <c r="Z76" s="555"/>
    </row>
    <row r="77" ht="12.0" customHeight="1">
      <c r="A77" s="552" t="s">
        <v>791</v>
      </c>
      <c r="B77" s="552" t="s">
        <v>792</v>
      </c>
      <c r="C77" s="553" t="s">
        <v>87</v>
      </c>
      <c r="D77" s="553" t="s">
        <v>3200</v>
      </c>
      <c r="E77" s="553" t="s">
        <v>790</v>
      </c>
      <c r="F77" s="553"/>
      <c r="G77" s="553"/>
      <c r="H77" s="553"/>
      <c r="I77" s="553"/>
      <c r="J77" s="553"/>
      <c r="K77" s="553"/>
      <c r="L77" s="554" t="str">
        <f>VLOOKUP(A77,'2024当番マスター'!A:E,4,FALSE)</f>
        <v>#N/A</v>
      </c>
      <c r="M77" s="554" t="str">
        <f>VLOOKUP(A77,'2023当番マスター(旧)'!A:D,4,FALSE)</f>
        <v>船戸　　 建志　　</v>
      </c>
      <c r="N77" s="554" t="str">
        <f>VLOOKUP(A77,'2022当番マスター'!A:D,4,FALSE)</f>
        <v>船戸　　 建志　　</v>
      </c>
      <c r="O77" s="555"/>
      <c r="P77" s="555"/>
      <c r="Q77" s="555"/>
      <c r="R77" s="555"/>
      <c r="S77" s="555"/>
      <c r="T77" s="555"/>
      <c r="U77" s="555"/>
      <c r="V77" s="555"/>
      <c r="W77" s="555"/>
      <c r="X77" s="555"/>
      <c r="Y77" s="555"/>
      <c r="Z77" s="555"/>
    </row>
    <row r="78" ht="12.0" customHeight="1">
      <c r="A78" s="552" t="s">
        <v>617</v>
      </c>
      <c r="B78" s="552" t="s">
        <v>618</v>
      </c>
      <c r="C78" s="553" t="s">
        <v>87</v>
      </c>
      <c r="D78" s="553" t="s">
        <v>3201</v>
      </c>
      <c r="E78" s="553" t="s">
        <v>612</v>
      </c>
      <c r="F78" s="553" t="s">
        <v>65</v>
      </c>
      <c r="G78" s="553" t="s">
        <v>3202</v>
      </c>
      <c r="H78" s="553" t="s">
        <v>144</v>
      </c>
      <c r="I78" s="553" t="s">
        <v>3203</v>
      </c>
      <c r="J78" s="553"/>
      <c r="K78" s="553"/>
      <c r="L78" s="554" t="str">
        <f>VLOOKUP(A78,'2024当番マスター'!A:E,4,FALSE)</f>
        <v>#N/A</v>
      </c>
      <c r="M78" s="554" t="str">
        <f>VLOOKUP(A78,'2023当番マスター(旧)'!A:D,4,FALSE)</f>
        <v>山根　　 悠希</v>
      </c>
      <c r="N78" s="554" t="str">
        <f>VLOOKUP(A78,'2022当番マスター'!A:D,4,FALSE)</f>
        <v>山根　　 悠希</v>
      </c>
      <c r="O78" s="555"/>
      <c r="P78" s="555"/>
      <c r="Q78" s="555"/>
      <c r="R78" s="555"/>
      <c r="S78" s="555"/>
      <c r="T78" s="555"/>
      <c r="U78" s="555"/>
      <c r="V78" s="555"/>
      <c r="W78" s="555"/>
      <c r="X78" s="555"/>
      <c r="Y78" s="555"/>
      <c r="Z78" s="555"/>
    </row>
    <row r="79" ht="12.0" customHeight="1">
      <c r="A79" s="552" t="s">
        <v>178</v>
      </c>
      <c r="B79" s="552" t="s">
        <v>179</v>
      </c>
      <c r="C79" s="553" t="s">
        <v>87</v>
      </c>
      <c r="D79" s="553" t="s">
        <v>3204</v>
      </c>
      <c r="E79" s="553" t="s">
        <v>174</v>
      </c>
      <c r="F79" s="553"/>
      <c r="G79" s="553"/>
      <c r="H79" s="553"/>
      <c r="I79" s="553"/>
      <c r="J79" s="553"/>
      <c r="K79" s="553"/>
      <c r="L79" s="554" t="str">
        <f>VLOOKUP(A79,'2024当番マスター'!A:E,4,FALSE)</f>
        <v>#N/A</v>
      </c>
      <c r="M79" s="554" t="str">
        <f>VLOOKUP(A79,'2023当番マスター(旧)'!A:D,4,FALSE)</f>
        <v>#N/A</v>
      </c>
      <c r="N79" s="554" t="str">
        <f>VLOOKUP(A79,'2022当番マスター'!A:D,4,FALSE)</f>
        <v>#N/A</v>
      </c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</row>
    <row r="80" ht="12.0" customHeight="1">
      <c r="A80" s="552" t="s">
        <v>531</v>
      </c>
      <c r="B80" s="552" t="s">
        <v>533</v>
      </c>
      <c r="C80" s="553" t="s">
        <v>87</v>
      </c>
      <c r="D80" s="553" t="s">
        <v>3205</v>
      </c>
      <c r="E80" s="553" t="s">
        <v>528</v>
      </c>
      <c r="F80" s="553" t="s">
        <v>123</v>
      </c>
      <c r="G80" s="553" t="s">
        <v>3206</v>
      </c>
      <c r="H80" s="553"/>
      <c r="I80" s="553"/>
      <c r="J80" s="553"/>
      <c r="K80" s="553"/>
      <c r="L80" s="554" t="str">
        <f>VLOOKUP(A80,'2024当番マスター'!A:E,4,FALSE)</f>
        <v>#N/A</v>
      </c>
      <c r="M80" s="554" t="str">
        <f>VLOOKUP(A80,'2023当番マスター(旧)'!A:D,4,FALSE)</f>
        <v>宮嶋　　 悠一郎　</v>
      </c>
      <c r="N80" s="554" t="str">
        <f>VLOOKUP(A80,'2022当番マスター'!A:D,4,FALSE)</f>
        <v>宮嶋　　 悠一郎　</v>
      </c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</row>
    <row r="81" ht="12.0" customHeight="1">
      <c r="A81" s="552" t="s">
        <v>726</v>
      </c>
      <c r="B81" s="552" t="s">
        <v>727</v>
      </c>
      <c r="C81" s="553" t="s">
        <v>87</v>
      </c>
      <c r="D81" s="553" t="s">
        <v>3207</v>
      </c>
      <c r="E81" s="553" t="s">
        <v>725</v>
      </c>
      <c r="F81" s="553" t="s">
        <v>109</v>
      </c>
      <c r="G81" s="553" t="s">
        <v>3208</v>
      </c>
      <c r="H81" s="553"/>
      <c r="I81" s="553"/>
      <c r="J81" s="553"/>
      <c r="K81" s="553"/>
      <c r="L81" s="554" t="str">
        <f>VLOOKUP(A81,'2024当番マスター'!A:E,4,FALSE)</f>
        <v>#N/A</v>
      </c>
      <c r="M81" s="554" t="str">
        <f>VLOOKUP(A81,'2023当番マスター(旧)'!A:D,4,FALSE)</f>
        <v>津田　　 悠真　　</v>
      </c>
      <c r="N81" s="554" t="str">
        <f>VLOOKUP(A81,'2022当番マスター'!A:D,4,FALSE)</f>
        <v>津田　　 悠真　　</v>
      </c>
      <c r="O81" s="555"/>
      <c r="P81" s="555"/>
      <c r="Q81" s="555"/>
      <c r="R81" s="555"/>
      <c r="S81" s="555"/>
      <c r="T81" s="555"/>
      <c r="U81" s="555"/>
      <c r="V81" s="555"/>
      <c r="W81" s="555"/>
      <c r="X81" s="555"/>
      <c r="Y81" s="555"/>
      <c r="Z81" s="555"/>
    </row>
    <row r="82" ht="12.0" customHeight="1">
      <c r="A82" s="552" t="s">
        <v>620</v>
      </c>
      <c r="B82" s="552" t="s">
        <v>623</v>
      </c>
      <c r="C82" s="553" t="s">
        <v>87</v>
      </c>
      <c r="D82" s="553" t="s">
        <v>3209</v>
      </c>
      <c r="E82" s="553" t="s">
        <v>115</v>
      </c>
      <c r="F82" s="553"/>
      <c r="G82" s="553"/>
      <c r="H82" s="553"/>
      <c r="I82" s="553"/>
      <c r="J82" s="553"/>
      <c r="K82" s="553"/>
      <c r="L82" s="554" t="str">
        <f>VLOOKUP(A82,'2024当番マスター'!A:E,4,FALSE)</f>
        <v>#N/A</v>
      </c>
      <c r="M82" s="554" t="str">
        <f>VLOOKUP(A82,'2023当番マスター(旧)'!A:D,4,FALSE)</f>
        <v>鈴木　　 康平　　</v>
      </c>
      <c r="N82" s="554" t="str">
        <f>VLOOKUP(A82,'2022当番マスター'!A:D,4,FALSE)</f>
        <v>鈴木　　 康平　　</v>
      </c>
      <c r="O82" s="555"/>
      <c r="P82" s="555"/>
      <c r="Q82" s="555"/>
      <c r="R82" s="555"/>
      <c r="S82" s="555"/>
      <c r="T82" s="555"/>
      <c r="U82" s="555"/>
      <c r="V82" s="555"/>
      <c r="W82" s="555"/>
      <c r="X82" s="555"/>
      <c r="Y82" s="555"/>
      <c r="Z82" s="555"/>
    </row>
    <row r="83" ht="12.0" customHeight="1">
      <c r="A83" s="552" t="s">
        <v>47</v>
      </c>
      <c r="B83" s="552" t="s">
        <v>53</v>
      </c>
      <c r="C83" s="553" t="s">
        <v>87</v>
      </c>
      <c r="D83" s="553" t="s">
        <v>3210</v>
      </c>
      <c r="E83" s="553" t="s">
        <v>46</v>
      </c>
      <c r="F83" s="553" t="s">
        <v>118</v>
      </c>
      <c r="G83" s="553" t="s">
        <v>3211</v>
      </c>
      <c r="H83" s="553"/>
      <c r="I83" s="553"/>
      <c r="J83" s="553"/>
      <c r="K83" s="553"/>
      <c r="L83" s="554" t="str">
        <f>VLOOKUP(A83,'2024当番マスター'!A:E,4,FALSE)</f>
        <v>#N/A</v>
      </c>
      <c r="M83" s="554" t="str">
        <f>VLOOKUP(A83,'2023当番マスター(旧)'!A:D,4,FALSE)</f>
        <v>磯部　　 美桜</v>
      </c>
      <c r="N83" s="554" t="str">
        <f>VLOOKUP(A83,'2022当番マスター'!A:D,4,FALSE)</f>
        <v>磯部　　 美桜</v>
      </c>
      <c r="O83" s="555"/>
      <c r="P83" s="555"/>
      <c r="Q83" s="555"/>
      <c r="R83" s="555"/>
      <c r="S83" s="555"/>
      <c r="T83" s="555"/>
      <c r="U83" s="555"/>
      <c r="V83" s="555"/>
      <c r="W83" s="555"/>
      <c r="X83" s="555"/>
      <c r="Y83" s="555"/>
      <c r="Z83" s="555"/>
    </row>
    <row r="84" ht="12.0" customHeight="1">
      <c r="A84" s="552" t="s">
        <v>787</v>
      </c>
      <c r="B84" s="552" t="s">
        <v>788</v>
      </c>
      <c r="C84" s="553" t="s">
        <v>87</v>
      </c>
      <c r="D84" s="553" t="s">
        <v>3212</v>
      </c>
      <c r="E84" s="553" t="s">
        <v>786</v>
      </c>
      <c r="F84" s="553"/>
      <c r="G84" s="553"/>
      <c r="H84" s="553"/>
      <c r="I84" s="553"/>
      <c r="J84" s="553"/>
      <c r="K84" s="553"/>
      <c r="L84" s="554" t="str">
        <f>VLOOKUP(A84,'2024当番マスター'!A:E,4,FALSE)</f>
        <v>#N/A</v>
      </c>
      <c r="M84" s="554" t="str">
        <f>VLOOKUP(A84,'2023当番マスター(旧)'!A:D,4,FALSE)</f>
        <v>岩戸　　 友莉菜　</v>
      </c>
      <c r="N84" s="554" t="str">
        <f>VLOOKUP(A84,'2022当番マスター'!A:D,4,FALSE)</f>
        <v>岩戸　　 友莉菜　</v>
      </c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</row>
    <row r="85" ht="12.0" customHeight="1">
      <c r="A85" s="552" t="s">
        <v>626</v>
      </c>
      <c r="B85" s="552" t="s">
        <v>627</v>
      </c>
      <c r="C85" s="553" t="s">
        <v>87</v>
      </c>
      <c r="D85" s="553" t="s">
        <v>3213</v>
      </c>
      <c r="E85" s="553" t="s">
        <v>625</v>
      </c>
      <c r="F85" s="553" t="s">
        <v>2789</v>
      </c>
      <c r="G85" s="553" t="s">
        <v>3214</v>
      </c>
      <c r="H85" s="553" t="s">
        <v>139</v>
      </c>
      <c r="I85" s="553" t="s">
        <v>3215</v>
      </c>
      <c r="J85" s="553"/>
      <c r="K85" s="553"/>
      <c r="L85" s="554" t="str">
        <f>VLOOKUP(A85,'2024当番マスター'!A:E,4,FALSE)</f>
        <v>#N/A</v>
      </c>
      <c r="M85" s="554" t="str">
        <f>VLOOKUP(A85,'2023当番マスター(旧)'!A:D,4,FALSE)</f>
        <v>佐藤　　 友紀美　</v>
      </c>
      <c r="N85" s="554" t="str">
        <f>VLOOKUP(A85,'2022当番マスター'!A:D,4,FALSE)</f>
        <v>佐藤　　 友紀美　</v>
      </c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</row>
    <row r="86" ht="12.0" customHeight="1">
      <c r="A86" s="552" t="s">
        <v>714</v>
      </c>
      <c r="B86" s="552" t="s">
        <v>716</v>
      </c>
      <c r="C86" s="553" t="s">
        <v>87</v>
      </c>
      <c r="D86" s="553" t="s">
        <v>3216</v>
      </c>
      <c r="E86" s="553" t="s">
        <v>713</v>
      </c>
      <c r="F86" s="553"/>
      <c r="G86" s="553"/>
      <c r="H86" s="553"/>
      <c r="I86" s="553"/>
      <c r="J86" s="553"/>
      <c r="K86" s="553"/>
      <c r="L86" s="554" t="str">
        <f>VLOOKUP(A86,'2024当番マスター'!A:E,4,FALSE)</f>
        <v>#N/A</v>
      </c>
      <c r="M86" s="554" t="str">
        <f>VLOOKUP(A86,'2023当番マスター(旧)'!A:D,4,FALSE)</f>
        <v>森本　　 七瀬　　</v>
      </c>
      <c r="N86" s="554" t="str">
        <f>VLOOKUP(A86,'2022当番マスター'!A:D,4,FALSE)</f>
        <v>森本　　 七瀬　　</v>
      </c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</row>
    <row r="87" ht="12.0" customHeight="1">
      <c r="A87" s="552" t="s">
        <v>58</v>
      </c>
      <c r="B87" s="552" t="s">
        <v>59</v>
      </c>
      <c r="C87" s="553" t="s">
        <v>87</v>
      </c>
      <c r="D87" s="553" t="s">
        <v>3217</v>
      </c>
      <c r="E87" s="553" t="s">
        <v>55</v>
      </c>
      <c r="F87" s="553"/>
      <c r="G87" s="553"/>
      <c r="H87" s="553"/>
      <c r="I87" s="553"/>
      <c r="J87" s="553"/>
      <c r="K87" s="553"/>
      <c r="L87" s="554" t="str">
        <f>VLOOKUP(A87,'2024当番マスター'!A:E,4,FALSE)</f>
        <v>#N/A</v>
      </c>
      <c r="M87" s="554" t="str">
        <f>VLOOKUP(A87,'2023当番マスター(旧)'!A:D,4,FALSE)</f>
        <v>#N/A</v>
      </c>
      <c r="N87" s="554" t="str">
        <f>VLOOKUP(A87,'2022当番マスター'!A:D,4,FALSE)</f>
        <v>#N/A</v>
      </c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5"/>
      <c r="Z87" s="555"/>
    </row>
    <row r="88" ht="12.0" customHeight="1">
      <c r="A88" s="552" t="s">
        <v>632</v>
      </c>
      <c r="B88" s="552" t="s">
        <v>633</v>
      </c>
      <c r="C88" s="553" t="s">
        <v>87</v>
      </c>
      <c r="D88" s="553" t="s">
        <v>3218</v>
      </c>
      <c r="E88" s="553" t="s">
        <v>631</v>
      </c>
      <c r="F88" s="553"/>
      <c r="G88" s="553"/>
      <c r="H88" s="553"/>
      <c r="I88" s="553"/>
      <c r="J88" s="553"/>
      <c r="K88" s="553"/>
      <c r="L88" s="554" t="str">
        <f>VLOOKUP(A88,'2024当番マスター'!A:E,4,FALSE)</f>
        <v>#N/A</v>
      </c>
      <c r="M88" s="554" t="str">
        <f>VLOOKUP(A88,'2023当番マスター(旧)'!A:D,4,FALSE)</f>
        <v>#N/A</v>
      </c>
      <c r="N88" s="554" t="str">
        <f>VLOOKUP(A88,'2022当番マスター'!A:D,4,FALSE)</f>
        <v>#N/A</v>
      </c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5"/>
      <c r="Z88" s="555"/>
    </row>
    <row r="89" ht="12.0" customHeight="1">
      <c r="A89" s="552" t="s">
        <v>709</v>
      </c>
      <c r="B89" s="552" t="s">
        <v>710</v>
      </c>
      <c r="C89" s="553" t="s">
        <v>87</v>
      </c>
      <c r="D89" s="553" t="s">
        <v>3219</v>
      </c>
      <c r="E89" s="553" t="s">
        <v>708</v>
      </c>
      <c r="F89" s="553" t="s">
        <v>123</v>
      </c>
      <c r="G89" s="553" t="s">
        <v>3220</v>
      </c>
      <c r="H89" s="553"/>
      <c r="I89" s="553"/>
      <c r="J89" s="553"/>
      <c r="K89" s="553"/>
      <c r="L89" s="554" t="str">
        <f>VLOOKUP(A89,'2024当番マスター'!A:E,4,FALSE)</f>
        <v>#N/A</v>
      </c>
      <c r="M89" s="554" t="str">
        <f>VLOOKUP(A89,'2023当番マスター(旧)'!A:D,4,FALSE)</f>
        <v>南條　　 結衣</v>
      </c>
      <c r="N89" s="554" t="str">
        <f>VLOOKUP(A89,'2022当番マスター'!A:D,4,FALSE)</f>
        <v>南條　　 結衣</v>
      </c>
      <c r="O89" s="555"/>
      <c r="P89" s="555"/>
      <c r="Q89" s="555"/>
      <c r="R89" s="555"/>
      <c r="S89" s="555"/>
      <c r="T89" s="555"/>
      <c r="U89" s="555"/>
      <c r="V89" s="555"/>
      <c r="W89" s="555"/>
      <c r="X89" s="555"/>
      <c r="Y89" s="555"/>
      <c r="Z89" s="555"/>
    </row>
    <row r="90" ht="12.0" customHeight="1">
      <c r="A90" s="552" t="s">
        <v>795</v>
      </c>
      <c r="B90" s="552" t="s">
        <v>797</v>
      </c>
      <c r="C90" s="553" t="s">
        <v>87</v>
      </c>
      <c r="D90" s="553" t="s">
        <v>3221</v>
      </c>
      <c r="E90" s="553" t="s">
        <v>794</v>
      </c>
      <c r="F90" s="553"/>
      <c r="G90" s="553"/>
      <c r="H90" s="553"/>
      <c r="I90" s="553"/>
      <c r="J90" s="553"/>
      <c r="K90" s="553"/>
      <c r="L90" s="554" t="str">
        <f>VLOOKUP(A90,'2024当番マスター'!A:E,4,FALSE)</f>
        <v>#N/A</v>
      </c>
      <c r="M90" s="554" t="str">
        <f>VLOOKUP(A90,'2023当番マスター(旧)'!A:D,4,FALSE)</f>
        <v>#N/A</v>
      </c>
      <c r="N90" s="554" t="str">
        <f>VLOOKUP(A90,'2022当番マスター'!A:D,4,FALSE)</f>
        <v>#N/A</v>
      </c>
      <c r="O90" s="555"/>
      <c r="P90" s="555"/>
      <c r="Q90" s="555"/>
      <c r="R90" s="555"/>
      <c r="S90" s="555"/>
      <c r="T90" s="555"/>
      <c r="U90" s="555"/>
      <c r="V90" s="555"/>
      <c r="W90" s="555"/>
      <c r="X90" s="555"/>
      <c r="Y90" s="555"/>
      <c r="Z90" s="555"/>
    </row>
    <row r="91" ht="12.0" customHeight="1">
      <c r="A91" s="552" t="s">
        <v>718</v>
      </c>
      <c r="B91" s="552" t="s">
        <v>722</v>
      </c>
      <c r="C91" s="553" t="s">
        <v>87</v>
      </c>
      <c r="D91" s="553" t="s">
        <v>3222</v>
      </c>
      <c r="E91" s="553" t="s">
        <v>363</v>
      </c>
      <c r="F91" s="553" t="s">
        <v>65</v>
      </c>
      <c r="G91" s="553" t="s">
        <v>3223</v>
      </c>
      <c r="H91" s="553"/>
      <c r="I91" s="553"/>
      <c r="J91" s="553"/>
      <c r="K91" s="553"/>
      <c r="L91" s="554" t="str">
        <f>VLOOKUP(A91,'2024当番マスター'!A:E,4,FALSE)</f>
        <v>#N/A</v>
      </c>
      <c r="M91" s="554" t="str">
        <f>VLOOKUP(A91,'2023当番マスター(旧)'!A:D,4,FALSE)</f>
        <v>林　　　 美和　　</v>
      </c>
      <c r="N91" s="554" t="str">
        <f>VLOOKUP(A91,'2022当番マスター'!A:D,4,FALSE)</f>
        <v>林　　　 美和　　</v>
      </c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</row>
    <row r="92" ht="12.0" customHeight="1">
      <c r="A92" s="552" t="s">
        <v>2968</v>
      </c>
      <c r="B92" s="552" t="s">
        <v>2969</v>
      </c>
      <c r="C92" s="553" t="s">
        <v>56</v>
      </c>
      <c r="D92" s="553" t="s">
        <v>2966</v>
      </c>
      <c r="E92" s="553" t="s">
        <v>2967</v>
      </c>
      <c r="F92" s="553"/>
      <c r="G92" s="553"/>
      <c r="H92" s="553"/>
      <c r="I92" s="553"/>
      <c r="J92" s="553"/>
      <c r="K92" s="553"/>
      <c r="L92" s="554" t="str">
        <f>VLOOKUP(A92,'2024当番マスター'!A:E,4,FALSE)</f>
        <v>#N/A</v>
      </c>
      <c r="M92" s="554" t="str">
        <f>VLOOKUP(A92,'2023当番マスター(旧)'!A:D,4,FALSE)</f>
        <v>モリソン 晴信　　</v>
      </c>
      <c r="N92" s="554" t="str">
        <f>VLOOKUP(A92,'2022当番マスター'!A:D,4,FALSE)</f>
        <v>モリソン 晴信　　</v>
      </c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</row>
    <row r="93" ht="12.0" customHeight="1">
      <c r="A93" s="552" t="s">
        <v>636</v>
      </c>
      <c r="B93" s="552" t="s">
        <v>637</v>
      </c>
      <c r="C93" s="553" t="s">
        <v>56</v>
      </c>
      <c r="D93" s="553" t="s">
        <v>3224</v>
      </c>
      <c r="E93" s="553" t="s">
        <v>635</v>
      </c>
      <c r="F93" s="553"/>
      <c r="G93" s="553"/>
      <c r="H93" s="553"/>
      <c r="I93" s="553"/>
      <c r="J93" s="553"/>
      <c r="K93" s="553"/>
      <c r="L93" s="554" t="str">
        <f>VLOOKUP(A93,'2024当番マスター'!A:E,4,FALSE)</f>
        <v>#N/A</v>
      </c>
      <c r="M93" s="554" t="str">
        <f>VLOOKUP(A93,'2023当番マスター(旧)'!A:D,4,FALSE)</f>
        <v>作佐部　 岳　　　</v>
      </c>
      <c r="N93" s="554" t="str">
        <f>VLOOKUP(A93,'2022当番マスター'!A:D,4,FALSE)</f>
        <v>作佐部　 岳　　　</v>
      </c>
      <c r="O93" s="555"/>
      <c r="P93" s="555"/>
      <c r="Q93" s="555"/>
      <c r="R93" s="555"/>
      <c r="S93" s="555"/>
      <c r="T93" s="555"/>
      <c r="U93" s="555"/>
      <c r="V93" s="555"/>
      <c r="W93" s="555"/>
      <c r="X93" s="555"/>
      <c r="Y93" s="555"/>
      <c r="Z93" s="555"/>
    </row>
    <row r="94" ht="12.0" customHeight="1">
      <c r="A94" s="552" t="s">
        <v>63</v>
      </c>
      <c r="B94" s="552" t="s">
        <v>64</v>
      </c>
      <c r="C94" s="553" t="s">
        <v>56</v>
      </c>
      <c r="D94" s="553" t="s">
        <v>3225</v>
      </c>
      <c r="E94" s="553" t="s">
        <v>62</v>
      </c>
      <c r="F94" s="553" t="s">
        <v>118</v>
      </c>
      <c r="G94" s="553" t="s">
        <v>3226</v>
      </c>
      <c r="H94" s="553"/>
      <c r="I94" s="553"/>
      <c r="J94" s="553"/>
      <c r="K94" s="553"/>
      <c r="L94" s="554" t="str">
        <f>VLOOKUP(A94,'2024当番マスター'!A:E,4,FALSE)</f>
        <v>#N/A</v>
      </c>
      <c r="M94" s="554" t="str">
        <f>VLOOKUP(A94,'2023当番マスター(旧)'!A:D,4,FALSE)</f>
        <v>松井　　 一真　　</v>
      </c>
      <c r="N94" s="554" t="str">
        <f>VLOOKUP(A94,'2022当番マスター'!A:D,4,FALSE)</f>
        <v>松井　　 一真　　</v>
      </c>
      <c r="O94" s="555"/>
      <c r="P94" s="555"/>
      <c r="Q94" s="555"/>
      <c r="R94" s="555"/>
      <c r="S94" s="555"/>
      <c r="T94" s="555"/>
      <c r="U94" s="555"/>
      <c r="V94" s="555"/>
      <c r="W94" s="555"/>
      <c r="X94" s="555"/>
      <c r="Y94" s="555"/>
      <c r="Z94" s="555"/>
    </row>
    <row r="95" ht="12.0" customHeight="1">
      <c r="A95" s="552" t="s">
        <v>2759</v>
      </c>
      <c r="B95" s="552" t="s">
        <v>2761</v>
      </c>
      <c r="C95" s="553" t="s">
        <v>56</v>
      </c>
      <c r="D95" s="553" t="s">
        <v>3227</v>
      </c>
      <c r="E95" s="553" t="s">
        <v>2758</v>
      </c>
      <c r="F95" s="553"/>
      <c r="G95" s="553"/>
      <c r="H95" s="553"/>
      <c r="I95" s="553"/>
      <c r="J95" s="553"/>
      <c r="K95" s="553"/>
      <c r="L95" s="554" t="str">
        <f>VLOOKUP(A95,'2024当番マスター'!A:E,4,FALSE)</f>
        <v>#N/A</v>
      </c>
      <c r="M95" s="554" t="str">
        <f>VLOOKUP(A95,'2023当番マスター(旧)'!A:D,4,FALSE)</f>
        <v>加藤　　 大河　　</v>
      </c>
      <c r="N95" s="554" t="str">
        <f>VLOOKUP(A95,'2022当番マスター'!A:D,4,FALSE)</f>
        <v>加藤　　 大河　　</v>
      </c>
      <c r="O95" s="555"/>
      <c r="P95" s="555"/>
      <c r="Q95" s="555"/>
      <c r="R95" s="555"/>
      <c r="S95" s="555"/>
      <c r="T95" s="555"/>
      <c r="U95" s="555"/>
      <c r="V95" s="555"/>
      <c r="W95" s="555"/>
      <c r="X95" s="555"/>
      <c r="Y95" s="555"/>
      <c r="Z95" s="555"/>
    </row>
    <row r="96" ht="12.0" customHeight="1">
      <c r="A96" s="552" t="s">
        <v>810</v>
      </c>
      <c r="B96" s="552" t="s">
        <v>811</v>
      </c>
      <c r="C96" s="553" t="s">
        <v>56</v>
      </c>
      <c r="D96" s="553" t="s">
        <v>3228</v>
      </c>
      <c r="E96" s="553" t="s">
        <v>462</v>
      </c>
      <c r="F96" s="553"/>
      <c r="G96" s="553"/>
      <c r="H96" s="553"/>
      <c r="I96" s="553"/>
      <c r="J96" s="553"/>
      <c r="K96" s="553"/>
      <c r="L96" s="554" t="str">
        <f>VLOOKUP(A96,'2024当番マスター'!A:E,4,FALSE)</f>
        <v>#N/A</v>
      </c>
      <c r="M96" s="554" t="str">
        <f>VLOOKUP(A96,'2023当番マスター(旧)'!A:D,4,FALSE)</f>
        <v>ハリソン 倖　　　</v>
      </c>
      <c r="N96" s="554" t="str">
        <f>VLOOKUP(A96,'2022当番マスター'!A:D,4,FALSE)</f>
        <v>ハリソン 倖　　　</v>
      </c>
      <c r="O96" s="555"/>
      <c r="P96" s="555"/>
      <c r="Q96" s="555"/>
      <c r="R96" s="555"/>
      <c r="S96" s="555"/>
      <c r="T96" s="555"/>
      <c r="U96" s="555"/>
      <c r="V96" s="555"/>
      <c r="W96" s="555"/>
      <c r="X96" s="555"/>
      <c r="Y96" s="555"/>
      <c r="Z96" s="555"/>
    </row>
    <row r="97" ht="12.0" customHeight="1">
      <c r="A97" s="552" t="s">
        <v>2882</v>
      </c>
      <c r="B97" s="552" t="s">
        <v>2883</v>
      </c>
      <c r="C97" s="553" t="s">
        <v>56</v>
      </c>
      <c r="D97" s="553" t="s">
        <v>3229</v>
      </c>
      <c r="E97" s="553" t="s">
        <v>1644</v>
      </c>
      <c r="F97" s="553" t="s">
        <v>118</v>
      </c>
      <c r="G97" s="553" t="s">
        <v>3230</v>
      </c>
      <c r="H97" s="553"/>
      <c r="I97" s="553"/>
      <c r="J97" s="553"/>
      <c r="K97" s="553"/>
      <c r="L97" s="554" t="str">
        <f>VLOOKUP(A97,'2024当番マスター'!A:E,4,FALSE)</f>
        <v>#N/A</v>
      </c>
      <c r="M97" s="554" t="str">
        <f>VLOOKUP(A97,'2023当番マスター(旧)'!A:D,4,FALSE)</f>
        <v>宮田　　 來怜　　</v>
      </c>
      <c r="N97" s="554" t="str">
        <f>VLOOKUP(A97,'2022当番マスター'!A:D,4,FALSE)</f>
        <v>宮田　　 來怜　　</v>
      </c>
      <c r="O97" s="555"/>
      <c r="P97" s="555"/>
      <c r="Q97" s="555"/>
      <c r="R97" s="555"/>
      <c r="S97" s="555"/>
      <c r="T97" s="555"/>
      <c r="U97" s="555"/>
      <c r="V97" s="555"/>
      <c r="W97" s="555"/>
      <c r="X97" s="555"/>
      <c r="Y97" s="555"/>
      <c r="Z97" s="555"/>
    </row>
    <row r="98" ht="12.0" customHeight="1">
      <c r="A98" s="552" t="s">
        <v>813</v>
      </c>
      <c r="B98" s="552" t="s">
        <v>814</v>
      </c>
      <c r="C98" s="553" t="s">
        <v>56</v>
      </c>
      <c r="D98" s="553" t="s">
        <v>3231</v>
      </c>
      <c r="E98" s="553" t="s">
        <v>564</v>
      </c>
      <c r="F98" s="553" t="s">
        <v>2731</v>
      </c>
      <c r="G98" s="553" t="s">
        <v>3232</v>
      </c>
      <c r="H98" s="553"/>
      <c r="I98" s="553"/>
      <c r="J98" s="553"/>
      <c r="K98" s="553"/>
      <c r="L98" s="554" t="str">
        <f>VLOOKUP(A98,'2024当番マスター'!A:E,4,FALSE)</f>
        <v>#N/A</v>
      </c>
      <c r="M98" s="554" t="str">
        <f>VLOOKUP(A98,'2023当番マスター(旧)'!A:D,4,FALSE)</f>
        <v>小島　　 蒔人</v>
      </c>
      <c r="N98" s="554" t="str">
        <f>VLOOKUP(A98,'2022当番マスター'!A:D,4,FALSE)</f>
        <v>小島　　 蒔人</v>
      </c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</row>
    <row r="99" ht="12.0" customHeight="1">
      <c r="A99" s="552" t="s">
        <v>2949</v>
      </c>
      <c r="B99" s="552" t="s">
        <v>3233</v>
      </c>
      <c r="C99" s="553" t="s">
        <v>56</v>
      </c>
      <c r="D99" s="553" t="s">
        <v>2947</v>
      </c>
      <c r="E99" s="553" t="s">
        <v>2948</v>
      </c>
      <c r="F99" s="553" t="s">
        <v>2809</v>
      </c>
      <c r="G99" s="553" t="s">
        <v>2951</v>
      </c>
      <c r="H99" s="553"/>
      <c r="I99" s="553"/>
      <c r="J99" s="553"/>
      <c r="K99" s="553"/>
      <c r="L99" s="554" t="str">
        <f>VLOOKUP(A99,'2024当番マスター'!A:E,4,FALSE)</f>
        <v>#N/A</v>
      </c>
      <c r="M99" s="554" t="str">
        <f>VLOOKUP(A99,'2023当番マスター(旧)'!A:D,4,FALSE)</f>
        <v>井手　　 康平　　</v>
      </c>
      <c r="N99" s="554" t="str">
        <f>VLOOKUP(A99,'2022当番マスター'!A:D,4,FALSE)</f>
        <v>井手　　 康平　　</v>
      </c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</row>
    <row r="100" ht="12.0" customHeight="1">
      <c r="A100" s="552" t="s">
        <v>891</v>
      </c>
      <c r="B100" s="552" t="s">
        <v>892</v>
      </c>
      <c r="C100" s="553" t="s">
        <v>56</v>
      </c>
      <c r="D100" s="553" t="s">
        <v>3234</v>
      </c>
      <c r="E100" s="553" t="s">
        <v>887</v>
      </c>
      <c r="F100" s="553" t="s">
        <v>2822</v>
      </c>
      <c r="G100" s="553" t="s">
        <v>3235</v>
      </c>
      <c r="H100" s="553"/>
      <c r="I100" s="553"/>
      <c r="J100" s="553"/>
      <c r="K100" s="553"/>
      <c r="L100" s="554" t="str">
        <f>VLOOKUP(A100,'2024当番マスター'!A:E,4,FALSE)</f>
        <v>#N/A</v>
      </c>
      <c r="M100" s="554" t="str">
        <f>VLOOKUP(A100,'2023当番マスター(旧)'!A:D,4,FALSE)</f>
        <v>北井　　 匠　　　</v>
      </c>
      <c r="N100" s="554" t="str">
        <f>VLOOKUP(A100,'2022当番マスター'!A:D,4,FALSE)</f>
        <v>#N/A</v>
      </c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</row>
    <row r="101" ht="12.0" customHeight="1">
      <c r="A101" s="552" t="s">
        <v>819</v>
      </c>
      <c r="B101" s="552" t="s">
        <v>820</v>
      </c>
      <c r="C101" s="553" t="s">
        <v>56</v>
      </c>
      <c r="D101" s="553" t="s">
        <v>3236</v>
      </c>
      <c r="E101" s="553" t="s">
        <v>817</v>
      </c>
      <c r="F101" s="553"/>
      <c r="G101" s="553"/>
      <c r="H101" s="553"/>
      <c r="I101" s="553"/>
      <c r="J101" s="553"/>
      <c r="K101" s="553"/>
      <c r="L101" s="554" t="str">
        <f>VLOOKUP(A101,'2024当番マスター'!A:E,4,FALSE)</f>
        <v>#N/A</v>
      </c>
      <c r="M101" s="554" t="str">
        <f>VLOOKUP(A101,'2023当番マスター(旧)'!A:D,4,FALSE)</f>
        <v>鈴木　　 賢斗　　</v>
      </c>
      <c r="N101" s="554" t="str">
        <f>VLOOKUP(A101,'2022当番マスター'!A:D,4,FALSE)</f>
        <v>鈴木　　 賢斗　　</v>
      </c>
      <c r="O101" s="555"/>
      <c r="P101" s="555"/>
      <c r="Q101" s="555"/>
      <c r="R101" s="555"/>
      <c r="S101" s="555"/>
      <c r="T101" s="555"/>
      <c r="U101" s="555"/>
      <c r="V101" s="555"/>
      <c r="W101" s="555"/>
      <c r="X101" s="555"/>
      <c r="Y101" s="555"/>
      <c r="Z101" s="555"/>
    </row>
    <row r="102" ht="12.0" customHeight="1">
      <c r="A102" s="552" t="s">
        <v>2754</v>
      </c>
      <c r="B102" s="552" t="s">
        <v>2755</v>
      </c>
      <c r="C102" s="553" t="s">
        <v>56</v>
      </c>
      <c r="D102" s="553" t="s">
        <v>3237</v>
      </c>
      <c r="E102" s="553" t="s">
        <v>2753</v>
      </c>
      <c r="F102" s="553"/>
      <c r="G102" s="553"/>
      <c r="H102" s="553"/>
      <c r="I102" s="553"/>
      <c r="J102" s="553"/>
      <c r="K102" s="553"/>
      <c r="L102" s="554" t="str">
        <f>VLOOKUP(A102,'2024当番マスター'!A:E,4,FALSE)</f>
        <v>#N/A</v>
      </c>
      <c r="M102" s="554" t="str">
        <f>VLOOKUP(A102,'2023当番マスター(旧)'!A:D,4,FALSE)</f>
        <v>二村　　 美玲　　</v>
      </c>
      <c r="N102" s="554" t="str">
        <f>VLOOKUP(A102,'2022当番マスター'!A:D,4,FALSE)</f>
        <v>二村　　 美怜　　</v>
      </c>
      <c r="O102" s="555"/>
      <c r="P102" s="555"/>
      <c r="Q102" s="555"/>
      <c r="R102" s="555"/>
      <c r="S102" s="555"/>
      <c r="T102" s="555"/>
      <c r="U102" s="555"/>
      <c r="V102" s="555"/>
      <c r="W102" s="555"/>
      <c r="X102" s="555"/>
      <c r="Y102" s="555"/>
      <c r="Z102" s="555"/>
    </row>
    <row r="103" ht="12.0" customHeight="1">
      <c r="A103" s="552" t="s">
        <v>3004</v>
      </c>
      <c r="B103" s="552" t="s">
        <v>3238</v>
      </c>
      <c r="C103" s="553" t="s">
        <v>56</v>
      </c>
      <c r="D103" s="553" t="s">
        <v>3002</v>
      </c>
      <c r="E103" s="553" t="s">
        <v>3003</v>
      </c>
      <c r="F103" s="553"/>
      <c r="G103" s="553"/>
      <c r="H103" s="553"/>
      <c r="I103" s="553"/>
      <c r="J103" s="553"/>
      <c r="K103" s="553"/>
      <c r="L103" s="554" t="str">
        <f>VLOOKUP(A103,'2024当番マスター'!A:E,4,FALSE)</f>
        <v>#N/A</v>
      </c>
      <c r="M103" s="554" t="str">
        <f>VLOOKUP(A103,'2023当番マスター(旧)'!A:D,4,FALSE)</f>
        <v>大河内　 彩恵　　</v>
      </c>
      <c r="N103" s="554" t="str">
        <f>VLOOKUP(A103,'2022当番マスター'!A:D,4,FALSE)</f>
        <v>大河内　 彩恵　　</v>
      </c>
      <c r="O103" s="555"/>
      <c r="P103" s="555"/>
      <c r="Q103" s="555"/>
      <c r="R103" s="555"/>
      <c r="S103" s="555"/>
      <c r="T103" s="555"/>
      <c r="U103" s="555"/>
      <c r="V103" s="555"/>
      <c r="W103" s="555"/>
      <c r="X103" s="555"/>
      <c r="Y103" s="555"/>
      <c r="Z103" s="555"/>
    </row>
    <row r="104" ht="12.0" customHeight="1">
      <c r="A104" s="552" t="s">
        <v>536</v>
      </c>
      <c r="B104" s="552" t="s">
        <v>541</v>
      </c>
      <c r="C104" s="553" t="s">
        <v>56</v>
      </c>
      <c r="D104" s="553" t="s">
        <v>3239</v>
      </c>
      <c r="E104" s="553" t="s">
        <v>535</v>
      </c>
      <c r="F104" s="553" t="s">
        <v>118</v>
      </c>
      <c r="G104" s="553" t="s">
        <v>3240</v>
      </c>
      <c r="H104" s="553"/>
      <c r="I104" s="553"/>
      <c r="J104" s="553"/>
      <c r="K104" s="553"/>
      <c r="L104" s="554" t="str">
        <f>VLOOKUP(A104,'2024当番マスター'!A:E,4,FALSE)</f>
        <v>#N/A</v>
      </c>
      <c r="M104" s="554" t="str">
        <f>VLOOKUP(A104,'2023当番マスター(旧)'!A:D,4,FALSE)</f>
        <v>松野　　 海咲　　</v>
      </c>
      <c r="N104" s="554" t="str">
        <f>VLOOKUP(A104,'2022当番マスター'!A:D,4,FALSE)</f>
        <v>松野　　 海咲　　</v>
      </c>
      <c r="O104" s="555"/>
      <c r="P104" s="555"/>
      <c r="Q104" s="555"/>
      <c r="R104" s="555"/>
      <c r="S104" s="555"/>
      <c r="T104" s="555"/>
      <c r="U104" s="555"/>
      <c r="V104" s="555"/>
      <c r="W104" s="555"/>
      <c r="X104" s="555"/>
      <c r="Y104" s="555"/>
      <c r="Z104" s="555"/>
    </row>
    <row r="105" ht="12.0" customHeight="1">
      <c r="A105" s="552" t="s">
        <v>2976</v>
      </c>
      <c r="B105" s="552" t="s">
        <v>3241</v>
      </c>
      <c r="C105" s="553" t="s">
        <v>56</v>
      </c>
      <c r="D105" s="553" t="s">
        <v>2974</v>
      </c>
      <c r="E105" s="553" t="s">
        <v>2975</v>
      </c>
      <c r="F105" s="553" t="s">
        <v>50</v>
      </c>
      <c r="G105" s="553" t="s">
        <v>2978</v>
      </c>
      <c r="H105" s="553"/>
      <c r="I105" s="553"/>
      <c r="J105" s="553"/>
      <c r="K105" s="553"/>
      <c r="L105" s="554" t="str">
        <f>VLOOKUP(A105,'2024当番マスター'!A:E,4,FALSE)</f>
        <v>#N/A</v>
      </c>
      <c r="M105" s="554" t="str">
        <f>VLOOKUP(A105,'2023当番マスター(旧)'!A:D,4,FALSE)</f>
        <v>松本　　 佳乃　　</v>
      </c>
      <c r="N105" s="554" t="str">
        <f>VLOOKUP(A105,'2022当番マスター'!A:D,4,FALSE)</f>
        <v>松本　　 佳乃　　</v>
      </c>
      <c r="O105" s="555"/>
      <c r="P105" s="555"/>
      <c r="Q105" s="555"/>
      <c r="R105" s="555"/>
      <c r="S105" s="555"/>
      <c r="T105" s="555"/>
      <c r="U105" s="555"/>
      <c r="V105" s="555"/>
      <c r="W105" s="555"/>
      <c r="X105" s="555"/>
      <c r="Y105" s="555"/>
      <c r="Z105" s="555"/>
    </row>
    <row r="106" ht="12.0" customHeight="1">
      <c r="A106" s="552" t="s">
        <v>804</v>
      </c>
      <c r="B106" s="552" t="s">
        <v>805</v>
      </c>
      <c r="C106" s="553" t="s">
        <v>56</v>
      </c>
      <c r="D106" s="553" t="s">
        <v>3242</v>
      </c>
      <c r="E106" s="553" t="s">
        <v>803</v>
      </c>
      <c r="F106" s="553" t="s">
        <v>3102</v>
      </c>
      <c r="G106" s="553" t="s">
        <v>3243</v>
      </c>
      <c r="H106" s="553" t="s">
        <v>181</v>
      </c>
      <c r="I106" s="553" t="s">
        <v>3244</v>
      </c>
      <c r="J106" s="553"/>
      <c r="K106" s="553"/>
      <c r="L106" s="554" t="str">
        <f>VLOOKUP(A106,'2024当番マスター'!A:E,4,FALSE)</f>
        <v>#N/A</v>
      </c>
      <c r="M106" s="554" t="str">
        <f>VLOOKUP(A106,'2023当番マスター(旧)'!A:D,4,FALSE)</f>
        <v>稲森　　 杏奈　　</v>
      </c>
      <c r="N106" s="554" t="str">
        <f>VLOOKUP(A106,'2022当番マスター'!A:D,4,FALSE)</f>
        <v>稲森　　 杏奈　　</v>
      </c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</row>
    <row r="107" ht="12.0" customHeight="1">
      <c r="A107" s="552" t="s">
        <v>895</v>
      </c>
      <c r="B107" s="552" t="s">
        <v>896</v>
      </c>
      <c r="C107" s="553" t="s">
        <v>56</v>
      </c>
      <c r="D107" s="553" t="s">
        <v>3245</v>
      </c>
      <c r="E107" s="553" t="s">
        <v>894</v>
      </c>
      <c r="F107" s="553"/>
      <c r="G107" s="553"/>
      <c r="H107" s="553"/>
      <c r="I107" s="553"/>
      <c r="J107" s="553"/>
      <c r="K107" s="553"/>
      <c r="L107" s="554" t="str">
        <f>VLOOKUP(A107,'2024当番マスター'!A:E,4,FALSE)</f>
        <v>#N/A</v>
      </c>
      <c r="M107" s="554" t="str">
        <f>VLOOKUP(A107,'2023当番マスター(旧)'!A:D,4,FALSE)</f>
        <v>新谷　　 えみり　</v>
      </c>
      <c r="N107" s="554" t="str">
        <f>VLOOKUP(A107,'2022当番マスター'!A:D,4,FALSE)</f>
        <v>新谷　　 えみり　</v>
      </c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</row>
    <row r="108" ht="12.0" customHeight="1">
      <c r="A108" s="552" t="s">
        <v>923</v>
      </c>
      <c r="B108" s="552" t="s">
        <v>922</v>
      </c>
      <c r="C108" s="553" t="s">
        <v>100</v>
      </c>
      <c r="D108" s="553" t="s">
        <v>3246</v>
      </c>
      <c r="E108" s="553" t="s">
        <v>920</v>
      </c>
      <c r="F108" s="553"/>
      <c r="G108" s="553"/>
      <c r="H108" s="553"/>
      <c r="I108" s="553"/>
      <c r="J108" s="553"/>
      <c r="K108" s="553"/>
      <c r="L108" s="554" t="str">
        <f>VLOOKUP(A108,'2024当番マスター'!A:E,4,FALSE)</f>
        <v>#N/A</v>
      </c>
      <c r="M108" s="554" t="str">
        <f>VLOOKUP(A108,'2023当番マスター(旧)'!A:D,4,FALSE)</f>
        <v>中村　　 光太　　</v>
      </c>
      <c r="N108" s="554" t="str">
        <f>VLOOKUP(A108,'2022当番マスター'!A:D,4,FALSE)</f>
        <v>中村　　 光太　　</v>
      </c>
      <c r="O108" s="555"/>
      <c r="P108" s="555"/>
      <c r="Q108" s="555"/>
      <c r="R108" s="555"/>
      <c r="S108" s="555"/>
      <c r="T108" s="555"/>
      <c r="U108" s="555"/>
      <c r="V108" s="555"/>
      <c r="W108" s="555"/>
      <c r="X108" s="555"/>
      <c r="Y108" s="555"/>
      <c r="Z108" s="555"/>
    </row>
    <row r="109" ht="12.0" customHeight="1">
      <c r="A109" s="552" t="s">
        <v>926</v>
      </c>
      <c r="B109" s="552" t="s">
        <v>927</v>
      </c>
      <c r="C109" s="553" t="s">
        <v>100</v>
      </c>
      <c r="D109" s="553" t="s">
        <v>3247</v>
      </c>
      <c r="E109" s="553" t="s">
        <v>925</v>
      </c>
      <c r="F109" s="553" t="s">
        <v>3102</v>
      </c>
      <c r="G109" s="553" t="s">
        <v>3248</v>
      </c>
      <c r="H109" s="553"/>
      <c r="I109" s="553"/>
      <c r="J109" s="553"/>
      <c r="K109" s="553"/>
      <c r="L109" s="554" t="str">
        <f>VLOOKUP(A109,'2024当番マスター'!A:E,4,FALSE)</f>
        <v>#N/A</v>
      </c>
      <c r="M109" s="554" t="str">
        <f>VLOOKUP(A109,'2023当番マスター(旧)'!A:D,4,FALSE)</f>
        <v>良原　　 渓太</v>
      </c>
      <c r="N109" s="554" t="str">
        <f>VLOOKUP(A109,'2022当番マスター'!A:D,4,FALSE)</f>
        <v>良原　　 渓太</v>
      </c>
      <c r="O109" s="555"/>
      <c r="P109" s="555"/>
      <c r="Q109" s="555"/>
      <c r="R109" s="555"/>
      <c r="S109" s="555"/>
      <c r="T109" s="555"/>
      <c r="U109" s="555"/>
      <c r="V109" s="555"/>
      <c r="W109" s="555"/>
      <c r="X109" s="555"/>
      <c r="Y109" s="555"/>
      <c r="Z109" s="555"/>
    </row>
    <row r="110" ht="12.0" customHeight="1">
      <c r="A110" s="552" t="s">
        <v>836</v>
      </c>
      <c r="B110" s="552" t="s">
        <v>837</v>
      </c>
      <c r="C110" s="553" t="s">
        <v>100</v>
      </c>
      <c r="D110" s="553" t="s">
        <v>3249</v>
      </c>
      <c r="E110" s="553" t="s">
        <v>835</v>
      </c>
      <c r="F110" s="553"/>
      <c r="G110" s="553"/>
      <c r="H110" s="553"/>
      <c r="I110" s="553"/>
      <c r="J110" s="553"/>
      <c r="K110" s="553"/>
      <c r="L110" s="554" t="str">
        <f>VLOOKUP(A110,'2024当番マスター'!A:E,4,FALSE)</f>
        <v>#N/A</v>
      </c>
      <c r="M110" s="554" t="str">
        <f>VLOOKUP(A110,'2023当番マスター(旧)'!A:D,4,FALSE)</f>
        <v>#N/A</v>
      </c>
      <c r="N110" s="554" t="str">
        <f>VLOOKUP(A110,'2022当番マスター'!A:D,4,FALSE)</f>
        <v>#N/A</v>
      </c>
      <c r="O110" s="555"/>
      <c r="P110" s="555"/>
      <c r="Q110" s="555"/>
      <c r="R110" s="555"/>
      <c r="S110" s="555"/>
      <c r="T110" s="555"/>
      <c r="U110" s="555"/>
      <c r="V110" s="555"/>
      <c r="W110" s="555"/>
      <c r="X110" s="555"/>
      <c r="Y110" s="555"/>
      <c r="Z110" s="555"/>
    </row>
    <row r="111" ht="12.0" customHeight="1">
      <c r="A111" s="552" t="s">
        <v>861</v>
      </c>
      <c r="B111" s="552" t="s">
        <v>862</v>
      </c>
      <c r="C111" s="553" t="s">
        <v>100</v>
      </c>
      <c r="D111" s="553" t="s">
        <v>3250</v>
      </c>
      <c r="E111" s="553" t="s">
        <v>860</v>
      </c>
      <c r="F111" s="553"/>
      <c r="G111" s="553"/>
      <c r="H111" s="553"/>
      <c r="I111" s="553"/>
      <c r="J111" s="553"/>
      <c r="K111" s="553"/>
      <c r="L111" s="554" t="str">
        <f>VLOOKUP(A111,'2024当番マスター'!A:E,4,FALSE)</f>
        <v>#N/A</v>
      </c>
      <c r="M111" s="554" t="str">
        <f>VLOOKUP(A111,'2023当番マスター(旧)'!A:D,4,FALSE)</f>
        <v>岩田　　 健孟　　</v>
      </c>
      <c r="N111" s="554" t="str">
        <f>VLOOKUP(A111,'2022当番マスター'!A:D,4,FALSE)</f>
        <v>岩田　　 健孟　　</v>
      </c>
      <c r="O111" s="555"/>
      <c r="P111" s="555"/>
      <c r="Q111" s="555"/>
      <c r="R111" s="555"/>
      <c r="S111" s="555"/>
      <c r="T111" s="555"/>
      <c r="U111" s="555"/>
      <c r="V111" s="555"/>
      <c r="W111" s="555"/>
      <c r="X111" s="555"/>
      <c r="Y111" s="555"/>
      <c r="Z111" s="555"/>
    </row>
    <row r="112" ht="12.0" customHeight="1">
      <c r="A112" s="552" t="s">
        <v>864</v>
      </c>
      <c r="B112" s="552" t="s">
        <v>865</v>
      </c>
      <c r="C112" s="553" t="s">
        <v>100</v>
      </c>
      <c r="D112" s="553" t="s">
        <v>3251</v>
      </c>
      <c r="E112" s="553" t="s">
        <v>690</v>
      </c>
      <c r="F112" s="553"/>
      <c r="G112" s="553"/>
      <c r="H112" s="553"/>
      <c r="I112" s="553"/>
      <c r="J112" s="553"/>
      <c r="K112" s="553"/>
      <c r="L112" s="554" t="str">
        <f>VLOOKUP(A112,'2024当番マスター'!A:E,4,FALSE)</f>
        <v>#N/A</v>
      </c>
      <c r="M112" s="554" t="str">
        <f>VLOOKUP(A112,'2023当番マスター(旧)'!A:D,4,FALSE)</f>
        <v>#N/A</v>
      </c>
      <c r="N112" s="554" t="str">
        <f>VLOOKUP(A112,'2022当番マスター'!A:D,4,FALSE)</f>
        <v>#N/A</v>
      </c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</row>
    <row r="113" ht="12.0" customHeight="1">
      <c r="A113" s="552" t="s">
        <v>936</v>
      </c>
      <c r="B113" s="552" t="s">
        <v>937</v>
      </c>
      <c r="C113" s="553" t="s">
        <v>100</v>
      </c>
      <c r="D113" s="553" t="s">
        <v>3252</v>
      </c>
      <c r="E113" s="553" t="s">
        <v>935</v>
      </c>
      <c r="F113" s="553"/>
      <c r="G113" s="553"/>
      <c r="H113" s="553"/>
      <c r="I113" s="553"/>
      <c r="J113" s="553"/>
      <c r="K113" s="553"/>
      <c r="L113" s="554" t="str">
        <f>VLOOKUP(A113,'2024当番マスター'!A:E,4,FALSE)</f>
        <v>#N/A</v>
      </c>
      <c r="M113" s="554" t="str">
        <f>VLOOKUP(A113,'2023当番マスター(旧)'!A:D,4,FALSE)</f>
        <v>内山　　 綾士　　</v>
      </c>
      <c r="N113" s="554" t="str">
        <f>VLOOKUP(A113,'2022当番マスター'!A:D,4,FALSE)</f>
        <v>内山　　 綾士　　</v>
      </c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</row>
    <row r="114" ht="12.0" customHeight="1">
      <c r="A114" s="552" t="s">
        <v>852</v>
      </c>
      <c r="B114" s="552" t="s">
        <v>854</v>
      </c>
      <c r="C114" s="553" t="s">
        <v>100</v>
      </c>
      <c r="D114" s="553" t="s">
        <v>3253</v>
      </c>
      <c r="E114" s="553" t="s">
        <v>850</v>
      </c>
      <c r="F114" s="553" t="s">
        <v>2822</v>
      </c>
      <c r="G114" s="553" t="s">
        <v>3254</v>
      </c>
      <c r="H114" s="553"/>
      <c r="I114" s="553"/>
      <c r="J114" s="553"/>
      <c r="K114" s="553"/>
      <c r="L114" s="554" t="str">
        <f>VLOOKUP(A114,'2024当番マスター'!A:E,4,FALSE)</f>
        <v>#N/A</v>
      </c>
      <c r="M114" s="554" t="str">
        <f>VLOOKUP(A114,'2023当番マスター(旧)'!A:D,4,FALSE)</f>
        <v>薮田　　 大輝　　</v>
      </c>
      <c r="N114" s="554" t="str">
        <f>VLOOKUP(A114,'2022当番マスター'!A:D,4,FALSE)</f>
        <v>薮田　　 大輝　　</v>
      </c>
      <c r="O114" s="555"/>
      <c r="P114" s="555"/>
      <c r="Q114" s="555"/>
      <c r="R114" s="555"/>
      <c r="S114" s="555"/>
      <c r="T114" s="555"/>
      <c r="U114" s="555"/>
      <c r="V114" s="555"/>
      <c r="W114" s="555"/>
      <c r="X114" s="555"/>
      <c r="Y114" s="555"/>
      <c r="Z114" s="555"/>
    </row>
    <row r="115" ht="12.0" customHeight="1">
      <c r="A115" s="552" t="s">
        <v>3255</v>
      </c>
      <c r="B115" s="552" t="s">
        <v>3256</v>
      </c>
      <c r="C115" s="553" t="s">
        <v>100</v>
      </c>
      <c r="D115" s="553" t="s">
        <v>3257</v>
      </c>
      <c r="E115" s="553" t="s">
        <v>3258</v>
      </c>
      <c r="F115" s="553" t="s">
        <v>2822</v>
      </c>
      <c r="G115" s="553" t="s">
        <v>3259</v>
      </c>
      <c r="H115" s="553"/>
      <c r="I115" s="553"/>
      <c r="J115" s="553"/>
      <c r="K115" s="553"/>
      <c r="L115" s="554" t="str">
        <f>VLOOKUP(A115,'2024当番マスター'!A:E,4,FALSE)</f>
        <v>#N/A</v>
      </c>
      <c r="M115" s="554" t="str">
        <f>VLOOKUP(A115,'2023当番マスター(旧)'!A:D,4,FALSE)</f>
        <v>松本　　 悠生　　</v>
      </c>
      <c r="N115" s="554" t="str">
        <f>VLOOKUP(A115,'2022当番マスター'!A:D,4,FALSE)</f>
        <v>松本　　 悠生　　</v>
      </c>
      <c r="O115" s="555"/>
      <c r="P115" s="555"/>
      <c r="Q115" s="555"/>
      <c r="R115" s="555"/>
      <c r="S115" s="555"/>
      <c r="T115" s="555"/>
      <c r="U115" s="555"/>
      <c r="V115" s="555"/>
      <c r="W115" s="555"/>
      <c r="X115" s="555"/>
      <c r="Y115" s="555"/>
      <c r="Z115" s="555"/>
    </row>
    <row r="116" ht="12.0" customHeight="1">
      <c r="A116" s="552" t="s">
        <v>932</v>
      </c>
      <c r="B116" s="552" t="s">
        <v>933</v>
      </c>
      <c r="C116" s="553" t="s">
        <v>100</v>
      </c>
      <c r="D116" s="553" t="s">
        <v>3260</v>
      </c>
      <c r="E116" s="553" t="s">
        <v>931</v>
      </c>
      <c r="F116" s="553"/>
      <c r="G116" s="553"/>
      <c r="H116" s="553"/>
      <c r="I116" s="553"/>
      <c r="J116" s="553"/>
      <c r="K116" s="553"/>
      <c r="L116" s="554" t="str">
        <f>VLOOKUP(A116,'2024当番マスター'!A:E,4,FALSE)</f>
        <v>#N/A</v>
      </c>
      <c r="M116" s="554" t="str">
        <f>VLOOKUP(A116,'2023当番マスター(旧)'!A:D,4,FALSE)</f>
        <v>ハイマン 多莉明　</v>
      </c>
      <c r="N116" s="554" t="str">
        <f>VLOOKUP(A116,'2022当番マスター'!A:D,4,FALSE)</f>
        <v>ハイマン 多莉明　</v>
      </c>
      <c r="O116" s="555"/>
      <c r="P116" s="555"/>
      <c r="Q116" s="555"/>
      <c r="R116" s="555"/>
      <c r="S116" s="555"/>
      <c r="T116" s="555"/>
      <c r="U116" s="555"/>
      <c r="V116" s="555"/>
      <c r="W116" s="555"/>
      <c r="X116" s="555"/>
      <c r="Y116" s="555"/>
      <c r="Z116" s="555"/>
    </row>
    <row r="117" ht="12.0" customHeight="1">
      <c r="A117" s="552" t="s">
        <v>857</v>
      </c>
      <c r="B117" s="552" t="s">
        <v>858</v>
      </c>
      <c r="C117" s="553" t="s">
        <v>100</v>
      </c>
      <c r="D117" s="553" t="s">
        <v>3261</v>
      </c>
      <c r="E117" s="553" t="s">
        <v>856</v>
      </c>
      <c r="F117" s="553"/>
      <c r="G117" s="553"/>
      <c r="H117" s="553"/>
      <c r="I117" s="553"/>
      <c r="J117" s="553"/>
      <c r="K117" s="553"/>
      <c r="L117" s="554" t="str">
        <f>VLOOKUP(A117,'2024当番マスター'!A:E,4,FALSE)</f>
        <v>#N/A</v>
      </c>
      <c r="M117" s="554" t="str">
        <f>VLOOKUP(A117,'2023当番マスター(旧)'!A:D,4,FALSE)</f>
        <v>黒木　　 逢七　　</v>
      </c>
      <c r="N117" s="554" t="str">
        <f>VLOOKUP(A117,'2022当番マスター'!A:D,4,FALSE)</f>
        <v>黒木　　 逢七　　</v>
      </c>
      <c r="O117" s="555"/>
      <c r="P117" s="555"/>
      <c r="Q117" s="555"/>
      <c r="R117" s="555"/>
      <c r="S117" s="555"/>
      <c r="T117" s="555"/>
      <c r="U117" s="555"/>
      <c r="V117" s="555"/>
      <c r="W117" s="555"/>
      <c r="X117" s="555"/>
      <c r="Y117" s="555"/>
      <c r="Z117" s="555"/>
    </row>
    <row r="118" ht="12.0" customHeight="1">
      <c r="A118" s="552" t="s">
        <v>843</v>
      </c>
      <c r="B118" s="552" t="s">
        <v>842</v>
      </c>
      <c r="C118" s="553" t="s">
        <v>100</v>
      </c>
      <c r="D118" s="553" t="s">
        <v>3262</v>
      </c>
      <c r="E118" s="553" t="s">
        <v>839</v>
      </c>
      <c r="F118" s="553" t="s">
        <v>2822</v>
      </c>
      <c r="G118" s="553" t="s">
        <v>3263</v>
      </c>
      <c r="H118" s="553"/>
      <c r="I118" s="553"/>
      <c r="J118" s="553"/>
      <c r="K118" s="553"/>
      <c r="L118" s="554" t="str">
        <f>VLOOKUP(A118,'2024当番マスター'!A:E,4,FALSE)</f>
        <v>#N/A</v>
      </c>
      <c r="M118" s="554" t="str">
        <f>VLOOKUP(A118,'2023当番マスター(旧)'!A:D,4,FALSE)</f>
        <v>石井　　 希歩　　</v>
      </c>
      <c r="N118" s="554" t="str">
        <f>VLOOKUP(A118,'2022当番マスター'!A:D,4,FALSE)</f>
        <v>石井　　 希歩　　</v>
      </c>
      <c r="O118" s="555"/>
      <c r="P118" s="555"/>
      <c r="Q118" s="555"/>
      <c r="R118" s="555"/>
      <c r="S118" s="555"/>
      <c r="T118" s="555"/>
      <c r="U118" s="555"/>
      <c r="V118" s="555"/>
      <c r="W118" s="555"/>
      <c r="X118" s="555"/>
      <c r="Y118" s="555"/>
      <c r="Z118" s="555"/>
    </row>
    <row r="119" ht="12.0" customHeight="1">
      <c r="A119" s="552" t="s">
        <v>832</v>
      </c>
      <c r="B119" s="552" t="s">
        <v>833</v>
      </c>
      <c r="C119" s="553" t="s">
        <v>100</v>
      </c>
      <c r="D119" s="553" t="s">
        <v>3264</v>
      </c>
      <c r="E119" s="553" t="s">
        <v>831</v>
      </c>
      <c r="F119" s="553"/>
      <c r="G119" s="553"/>
      <c r="H119" s="553"/>
      <c r="I119" s="553"/>
      <c r="J119" s="553"/>
      <c r="K119" s="553"/>
      <c r="L119" s="554" t="str">
        <f>VLOOKUP(A119,'2024当番マスター'!A:E,4,FALSE)</f>
        <v>#N/A</v>
      </c>
      <c r="M119" s="554" t="str">
        <f>VLOOKUP(A119,'2023当番マスター(旧)'!A:D,4,FALSE)</f>
        <v>ハチンズ 桜華</v>
      </c>
      <c r="N119" s="554" t="str">
        <f>VLOOKUP(A119,'2022当番マスター'!A:D,4,FALSE)</f>
        <v>ハチンズ 桜華</v>
      </c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</row>
    <row r="120" ht="12.0" customHeight="1">
      <c r="A120" s="552" t="s">
        <v>916</v>
      </c>
      <c r="B120" s="552" t="s">
        <v>918</v>
      </c>
      <c r="C120" s="553" t="s">
        <v>100</v>
      </c>
      <c r="D120" s="553" t="s">
        <v>3265</v>
      </c>
      <c r="E120" s="553" t="s">
        <v>913</v>
      </c>
      <c r="F120" s="553" t="s">
        <v>50</v>
      </c>
      <c r="G120" s="553" t="s">
        <v>3266</v>
      </c>
      <c r="H120" s="553" t="s">
        <v>2731</v>
      </c>
      <c r="I120" s="553" t="s">
        <v>3267</v>
      </c>
      <c r="J120" s="553"/>
      <c r="K120" s="553"/>
      <c r="L120" s="554" t="str">
        <f>VLOOKUP(A120,'2024当番マスター'!A:E,4,FALSE)</f>
        <v>#N/A</v>
      </c>
      <c r="M120" s="554" t="str">
        <f>VLOOKUP(A120,'2023当番マスター(旧)'!A:D,4,FALSE)</f>
        <v>森川　　 咲空　　</v>
      </c>
      <c r="N120" s="554" t="str">
        <f>VLOOKUP(A120,'2022当番マスター'!A:D,4,FALSE)</f>
        <v>森川　　 咲空　　</v>
      </c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</row>
    <row r="121" ht="12.0" customHeight="1">
      <c r="A121" s="552" t="s">
        <v>908</v>
      </c>
      <c r="B121" s="552" t="s">
        <v>909</v>
      </c>
      <c r="C121" s="553" t="s">
        <v>100</v>
      </c>
      <c r="D121" s="553" t="s">
        <v>3268</v>
      </c>
      <c r="E121" s="553" t="s">
        <v>658</v>
      </c>
      <c r="F121" s="553" t="s">
        <v>118</v>
      </c>
      <c r="G121" s="553" t="s">
        <v>3269</v>
      </c>
      <c r="H121" s="553" t="s">
        <v>144</v>
      </c>
      <c r="I121" s="553" t="s">
        <v>3270</v>
      </c>
      <c r="J121" s="553"/>
      <c r="K121" s="553"/>
      <c r="L121" s="554" t="str">
        <f>VLOOKUP(A121,'2024当番マスター'!A:E,4,FALSE)</f>
        <v>#N/A</v>
      </c>
      <c r="M121" s="554" t="str">
        <f>VLOOKUP(A121,'2023当番マスター(旧)'!A:D,4,FALSE)</f>
        <v>藤田　　 虹夕</v>
      </c>
      <c r="N121" s="554" t="str">
        <f>VLOOKUP(A121,'2022当番マスター'!A:D,4,FALSE)</f>
        <v>藤田　　 虹夕</v>
      </c>
      <c r="O121" s="555"/>
      <c r="P121" s="555"/>
      <c r="Q121" s="555"/>
      <c r="R121" s="555"/>
      <c r="S121" s="555"/>
      <c r="T121" s="555"/>
      <c r="U121" s="555"/>
      <c r="V121" s="555"/>
      <c r="W121" s="555"/>
      <c r="X121" s="555"/>
      <c r="Y121" s="555"/>
      <c r="Z121" s="555"/>
    </row>
    <row r="122" ht="12.0" customHeight="1">
      <c r="A122" s="552" t="s">
        <v>847</v>
      </c>
      <c r="B122" s="552" t="s">
        <v>808</v>
      </c>
      <c r="C122" s="553" t="s">
        <v>100</v>
      </c>
      <c r="D122" s="553" t="s">
        <v>3271</v>
      </c>
      <c r="E122" s="553" t="s">
        <v>845</v>
      </c>
      <c r="F122" s="553" t="s">
        <v>50</v>
      </c>
      <c r="G122" s="553" t="s">
        <v>3272</v>
      </c>
      <c r="H122" s="553"/>
      <c r="I122" s="553"/>
      <c r="J122" s="553"/>
      <c r="K122" s="553"/>
      <c r="L122" s="554" t="str">
        <f>VLOOKUP(A122,'2024当番マスター'!A:E,4,FALSE)</f>
        <v>#N/A</v>
      </c>
      <c r="M122" s="554" t="str">
        <f>VLOOKUP(A122,'2023当番マスター(旧)'!A:D,4,FALSE)</f>
        <v>山崎　　 瑛美　　</v>
      </c>
      <c r="N122" s="554" t="str">
        <f>VLOOKUP(A122,'2022当番マスター'!A:D,4,FALSE)</f>
        <v>山崎　　 瑛美　　</v>
      </c>
      <c r="O122" s="555"/>
      <c r="P122" s="555"/>
      <c r="Q122" s="555"/>
      <c r="R122" s="555"/>
      <c r="S122" s="555"/>
      <c r="T122" s="555"/>
      <c r="U122" s="555"/>
      <c r="V122" s="555"/>
      <c r="W122" s="555"/>
      <c r="X122" s="555"/>
      <c r="Y122" s="555"/>
      <c r="Z122" s="555"/>
    </row>
    <row r="123" ht="12.0" customHeight="1">
      <c r="A123" s="552" t="s">
        <v>2954</v>
      </c>
      <c r="B123" s="552" t="s">
        <v>2955</v>
      </c>
      <c r="C123" s="553" t="s">
        <v>40</v>
      </c>
      <c r="D123" s="553" t="s">
        <v>2952</v>
      </c>
      <c r="E123" s="553" t="s">
        <v>2953</v>
      </c>
      <c r="F123" s="553"/>
      <c r="G123" s="553"/>
      <c r="H123" s="553"/>
      <c r="I123" s="553"/>
      <c r="J123" s="553"/>
      <c r="K123" s="553"/>
      <c r="L123" s="554" t="str">
        <f>VLOOKUP(A123,'2024当番マスター'!A:E,4,FALSE)</f>
        <v>#N/A</v>
      </c>
      <c r="M123" s="554" t="str">
        <f>VLOOKUP(A123,'2023当番マスター(旧)'!A:D,4,FALSE)</f>
        <v>塚本　　 凌久　　</v>
      </c>
      <c r="N123" s="554" t="str">
        <f>VLOOKUP(A123,'2022当番マスター'!A:D,4,FALSE)</f>
        <v>塚本　　 凌久　　</v>
      </c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</row>
    <row r="124" ht="12.0" customHeight="1">
      <c r="A124" s="552" t="s">
        <v>955</v>
      </c>
      <c r="B124" s="552" t="s">
        <v>957</v>
      </c>
      <c r="C124" s="553" t="s">
        <v>40</v>
      </c>
      <c r="D124" s="553" t="s">
        <v>3273</v>
      </c>
      <c r="E124" s="553" t="s">
        <v>954</v>
      </c>
      <c r="F124" s="553"/>
      <c r="G124" s="553"/>
      <c r="H124" s="553"/>
      <c r="I124" s="553"/>
      <c r="J124" s="553"/>
      <c r="K124" s="553"/>
      <c r="L124" s="554" t="str">
        <f>VLOOKUP(A124,'2024当番マスター'!A:E,4,FALSE)</f>
        <v>#N/A</v>
      </c>
      <c r="M124" s="554" t="str">
        <f>VLOOKUP(A124,'2023当番マスター(旧)'!A:D,4,FALSE)</f>
        <v>二村　　 貫太　　</v>
      </c>
      <c r="N124" s="554" t="str">
        <f>VLOOKUP(A124,'2022当番マスター'!A:D,4,FALSE)</f>
        <v>二村　　 貫太　　</v>
      </c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</row>
    <row r="125" ht="12.0" customHeight="1">
      <c r="A125" s="552" t="s">
        <v>190</v>
      </c>
      <c r="B125" s="552" t="s">
        <v>191</v>
      </c>
      <c r="C125" s="553" t="s">
        <v>40</v>
      </c>
      <c r="D125" s="553" t="s">
        <v>3274</v>
      </c>
      <c r="E125" s="553" t="s">
        <v>189</v>
      </c>
      <c r="F125" s="553"/>
      <c r="G125" s="553"/>
      <c r="H125" s="553"/>
      <c r="I125" s="553"/>
      <c r="J125" s="553"/>
      <c r="K125" s="553"/>
      <c r="L125" s="554" t="str">
        <f>VLOOKUP(A125,'2024当番マスター'!A:E,4,FALSE)</f>
        <v>#N/A</v>
      </c>
      <c r="M125" s="554" t="str">
        <f>VLOOKUP(A125,'2023当番マスター(旧)'!A:D,4,FALSE)</f>
        <v>柳沢　　 彪功　　</v>
      </c>
      <c r="N125" s="554" t="str">
        <f>VLOOKUP(A125,'2022当番マスター'!A:D,4,FALSE)</f>
        <v>柳沢　　 彪功　　</v>
      </c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</row>
    <row r="126" ht="12.0" customHeight="1">
      <c r="A126" s="552" t="s">
        <v>873</v>
      </c>
      <c r="B126" s="552" t="s">
        <v>874</v>
      </c>
      <c r="C126" s="553" t="s">
        <v>40</v>
      </c>
      <c r="D126" s="553" t="s">
        <v>3275</v>
      </c>
      <c r="E126" s="553" t="s">
        <v>872</v>
      </c>
      <c r="F126" s="553" t="s">
        <v>50</v>
      </c>
      <c r="G126" s="553" t="s">
        <v>3276</v>
      </c>
      <c r="H126" s="553"/>
      <c r="I126" s="553"/>
      <c r="J126" s="553"/>
      <c r="K126" s="553"/>
      <c r="L126" s="554" t="str">
        <f>VLOOKUP(A126,'2024当番マスター'!A:E,4,FALSE)</f>
        <v>#N/A</v>
      </c>
      <c r="M126" s="554" t="str">
        <f>VLOOKUP(A126,'2023当番マスター(旧)'!A:D,4,FALSE)</f>
        <v>渡辺　　 琳久　　</v>
      </c>
      <c r="N126" s="554" t="str">
        <f>VLOOKUP(A126,'2022当番マスター'!A:D,4,FALSE)</f>
        <v>渡辺　　 琳久　　</v>
      </c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</row>
    <row r="127" ht="12.0" customHeight="1">
      <c r="A127" s="552" t="s">
        <v>2776</v>
      </c>
      <c r="B127" s="552" t="s">
        <v>2117</v>
      </c>
      <c r="C127" s="553" t="s">
        <v>40</v>
      </c>
      <c r="D127" s="553" t="s">
        <v>3277</v>
      </c>
      <c r="E127" s="553" t="s">
        <v>371</v>
      </c>
      <c r="F127" s="553"/>
      <c r="G127" s="553"/>
      <c r="H127" s="553"/>
      <c r="I127" s="553"/>
      <c r="J127" s="553"/>
      <c r="K127" s="553"/>
      <c r="L127" s="554" t="str">
        <f>VLOOKUP(A127,'2024当番マスター'!A:E,4,FALSE)</f>
        <v>#N/A</v>
      </c>
      <c r="M127" s="554" t="str">
        <f>VLOOKUP(A127,'2023当番マスター(旧)'!A:D,4,FALSE)</f>
        <v>松田　　 悠生　　</v>
      </c>
      <c r="N127" s="554" t="str">
        <f>VLOOKUP(A127,'2022当番マスター'!A:D,4,FALSE)</f>
        <v>松田　　 悠生　　</v>
      </c>
      <c r="O127" s="555"/>
      <c r="P127" s="555"/>
      <c r="Q127" s="555"/>
      <c r="R127" s="555"/>
      <c r="S127" s="555"/>
      <c r="T127" s="555"/>
      <c r="U127" s="555"/>
      <c r="V127" s="555"/>
      <c r="W127" s="555"/>
      <c r="X127" s="555"/>
      <c r="Y127" s="555"/>
      <c r="Z127" s="555"/>
    </row>
    <row r="128" ht="12.0" customHeight="1">
      <c r="A128" s="552" t="s">
        <v>949</v>
      </c>
      <c r="B128" s="552" t="s">
        <v>950</v>
      </c>
      <c r="C128" s="553" t="s">
        <v>40</v>
      </c>
      <c r="D128" s="553" t="s">
        <v>3278</v>
      </c>
      <c r="E128" s="553" t="s">
        <v>948</v>
      </c>
      <c r="F128" s="553" t="s">
        <v>139</v>
      </c>
      <c r="G128" s="553" t="s">
        <v>3279</v>
      </c>
      <c r="H128" s="553"/>
      <c r="I128" s="553"/>
      <c r="J128" s="553"/>
      <c r="K128" s="553"/>
      <c r="L128" s="554" t="str">
        <f>VLOOKUP(A128,'2024当番マスター'!A:E,4,FALSE)</f>
        <v>#N/A</v>
      </c>
      <c r="M128" s="554" t="str">
        <f>VLOOKUP(A128,'2023当番マスター(旧)'!A:D,4,FALSE)</f>
        <v>川嶋　　 琉生</v>
      </c>
      <c r="N128" s="554" t="str">
        <f>VLOOKUP(A128,'2022当番マスター'!A:D,4,FALSE)</f>
        <v>川嶋　　 琉生</v>
      </c>
      <c r="O128" s="555"/>
      <c r="P128" s="555"/>
      <c r="Q128" s="555"/>
      <c r="R128" s="555"/>
      <c r="S128" s="555"/>
      <c r="T128" s="555"/>
      <c r="U128" s="555"/>
      <c r="V128" s="555"/>
      <c r="W128" s="555"/>
      <c r="X128" s="555"/>
      <c r="Y128" s="555"/>
      <c r="Z128" s="555"/>
    </row>
    <row r="129" ht="12.0" customHeight="1">
      <c r="A129" s="552" t="s">
        <v>2771</v>
      </c>
      <c r="B129" s="552" t="s">
        <v>2774</v>
      </c>
      <c r="C129" s="553" t="s">
        <v>40</v>
      </c>
      <c r="D129" s="553" t="s">
        <v>3280</v>
      </c>
      <c r="E129" s="553" t="s">
        <v>2770</v>
      </c>
      <c r="F129" s="553" t="s">
        <v>123</v>
      </c>
      <c r="G129" s="553" t="s">
        <v>3281</v>
      </c>
      <c r="H129" s="553"/>
      <c r="I129" s="553"/>
      <c r="J129" s="553"/>
      <c r="K129" s="553"/>
      <c r="L129" s="554" t="str">
        <f>VLOOKUP(A129,'2024当番マスター'!A:E,4,FALSE)</f>
        <v>#N/A</v>
      </c>
      <c r="M129" s="554" t="str">
        <f>VLOOKUP(A129,'2023当番マスター(旧)'!A:D,4,FALSE)</f>
        <v>髙田　　 昂汰　　</v>
      </c>
      <c r="N129" s="554" t="str">
        <f>VLOOKUP(A129,'2022当番マスター'!A:D,4,FALSE)</f>
        <v>髙田　　 昂汰　　</v>
      </c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</row>
    <row r="130" ht="12.0" customHeight="1">
      <c r="A130" s="552" t="s">
        <v>945</v>
      </c>
      <c r="B130" s="552" t="s">
        <v>946</v>
      </c>
      <c r="C130" s="553" t="s">
        <v>40</v>
      </c>
      <c r="D130" s="553" t="s">
        <v>3282</v>
      </c>
      <c r="E130" s="553" t="s">
        <v>944</v>
      </c>
      <c r="F130" s="553"/>
      <c r="G130" s="553"/>
      <c r="H130" s="553"/>
      <c r="I130" s="553"/>
      <c r="J130" s="553"/>
      <c r="K130" s="553"/>
      <c r="L130" s="554" t="str">
        <f>VLOOKUP(A130,'2024当番マスター'!A:E,4,FALSE)</f>
        <v>#N/A</v>
      </c>
      <c r="M130" s="554" t="str">
        <f>VLOOKUP(A130,'2023当番マスター(旧)'!A:D,4,FALSE)</f>
        <v>並木　　 楓　　　</v>
      </c>
      <c r="N130" s="554" t="str">
        <f>VLOOKUP(A130,'2022当番マスター'!A:D,4,FALSE)</f>
        <v>並木　　 楓　　　</v>
      </c>
      <c r="O130" s="555"/>
      <c r="P130" s="555"/>
      <c r="Q130" s="555"/>
      <c r="R130" s="555"/>
      <c r="S130" s="555"/>
      <c r="T130" s="555"/>
      <c r="U130" s="555"/>
      <c r="V130" s="555"/>
      <c r="W130" s="555"/>
      <c r="X130" s="555"/>
      <c r="Y130" s="555"/>
      <c r="Z130" s="555"/>
    </row>
    <row r="131" ht="12.0" customHeight="1">
      <c r="A131" s="552" t="s">
        <v>3283</v>
      </c>
      <c r="B131" s="552" t="s">
        <v>3284</v>
      </c>
      <c r="C131" s="553" t="s">
        <v>40</v>
      </c>
      <c r="D131" s="553" t="s">
        <v>3285</v>
      </c>
      <c r="E131" s="553" t="s">
        <v>3286</v>
      </c>
      <c r="F131" s="553" t="s">
        <v>151</v>
      </c>
      <c r="G131" s="553" t="s">
        <v>3287</v>
      </c>
      <c r="H131" s="553"/>
      <c r="I131" s="553"/>
      <c r="J131" s="553"/>
      <c r="K131" s="553"/>
      <c r="L131" s="554" t="str">
        <f>VLOOKUP(A131,'2024当番マスター'!A:E,4,FALSE)</f>
        <v>#N/A</v>
      </c>
      <c r="M131" s="554" t="str">
        <f>VLOOKUP(A131,'2023当番マスター(旧)'!A:D,4,FALSE)</f>
        <v>村瀬　　 英奈　　</v>
      </c>
      <c r="N131" s="554" t="str">
        <f>VLOOKUP(A131,'2022当番マスター'!A:D,4,FALSE)</f>
        <v>村瀬　　 英奈　　</v>
      </c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</row>
    <row r="132" ht="12.0" customHeight="1">
      <c r="A132" s="552" t="s">
        <v>869</v>
      </c>
      <c r="B132" s="552" t="s">
        <v>870</v>
      </c>
      <c r="C132" s="553" t="s">
        <v>40</v>
      </c>
      <c r="D132" s="553" t="s">
        <v>3288</v>
      </c>
      <c r="E132" s="553" t="s">
        <v>867</v>
      </c>
      <c r="F132" s="553" t="s">
        <v>123</v>
      </c>
      <c r="G132" s="553" t="s">
        <v>3289</v>
      </c>
      <c r="H132" s="553"/>
      <c r="I132" s="553"/>
      <c r="J132" s="553"/>
      <c r="K132" s="553"/>
      <c r="L132" s="554" t="str">
        <f>VLOOKUP(A132,'2024当番マスター'!A:E,4,FALSE)</f>
        <v>#N/A</v>
      </c>
      <c r="M132" s="554" t="str">
        <f>VLOOKUP(A132,'2023当番マスター(旧)'!A:D,4,FALSE)</f>
        <v>橋本　　 彩月</v>
      </c>
      <c r="N132" s="554" t="str">
        <f>VLOOKUP(A132,'2022当番マスター'!A:D,4,FALSE)</f>
        <v>橋本　　 彩月</v>
      </c>
      <c r="O132" s="555"/>
      <c r="P132" s="555"/>
      <c r="Q132" s="555"/>
      <c r="R132" s="555"/>
      <c r="S132" s="555"/>
      <c r="T132" s="555"/>
      <c r="U132" s="555"/>
      <c r="V132" s="555"/>
      <c r="W132" s="555"/>
      <c r="X132" s="555"/>
      <c r="Y132" s="555"/>
      <c r="Z132" s="555"/>
    </row>
    <row r="133" ht="12.0" customHeight="1">
      <c r="A133" s="552" t="s">
        <v>2765</v>
      </c>
      <c r="B133" s="552" t="s">
        <v>2766</v>
      </c>
      <c r="C133" s="553" t="s">
        <v>40</v>
      </c>
      <c r="D133" s="553" t="s">
        <v>3290</v>
      </c>
      <c r="E133" s="553" t="s">
        <v>2764</v>
      </c>
      <c r="F133" s="553" t="s">
        <v>123</v>
      </c>
      <c r="G133" s="553" t="s">
        <v>3291</v>
      </c>
      <c r="H133" s="553"/>
      <c r="I133" s="553"/>
      <c r="J133" s="553"/>
      <c r="K133" s="553"/>
      <c r="L133" s="554" t="str">
        <f>VLOOKUP(A133,'2024当番マスター'!A:E,4,FALSE)</f>
        <v>#N/A</v>
      </c>
      <c r="M133" s="554" t="str">
        <f>VLOOKUP(A133,'2023当番マスター(旧)'!A:D,4,FALSE)</f>
        <v>井上　　 柚羽　　</v>
      </c>
      <c r="N133" s="554" t="str">
        <f>VLOOKUP(A133,'2022当番マスター'!A:D,4,FALSE)</f>
        <v>井上　　 柚羽　　</v>
      </c>
      <c r="O133" s="555"/>
      <c r="P133" s="555"/>
      <c r="Q133" s="555"/>
      <c r="R133" s="555"/>
      <c r="S133" s="555"/>
      <c r="T133" s="555"/>
      <c r="U133" s="555"/>
      <c r="V133" s="555"/>
      <c r="W133" s="555"/>
      <c r="X133" s="555"/>
      <c r="Y133" s="555"/>
      <c r="Z133" s="555"/>
    </row>
    <row r="134" ht="12.0" customHeight="1">
      <c r="A134" s="552" t="s">
        <v>3292</v>
      </c>
      <c r="B134" s="552" t="s">
        <v>3293</v>
      </c>
      <c r="C134" s="553" t="s">
        <v>40</v>
      </c>
      <c r="D134" s="553" t="s">
        <v>3294</v>
      </c>
      <c r="E134" s="553" t="s">
        <v>3062</v>
      </c>
      <c r="F134" s="553"/>
      <c r="G134" s="553"/>
      <c r="H134" s="553"/>
      <c r="I134" s="553"/>
      <c r="J134" s="553"/>
      <c r="K134" s="553"/>
      <c r="L134" s="554" t="str">
        <f>VLOOKUP(A134,'2024当番マスター'!A:E,4,FALSE)</f>
        <v>#N/A</v>
      </c>
      <c r="M134" s="554" t="str">
        <f>VLOOKUP(A134,'2023当番マスター(旧)'!A:D,4,FALSE)</f>
        <v>繁泉　　 凪　　　</v>
      </c>
      <c r="N134" s="554" t="str">
        <f>VLOOKUP(A134,'2022当番マスター'!A:D,4,FALSE)</f>
        <v>繁泉　　 凪　　　</v>
      </c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</row>
    <row r="135" ht="12.0" customHeight="1">
      <c r="A135" s="552" t="s">
        <v>3295</v>
      </c>
      <c r="B135" s="552" t="s">
        <v>3296</v>
      </c>
      <c r="C135" s="553" t="s">
        <v>109</v>
      </c>
      <c r="D135" s="553" t="s">
        <v>3297</v>
      </c>
      <c r="E135" s="553" t="s">
        <v>3298</v>
      </c>
      <c r="F135" s="553" t="s">
        <v>50</v>
      </c>
      <c r="G135" s="553" t="s">
        <v>3299</v>
      </c>
      <c r="H135" s="553"/>
      <c r="I135" s="553"/>
      <c r="J135" s="553"/>
      <c r="K135" s="553"/>
      <c r="L135" s="554" t="str">
        <f>VLOOKUP(A135,'2024当番マスター'!A:E,4,FALSE)</f>
        <v>#N/A</v>
      </c>
      <c r="M135" s="554" t="str">
        <f>VLOOKUP(A135,'2023当番マスター(旧)'!A:D,4,FALSE)</f>
        <v>中村　　 一覚　　</v>
      </c>
      <c r="N135" s="554" t="str">
        <f>VLOOKUP(A135,'2022当番マスター'!A:D,4,FALSE)</f>
        <v>中村　　 一覚　　</v>
      </c>
      <c r="O135" s="555"/>
      <c r="P135" s="555"/>
      <c r="Q135" s="555"/>
      <c r="R135" s="555"/>
      <c r="S135" s="555"/>
      <c r="T135" s="555"/>
      <c r="U135" s="555"/>
      <c r="V135" s="555"/>
      <c r="W135" s="555"/>
      <c r="X135" s="555"/>
      <c r="Y135" s="555"/>
      <c r="Z135" s="555"/>
    </row>
    <row r="136" ht="12.0" customHeight="1">
      <c r="A136" s="552" t="s">
        <v>3025</v>
      </c>
      <c r="B136" s="552" t="s">
        <v>3026</v>
      </c>
      <c r="C136" s="553" t="s">
        <v>109</v>
      </c>
      <c r="D136" s="553" t="s">
        <v>3024</v>
      </c>
      <c r="E136" s="553" t="s">
        <v>135</v>
      </c>
      <c r="F136" s="553"/>
      <c r="G136" s="553"/>
      <c r="H136" s="553"/>
      <c r="I136" s="553"/>
      <c r="J136" s="553"/>
      <c r="K136" s="553"/>
      <c r="L136" s="554" t="str">
        <f>VLOOKUP(A136,'2024当番マスター'!A:E,4,FALSE)</f>
        <v>#N/A</v>
      </c>
      <c r="M136" s="554" t="str">
        <f>VLOOKUP(A136,'2023当番マスター(旧)'!A:D,4,FALSE)</f>
        <v>金野　　 慧一朗　</v>
      </c>
      <c r="N136" s="554" t="str">
        <f>VLOOKUP(A136,'2022当番マスター'!A:D,4,FALSE)</f>
        <v>金野　　 慧一朗　</v>
      </c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</row>
    <row r="137" ht="12.0" customHeight="1">
      <c r="A137" s="552" t="s">
        <v>1027</v>
      </c>
      <c r="B137" s="552" t="s">
        <v>1026</v>
      </c>
      <c r="C137" s="553" t="s">
        <v>109</v>
      </c>
      <c r="D137" s="553" t="s">
        <v>3300</v>
      </c>
      <c r="E137" s="553" t="s">
        <v>920</v>
      </c>
      <c r="F137" s="553"/>
      <c r="G137" s="553"/>
      <c r="H137" s="553"/>
      <c r="I137" s="553"/>
      <c r="J137" s="553"/>
      <c r="K137" s="553"/>
      <c r="L137" s="554" t="str">
        <f>VLOOKUP(A137,'2024当番マスター'!A:E,4,FALSE)</f>
        <v>#N/A</v>
      </c>
      <c r="M137" s="554" t="str">
        <f>VLOOKUP(A137,'2023当番マスター(旧)'!A:D,4,FALSE)</f>
        <v>菅　　　 陽詩　　</v>
      </c>
      <c r="N137" s="554" t="str">
        <f>VLOOKUP(A137,'2022当番マスター'!A:D,4,FALSE)</f>
        <v>菅　　　 陽詩　　</v>
      </c>
      <c r="O137" s="555"/>
      <c r="P137" s="555"/>
      <c r="Q137" s="555"/>
      <c r="R137" s="555"/>
      <c r="S137" s="555"/>
      <c r="T137" s="555"/>
      <c r="U137" s="555"/>
      <c r="V137" s="555"/>
      <c r="W137" s="555"/>
      <c r="X137" s="555"/>
      <c r="Y137" s="555"/>
      <c r="Z137" s="555"/>
    </row>
    <row r="138" ht="12.0" customHeight="1">
      <c r="A138" s="552" t="s">
        <v>983</v>
      </c>
      <c r="B138" s="552" t="s">
        <v>982</v>
      </c>
      <c r="C138" s="553" t="s">
        <v>109</v>
      </c>
      <c r="D138" s="553" t="s">
        <v>3301</v>
      </c>
      <c r="E138" s="553" t="s">
        <v>978</v>
      </c>
      <c r="F138" s="553" t="s">
        <v>2822</v>
      </c>
      <c r="G138" s="553" t="s">
        <v>3302</v>
      </c>
      <c r="H138" s="553" t="s">
        <v>2809</v>
      </c>
      <c r="I138" s="553" t="s">
        <v>3303</v>
      </c>
      <c r="J138" s="553"/>
      <c r="K138" s="553"/>
      <c r="L138" s="554" t="str">
        <f>VLOOKUP(A138,'2024当番マスター'!A:E,4,FALSE)</f>
        <v>#N/A</v>
      </c>
      <c r="M138" s="554" t="str">
        <f>VLOOKUP(A138,'2023当番マスター(旧)'!A:D,4,FALSE)</f>
        <v>佐久間　 一嘉</v>
      </c>
      <c r="N138" s="554" t="str">
        <f>VLOOKUP(A138,'2022当番マスター'!A:D,4,FALSE)</f>
        <v>佐久間　 一嘉</v>
      </c>
      <c r="O138" s="555"/>
      <c r="P138" s="555"/>
      <c r="Q138" s="555"/>
      <c r="R138" s="555"/>
      <c r="S138" s="555"/>
      <c r="T138" s="555"/>
      <c r="U138" s="555"/>
      <c r="V138" s="555"/>
      <c r="W138" s="555"/>
      <c r="X138" s="555"/>
      <c r="Y138" s="555"/>
      <c r="Z138" s="555"/>
    </row>
    <row r="139" ht="12.0" customHeight="1">
      <c r="A139" s="552" t="s">
        <v>3304</v>
      </c>
      <c r="B139" s="552" t="s">
        <v>3305</v>
      </c>
      <c r="C139" s="553" t="s">
        <v>109</v>
      </c>
      <c r="D139" s="553" t="s">
        <v>3306</v>
      </c>
      <c r="E139" s="553" t="s">
        <v>3307</v>
      </c>
      <c r="F139" s="553"/>
      <c r="G139" s="553"/>
      <c r="H139" s="553"/>
      <c r="I139" s="553"/>
      <c r="J139" s="553"/>
      <c r="K139" s="553"/>
      <c r="L139" s="554" t="str">
        <f>VLOOKUP(A139,'2024当番マスター'!A:E,4,FALSE)</f>
        <v>#N/A</v>
      </c>
      <c r="M139" s="554" t="str">
        <f>VLOOKUP(A139,'2023当番マスター(旧)'!A:D,4,FALSE)</f>
        <v>福田　　 光希　　</v>
      </c>
      <c r="N139" s="554" t="str">
        <f>VLOOKUP(A139,'2022当番マスター'!A:D,4,FALSE)</f>
        <v>福田　　 光希　　</v>
      </c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</row>
    <row r="140" ht="12.0" customHeight="1">
      <c r="A140" s="552" t="s">
        <v>2779</v>
      </c>
      <c r="B140" s="552" t="s">
        <v>2780</v>
      </c>
      <c r="C140" s="553" t="s">
        <v>109</v>
      </c>
      <c r="D140" s="553" t="s">
        <v>3308</v>
      </c>
      <c r="E140" s="553" t="s">
        <v>1206</v>
      </c>
      <c r="F140" s="553" t="s">
        <v>50</v>
      </c>
      <c r="G140" s="553" t="s">
        <v>3309</v>
      </c>
      <c r="H140" s="553"/>
      <c r="I140" s="553"/>
      <c r="J140" s="553"/>
      <c r="K140" s="553"/>
      <c r="L140" s="554" t="str">
        <f>VLOOKUP(A140,'2024当番マスター'!A:E,4,FALSE)</f>
        <v>#N/A</v>
      </c>
      <c r="M140" s="554" t="str">
        <f>VLOOKUP(A140,'2023当番マスター(旧)'!A:D,4,FALSE)</f>
        <v>矢田　　 遥花　　</v>
      </c>
      <c r="N140" s="554" t="str">
        <f>VLOOKUP(A140,'2022当番マスター'!A:D,4,FALSE)</f>
        <v>矢田　　 遥花　　</v>
      </c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</row>
    <row r="141" ht="12.0" customHeight="1">
      <c r="A141" s="552" t="s">
        <v>1037</v>
      </c>
      <c r="B141" s="552" t="s">
        <v>1043</v>
      </c>
      <c r="C141" s="553" t="s">
        <v>65</v>
      </c>
      <c r="D141" s="553" t="s">
        <v>3310</v>
      </c>
      <c r="E141" s="553" t="s">
        <v>702</v>
      </c>
      <c r="F141" s="553" t="s">
        <v>144</v>
      </c>
      <c r="G141" s="553" t="s">
        <v>3311</v>
      </c>
      <c r="H141" s="553" t="s">
        <v>181</v>
      </c>
      <c r="I141" s="553" t="s">
        <v>3312</v>
      </c>
      <c r="J141" s="553"/>
      <c r="K141" s="553"/>
      <c r="L141" s="554" t="str">
        <f>VLOOKUP(A141,'2024当番マスター'!A:E,4,FALSE)</f>
        <v>#N/A</v>
      </c>
      <c r="M141" s="554" t="str">
        <f>VLOOKUP(A141,'2023当番マスター(旧)'!A:D,4,FALSE)</f>
        <v>川西　　 哲人　　</v>
      </c>
      <c r="N141" s="554" t="str">
        <f>VLOOKUP(A141,'2022当番マスター'!A:D,4,FALSE)</f>
        <v>川西　　 哲人　　</v>
      </c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</row>
    <row r="142" ht="12.0" customHeight="1">
      <c r="A142" s="552" t="s">
        <v>2785</v>
      </c>
      <c r="B142" s="552" t="s">
        <v>2786</v>
      </c>
      <c r="C142" s="553" t="s">
        <v>65</v>
      </c>
      <c r="D142" s="553" t="s">
        <v>3313</v>
      </c>
      <c r="E142" s="553" t="s">
        <v>2784</v>
      </c>
      <c r="F142" s="553" t="s">
        <v>2731</v>
      </c>
      <c r="G142" s="553" t="s">
        <v>3314</v>
      </c>
      <c r="H142" s="553"/>
      <c r="I142" s="553"/>
      <c r="J142" s="553"/>
      <c r="K142" s="553"/>
      <c r="L142" s="554" t="str">
        <f>VLOOKUP(A142,'2024当番マスター'!A:E,4,FALSE)</f>
        <v>#N/A</v>
      </c>
      <c r="M142" s="554" t="str">
        <f>VLOOKUP(A142,'2023当番マスター(旧)'!A:D,4,FALSE)</f>
        <v>重久　　 睦斉　　</v>
      </c>
      <c r="N142" s="554" t="str">
        <f>VLOOKUP(A142,'2022当番マスター'!A:D,4,FALSE)</f>
        <v>重久　　 睦斉　　</v>
      </c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</row>
    <row r="143" ht="12.0" customHeight="1">
      <c r="A143" s="552" t="s">
        <v>544</v>
      </c>
      <c r="B143" s="552" t="s">
        <v>545</v>
      </c>
      <c r="C143" s="553" t="s">
        <v>65</v>
      </c>
      <c r="D143" s="553" t="s">
        <v>3315</v>
      </c>
      <c r="E143" s="553" t="s">
        <v>543</v>
      </c>
      <c r="F143" s="553" t="s">
        <v>2789</v>
      </c>
      <c r="G143" s="553" t="s">
        <v>3316</v>
      </c>
      <c r="H143" s="553"/>
      <c r="I143" s="553"/>
      <c r="J143" s="553"/>
      <c r="K143" s="553"/>
      <c r="L143" s="554" t="str">
        <f>VLOOKUP(A143,'2024当番マスター'!A:E,4,FALSE)</f>
        <v>#N/A</v>
      </c>
      <c r="M143" s="554" t="str">
        <f>VLOOKUP(A143,'2023当番マスター(旧)'!A:D,4,FALSE)</f>
        <v>村見　　 蒼空　　</v>
      </c>
      <c r="N143" s="554" t="str">
        <f>VLOOKUP(A143,'2022当番マスター'!A:D,4,FALSE)</f>
        <v>村見　　 蒼空　　</v>
      </c>
      <c r="O143" s="555"/>
      <c r="P143" s="555"/>
      <c r="Q143" s="555"/>
      <c r="R143" s="555"/>
      <c r="S143" s="555"/>
      <c r="T143" s="555"/>
      <c r="U143" s="555"/>
      <c r="V143" s="555"/>
      <c r="W143" s="555"/>
      <c r="X143" s="555"/>
      <c r="Y143" s="555"/>
      <c r="Z143" s="555"/>
    </row>
    <row r="144" ht="12.0" customHeight="1">
      <c r="A144" s="552" t="s">
        <v>1063</v>
      </c>
      <c r="B144" s="552" t="s">
        <v>1064</v>
      </c>
      <c r="C144" s="553" t="s">
        <v>65</v>
      </c>
      <c r="D144" s="553" t="s">
        <v>3317</v>
      </c>
      <c r="E144" s="553" t="s">
        <v>1060</v>
      </c>
      <c r="F144" s="553" t="s">
        <v>139</v>
      </c>
      <c r="G144" s="553" t="s">
        <v>3318</v>
      </c>
      <c r="H144" s="553"/>
      <c r="I144" s="553"/>
      <c r="J144" s="553"/>
      <c r="K144" s="553"/>
      <c r="L144" s="554" t="str">
        <f>VLOOKUP(A144,'2024当番マスター'!A:E,4,FALSE)</f>
        <v>#N/A</v>
      </c>
      <c r="M144" s="554" t="str">
        <f>VLOOKUP(A144,'2023当番マスター(旧)'!A:D,4,FALSE)</f>
        <v>大嶋        希海</v>
      </c>
      <c r="N144" s="554" t="str">
        <f>VLOOKUP(A144,'2022当番マスター'!A:D,4,FALSE)</f>
        <v>大嶋        希海</v>
      </c>
      <c r="O144" s="555"/>
      <c r="P144" s="555"/>
      <c r="Q144" s="555"/>
      <c r="R144" s="555"/>
      <c r="S144" s="555"/>
      <c r="T144" s="555"/>
      <c r="U144" s="555"/>
      <c r="V144" s="555"/>
      <c r="W144" s="555"/>
      <c r="X144" s="555"/>
      <c r="Y144" s="555"/>
      <c r="Z144" s="555"/>
    </row>
    <row r="145" ht="12.0" customHeight="1">
      <c r="A145" s="552" t="s">
        <v>998</v>
      </c>
      <c r="B145" s="552" t="s">
        <v>999</v>
      </c>
      <c r="C145" s="553" t="s">
        <v>65</v>
      </c>
      <c r="D145" s="553" t="s">
        <v>3319</v>
      </c>
      <c r="E145" s="553" t="s">
        <v>997</v>
      </c>
      <c r="F145" s="553"/>
      <c r="G145" s="553"/>
      <c r="H145" s="553"/>
      <c r="I145" s="553"/>
      <c r="J145" s="553"/>
      <c r="K145" s="553"/>
      <c r="L145" s="554" t="str">
        <f>VLOOKUP(A145,'2024当番マスター'!A:E,4,FALSE)</f>
        <v>#N/A</v>
      </c>
      <c r="M145" s="554" t="str">
        <f>VLOOKUP(A145,'2023当番マスター(旧)'!A:D,4,FALSE)</f>
        <v>多胡　　 綾乃　　</v>
      </c>
      <c r="N145" s="554" t="str">
        <f>VLOOKUP(A145,'2022当番マスター'!A:D,4,FALSE)</f>
        <v>多胡　　 綾乃　　</v>
      </c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</row>
    <row r="146" ht="12.0" customHeight="1">
      <c r="A146" s="552" t="s">
        <v>1068</v>
      </c>
      <c r="B146" s="552" t="s">
        <v>1069</v>
      </c>
      <c r="C146" s="553" t="s">
        <v>65</v>
      </c>
      <c r="D146" s="553" t="s">
        <v>3320</v>
      </c>
      <c r="E146" s="553" t="s">
        <v>1067</v>
      </c>
      <c r="F146" s="553" t="s">
        <v>2822</v>
      </c>
      <c r="G146" s="553" t="s">
        <v>3321</v>
      </c>
      <c r="H146" s="553"/>
      <c r="I146" s="553"/>
      <c r="J146" s="553"/>
      <c r="K146" s="553"/>
      <c r="L146" s="554" t="str">
        <f>VLOOKUP(A146,'2024当番マスター'!A:E,4,FALSE)</f>
        <v>#N/A</v>
      </c>
      <c r="M146" s="554" t="str">
        <f>VLOOKUP(A146,'2023当番マスター(旧)'!A:D,4,FALSE)</f>
        <v>#N/A</v>
      </c>
      <c r="N146" s="554" t="str">
        <f>VLOOKUP(A146,'2022当番マスター'!A:D,4,FALSE)</f>
        <v>#N/A</v>
      </c>
      <c r="O146" s="555"/>
      <c r="P146" s="555"/>
      <c r="Q146" s="555"/>
      <c r="R146" s="555"/>
      <c r="S146" s="555"/>
      <c r="T146" s="555"/>
      <c r="U146" s="555"/>
      <c r="V146" s="555"/>
      <c r="W146" s="555"/>
      <c r="X146" s="555"/>
      <c r="Y146" s="555"/>
      <c r="Z146" s="555"/>
    </row>
    <row r="147" ht="12.0" customHeight="1">
      <c r="A147" s="552" t="s">
        <v>3322</v>
      </c>
      <c r="B147" s="552" t="s">
        <v>3323</v>
      </c>
      <c r="C147" s="553" t="s">
        <v>65</v>
      </c>
      <c r="D147" s="553" t="s">
        <v>3324</v>
      </c>
      <c r="E147" s="553" t="s">
        <v>3325</v>
      </c>
      <c r="F147" s="553"/>
      <c r="G147" s="553"/>
      <c r="H147" s="553"/>
      <c r="I147" s="553"/>
      <c r="J147" s="553"/>
      <c r="K147" s="553"/>
      <c r="L147" s="554" t="str">
        <f>VLOOKUP(A147,'2024当番マスター'!A:E,4,FALSE)</f>
        <v>#N/A</v>
      </c>
      <c r="M147" s="554" t="str">
        <f>VLOOKUP(A147,'2023当番マスター(旧)'!A:D,4,FALSE)</f>
        <v>日尾野     美桜</v>
      </c>
      <c r="N147" s="554" t="str">
        <f>VLOOKUP(A147,'2022当番マスター'!A:D,4,FALSE)</f>
        <v>日尾野     美桜</v>
      </c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</row>
    <row r="148" ht="12.0" customHeight="1">
      <c r="A148" s="552" t="s">
        <v>3326</v>
      </c>
      <c r="B148" s="552" t="s">
        <v>3327</v>
      </c>
      <c r="C148" s="553" t="s">
        <v>65</v>
      </c>
      <c r="D148" s="553" t="s">
        <v>3328</v>
      </c>
      <c r="E148" s="553" t="s">
        <v>3329</v>
      </c>
      <c r="F148" s="553"/>
      <c r="G148" s="553"/>
      <c r="H148" s="553"/>
      <c r="I148" s="553"/>
      <c r="J148" s="553"/>
      <c r="K148" s="553"/>
      <c r="L148" s="554" t="str">
        <f>VLOOKUP(A148,'2024当番マスター'!A:E,4,FALSE)</f>
        <v>#N/A</v>
      </c>
      <c r="M148" s="554" t="str">
        <f>VLOOKUP(A148,'2023当番マスター(旧)'!A:D,4,FALSE)</f>
        <v>岡崎　　 文香　　</v>
      </c>
      <c r="N148" s="554" t="str">
        <f>VLOOKUP(A148,'2022当番マスター'!A:D,4,FALSE)</f>
        <v>岡崎　　 文香　　</v>
      </c>
      <c r="O148" s="555"/>
      <c r="P148" s="555"/>
      <c r="Q148" s="555"/>
      <c r="R148" s="555"/>
      <c r="S148" s="555"/>
      <c r="T148" s="555"/>
      <c r="U148" s="555"/>
      <c r="V148" s="555"/>
      <c r="W148" s="555"/>
      <c r="X148" s="555"/>
      <c r="Y148" s="555"/>
      <c r="Z148" s="555"/>
    </row>
    <row r="149" ht="12.0" customHeight="1">
      <c r="A149" s="552" t="s">
        <v>2897</v>
      </c>
      <c r="B149" s="552" t="s">
        <v>2316</v>
      </c>
      <c r="C149" s="553" t="s">
        <v>65</v>
      </c>
      <c r="D149" s="553" t="s">
        <v>3330</v>
      </c>
      <c r="E149" s="553" t="s">
        <v>978</v>
      </c>
      <c r="F149" s="553" t="s">
        <v>139</v>
      </c>
      <c r="G149" s="553" t="s">
        <v>3331</v>
      </c>
      <c r="H149" s="553"/>
      <c r="I149" s="553"/>
      <c r="J149" s="553"/>
      <c r="K149" s="553"/>
      <c r="L149" s="554" t="str">
        <f>VLOOKUP(A149,'2024当番マスター'!A:E,4,FALSE)</f>
        <v>#N/A</v>
      </c>
      <c r="M149" s="554" t="str">
        <f>VLOOKUP(A149,'2023当番マスター(旧)'!A:D,4,FALSE)</f>
        <v>鈴木        梨央</v>
      </c>
      <c r="N149" s="554" t="str">
        <f>VLOOKUP(A149,'2022当番マスター'!A:D,4,FALSE)</f>
        <v>鈴木        梨央</v>
      </c>
      <c r="O149" s="555"/>
      <c r="P149" s="555"/>
      <c r="Q149" s="555"/>
      <c r="R149" s="555"/>
      <c r="S149" s="555"/>
      <c r="T149" s="555"/>
      <c r="U149" s="555"/>
      <c r="V149" s="555"/>
      <c r="W149" s="555"/>
      <c r="X149" s="555"/>
      <c r="Y149" s="555"/>
      <c r="Z149" s="555"/>
    </row>
    <row r="150" ht="12.0" customHeight="1">
      <c r="A150" s="552" t="s">
        <v>1034</v>
      </c>
      <c r="B150" s="552" t="s">
        <v>1035</v>
      </c>
      <c r="C150" s="553" t="s">
        <v>65</v>
      </c>
      <c r="D150" s="553" t="s">
        <v>3332</v>
      </c>
      <c r="E150" s="553" t="s">
        <v>1033</v>
      </c>
      <c r="F150" s="553"/>
      <c r="G150" s="553"/>
      <c r="H150" s="553"/>
      <c r="I150" s="553"/>
      <c r="J150" s="553"/>
      <c r="K150" s="553"/>
      <c r="L150" s="554" t="str">
        <f>VLOOKUP(A150,'2024当番マスター'!A:E,4,FALSE)</f>
        <v>#N/A</v>
      </c>
      <c r="M150" s="554" t="str">
        <f>VLOOKUP(A150,'2023当番マスター(旧)'!A:D,4,FALSE)</f>
        <v>大竹　　 愛子　　</v>
      </c>
      <c r="N150" s="554" t="str">
        <f>VLOOKUP(A150,'2022当番マスター'!A:D,4,FALSE)</f>
        <v>大竹　　 愛子　　</v>
      </c>
      <c r="O150" s="555"/>
      <c r="P150" s="555"/>
      <c r="Q150" s="555"/>
      <c r="R150" s="555"/>
      <c r="S150" s="555"/>
      <c r="T150" s="555"/>
      <c r="U150" s="555"/>
      <c r="V150" s="555"/>
      <c r="W150" s="555"/>
      <c r="X150" s="555"/>
      <c r="Y150" s="555"/>
      <c r="Z150" s="555"/>
    </row>
    <row r="151" ht="12.0" customHeight="1">
      <c r="A151" s="552" t="s">
        <v>3333</v>
      </c>
      <c r="B151" s="552" t="s">
        <v>3334</v>
      </c>
      <c r="C151" s="553" t="s">
        <v>2789</v>
      </c>
      <c r="D151" s="553" t="s">
        <v>3335</v>
      </c>
      <c r="E151" s="553" t="s">
        <v>3336</v>
      </c>
      <c r="F151" s="553"/>
      <c r="G151" s="553"/>
      <c r="H151" s="553"/>
      <c r="I151" s="553"/>
      <c r="J151" s="553"/>
      <c r="K151" s="553"/>
      <c r="L151" s="554" t="str">
        <f>VLOOKUP(A151,'2024当番マスター'!A:E,4,FALSE)</f>
        <v>#N/A</v>
      </c>
      <c r="M151" s="554" t="str">
        <f>VLOOKUP(A151,'2023当番マスター(旧)'!A:D,4,FALSE)</f>
        <v>牟田　　 悠人　　</v>
      </c>
      <c r="N151" s="554" t="str">
        <f>VLOOKUP(A151,'2022当番マスター'!A:D,4,FALSE)</f>
        <v>牟田　　 悠人　　</v>
      </c>
      <c r="O151" s="555"/>
      <c r="P151" s="555"/>
      <c r="Q151" s="555"/>
      <c r="R151" s="555"/>
      <c r="S151" s="555"/>
      <c r="T151" s="555"/>
      <c r="U151" s="555"/>
      <c r="V151" s="555"/>
      <c r="W151" s="555"/>
      <c r="X151" s="555"/>
      <c r="Y151" s="555"/>
      <c r="Z151" s="555"/>
    </row>
    <row r="152" ht="12.0" customHeight="1">
      <c r="A152" s="552" t="s">
        <v>1015</v>
      </c>
      <c r="B152" s="552" t="s">
        <v>1018</v>
      </c>
      <c r="C152" s="553" t="s">
        <v>2789</v>
      </c>
      <c r="D152" s="553" t="s">
        <v>3337</v>
      </c>
      <c r="E152" s="553" t="s">
        <v>1014</v>
      </c>
      <c r="F152" s="553" t="s">
        <v>2822</v>
      </c>
      <c r="G152" s="553" t="s">
        <v>3338</v>
      </c>
      <c r="H152" s="553"/>
      <c r="I152" s="553"/>
      <c r="J152" s="553"/>
      <c r="K152" s="553"/>
      <c r="L152" s="554" t="str">
        <f>VLOOKUP(A152,'2024当番マスター'!A:E,4,FALSE)</f>
        <v>#N/A</v>
      </c>
      <c r="M152" s="554" t="str">
        <f>VLOOKUP(A152,'2023当番マスター(旧)'!A:D,4,FALSE)</f>
        <v>鈴木　　 可偉</v>
      </c>
      <c r="N152" s="554" t="str">
        <f>VLOOKUP(A152,'2022当番マスター'!A:D,4,FALSE)</f>
        <v>鈴木　　 可偉</v>
      </c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</row>
    <row r="153" ht="12.0" customHeight="1">
      <c r="A153" s="552" t="s">
        <v>3339</v>
      </c>
      <c r="B153" s="552" t="s">
        <v>1074</v>
      </c>
      <c r="C153" s="553" t="s">
        <v>2789</v>
      </c>
      <c r="D153" s="553" t="s">
        <v>3340</v>
      </c>
      <c r="E153" s="553" t="s">
        <v>1072</v>
      </c>
      <c r="F153" s="553" t="s">
        <v>65</v>
      </c>
      <c r="G153" s="553" t="s">
        <v>3341</v>
      </c>
      <c r="H153" s="553" t="s">
        <v>2731</v>
      </c>
      <c r="I153" s="553" t="s">
        <v>3342</v>
      </c>
      <c r="J153" s="553"/>
      <c r="K153" s="553"/>
      <c r="L153" s="554" t="str">
        <f>VLOOKUP(A153,'2024当番マスター'!A:E,4,FALSE)</f>
        <v>#N/A</v>
      </c>
      <c r="M153" s="554" t="str">
        <f>VLOOKUP(A153,'2023当番マスター(旧)'!A:D,4,FALSE)</f>
        <v>田中　　 宏弥　　</v>
      </c>
      <c r="N153" s="554" t="str">
        <f>VLOOKUP(A153,'2022当番マスター'!A:D,4,FALSE)</f>
        <v>田中　　 宏弥　　</v>
      </c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</row>
    <row r="154" ht="12.0" customHeight="1">
      <c r="A154" s="552" t="s">
        <v>2972</v>
      </c>
      <c r="B154" s="552" t="s">
        <v>2973</v>
      </c>
      <c r="C154" s="553" t="s">
        <v>2789</v>
      </c>
      <c r="D154" s="553" t="s">
        <v>2970</v>
      </c>
      <c r="E154" s="553" t="s">
        <v>2971</v>
      </c>
      <c r="F154" s="553"/>
      <c r="G154" s="553"/>
      <c r="H154" s="553"/>
      <c r="I154" s="553"/>
      <c r="J154" s="553"/>
      <c r="K154" s="553"/>
      <c r="L154" s="554" t="str">
        <f>VLOOKUP(A154,'2024当番マスター'!A:E,4,FALSE)</f>
        <v>#N/A</v>
      </c>
      <c r="M154" s="554" t="str">
        <f>VLOOKUP(A154,'2023当番マスター(旧)'!A:D,4,FALSE)</f>
        <v>松本　　 美月　　</v>
      </c>
      <c r="N154" s="554" t="str">
        <f>VLOOKUP(A154,'2022当番マスター'!A:D,4,FALSE)</f>
        <v>松本　　 美月　　</v>
      </c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</row>
    <row r="155" ht="12.0" customHeight="1">
      <c r="A155" s="552" t="s">
        <v>1011</v>
      </c>
      <c r="B155" s="552" t="s">
        <v>1012</v>
      </c>
      <c r="C155" s="553" t="s">
        <v>2789</v>
      </c>
      <c r="D155" s="553" t="s">
        <v>3343</v>
      </c>
      <c r="E155" s="553" t="s">
        <v>1010</v>
      </c>
      <c r="F155" s="553"/>
      <c r="G155" s="553"/>
      <c r="H155" s="553"/>
      <c r="I155" s="553"/>
      <c r="J155" s="553"/>
      <c r="K155" s="553"/>
      <c r="L155" s="554" t="str">
        <f>VLOOKUP(A155,'2024当番マスター'!A:E,4,FALSE)</f>
        <v>#N/A</v>
      </c>
      <c r="M155" s="554" t="str">
        <f>VLOOKUP(A155,'2023当番マスター(旧)'!A:D,4,FALSE)</f>
        <v>山田　　 梅　　　</v>
      </c>
      <c r="N155" s="554" t="str">
        <f>VLOOKUP(A155,'2022当番マスター'!A:D,4,FALSE)</f>
        <v>山田　　 梅　　　</v>
      </c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</row>
    <row r="156" ht="12.0" customHeight="1">
      <c r="A156" s="552" t="s">
        <v>1082</v>
      </c>
      <c r="B156" s="552" t="s">
        <v>1083</v>
      </c>
      <c r="C156" s="553" t="s">
        <v>2789</v>
      </c>
      <c r="D156" s="553" t="s">
        <v>3344</v>
      </c>
      <c r="E156" s="553" t="s">
        <v>516</v>
      </c>
      <c r="F156" s="553" t="s">
        <v>123</v>
      </c>
      <c r="G156" s="553" t="s">
        <v>3345</v>
      </c>
      <c r="H156" s="553"/>
      <c r="I156" s="553"/>
      <c r="J156" s="553"/>
      <c r="K156" s="553"/>
      <c r="L156" s="554" t="str">
        <f>VLOOKUP(A156,'2024当番マスター'!A:E,4,FALSE)</f>
        <v>#N/A</v>
      </c>
      <c r="M156" s="554" t="str">
        <f>VLOOKUP(A156,'2023当番マスター(旧)'!A:D,4,FALSE)</f>
        <v>山中　　 萌衣　　</v>
      </c>
      <c r="N156" s="554" t="str">
        <f>VLOOKUP(A156,'2022当番マスター'!A:D,4,FALSE)</f>
        <v>山中　　 萌衣　　</v>
      </c>
      <c r="O156" s="555"/>
      <c r="P156" s="555"/>
      <c r="Q156" s="555"/>
      <c r="R156" s="555"/>
      <c r="S156" s="555"/>
      <c r="T156" s="555"/>
      <c r="U156" s="555"/>
      <c r="V156" s="555"/>
      <c r="W156" s="555"/>
      <c r="X156" s="555"/>
      <c r="Y156" s="555"/>
      <c r="Z156" s="555"/>
    </row>
    <row r="157" ht="12.0" customHeight="1">
      <c r="A157" s="552" t="s">
        <v>3346</v>
      </c>
      <c r="B157" s="552" t="s">
        <v>3347</v>
      </c>
      <c r="C157" s="553" t="s">
        <v>2789</v>
      </c>
      <c r="D157" s="553" t="s">
        <v>3348</v>
      </c>
      <c r="E157" s="553" t="s">
        <v>3349</v>
      </c>
      <c r="F157" s="553" t="s">
        <v>109</v>
      </c>
      <c r="G157" s="553" t="s">
        <v>3350</v>
      </c>
      <c r="H157" s="553" t="s">
        <v>151</v>
      </c>
      <c r="I157" s="553" t="s">
        <v>3351</v>
      </c>
      <c r="J157" s="553"/>
      <c r="K157" s="553"/>
      <c r="L157" s="554" t="str">
        <f>VLOOKUP(A157,'2024当番マスター'!A:E,4,FALSE)</f>
        <v>#N/A</v>
      </c>
      <c r="M157" s="554" t="str">
        <f>VLOOKUP(A157,'2023当番マスター(旧)'!A:D,4,FALSE)</f>
        <v>難波　　 寿羽　　</v>
      </c>
      <c r="N157" s="554" t="str">
        <f>VLOOKUP(A157,'2022当番マスター'!A:D,4,FALSE)</f>
        <v>難波　　 寿羽　　</v>
      </c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</row>
    <row r="158" ht="12.0" customHeight="1">
      <c r="A158" s="552" t="s">
        <v>2792</v>
      </c>
      <c r="B158" s="552" t="s">
        <v>2793</v>
      </c>
      <c r="C158" s="553" t="s">
        <v>2789</v>
      </c>
      <c r="D158" s="553" t="s">
        <v>3352</v>
      </c>
      <c r="E158" s="553" t="s">
        <v>2791</v>
      </c>
      <c r="F158" s="553"/>
      <c r="G158" s="553"/>
      <c r="H158" s="553"/>
      <c r="I158" s="553"/>
      <c r="J158" s="553"/>
      <c r="K158" s="553"/>
      <c r="L158" s="554" t="str">
        <f>VLOOKUP(A158,'2024当番マスター'!A:E,4,FALSE)</f>
        <v>#N/A</v>
      </c>
      <c r="M158" s="554" t="str">
        <f>VLOOKUP(A158,'2023当番マスター(旧)'!A:D,4,FALSE)</f>
        <v>持田　　 莉子　　</v>
      </c>
      <c r="N158" s="554" t="str">
        <f>VLOOKUP(A158,'2022当番マスター'!A:D,4,FALSE)</f>
        <v>持田　　 莉子　　</v>
      </c>
      <c r="O158" s="555"/>
      <c r="P158" s="555"/>
      <c r="Q158" s="555"/>
      <c r="R158" s="555"/>
      <c r="S158" s="555"/>
      <c r="T158" s="555"/>
      <c r="U158" s="555"/>
      <c r="V158" s="555"/>
      <c r="W158" s="555"/>
      <c r="X158" s="555"/>
      <c r="Y158" s="555"/>
      <c r="Z158" s="555"/>
    </row>
    <row r="159" ht="12.0" customHeight="1">
      <c r="A159" s="552" t="s">
        <v>1048</v>
      </c>
      <c r="B159" s="552" t="s">
        <v>1047</v>
      </c>
      <c r="C159" s="553" t="s">
        <v>2789</v>
      </c>
      <c r="D159" s="553" t="s">
        <v>3353</v>
      </c>
      <c r="E159" s="553" t="s">
        <v>1045</v>
      </c>
      <c r="F159" s="553"/>
      <c r="G159" s="553"/>
      <c r="H159" s="553"/>
      <c r="I159" s="553"/>
      <c r="J159" s="553"/>
      <c r="K159" s="553"/>
      <c r="L159" s="554" t="str">
        <f>VLOOKUP(A159,'2024当番マスター'!A:E,4,FALSE)</f>
        <v>#N/A</v>
      </c>
      <c r="M159" s="554" t="str">
        <f>VLOOKUP(A159,'2023当番マスター(旧)'!A:D,4,FALSE)</f>
        <v>大西　　 芽生　　</v>
      </c>
      <c r="N159" s="554" t="str">
        <f>VLOOKUP(A159,'2022当番マスター'!A:D,4,FALSE)</f>
        <v>大西　　 芽生　　</v>
      </c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</row>
    <row r="160" ht="12.0" customHeight="1">
      <c r="A160" s="552" t="s">
        <v>1079</v>
      </c>
      <c r="B160" s="552" t="s">
        <v>1080</v>
      </c>
      <c r="C160" s="553" t="s">
        <v>2789</v>
      </c>
      <c r="D160" s="553" t="s">
        <v>3354</v>
      </c>
      <c r="E160" s="553" t="s">
        <v>1078</v>
      </c>
      <c r="F160" s="553"/>
      <c r="G160" s="553"/>
      <c r="H160" s="553"/>
      <c r="I160" s="553"/>
      <c r="J160" s="553"/>
      <c r="K160" s="553"/>
      <c r="L160" s="554" t="str">
        <f>VLOOKUP(A160,'2024当番マスター'!A:E,4,FALSE)</f>
        <v>#N/A</v>
      </c>
      <c r="M160" s="554" t="str">
        <f>VLOOKUP(A160,'2023当番マスター(旧)'!A:D,4,FALSE)</f>
        <v>太田　　 恵麻</v>
      </c>
      <c r="N160" s="554" t="str">
        <f>VLOOKUP(A160,'2022当番マスター'!A:D,4,FALSE)</f>
        <v>太田　　 恵麻</v>
      </c>
      <c r="O160" s="555"/>
      <c r="P160" s="555"/>
      <c r="Q160" s="555"/>
      <c r="R160" s="555"/>
      <c r="S160" s="555"/>
      <c r="T160" s="555"/>
      <c r="U160" s="555"/>
      <c r="V160" s="555"/>
      <c r="W160" s="555"/>
      <c r="X160" s="555"/>
      <c r="Y160" s="555"/>
      <c r="Z160" s="555"/>
    </row>
    <row r="161" ht="12.0" customHeight="1">
      <c r="A161" s="552" t="s">
        <v>1172</v>
      </c>
      <c r="B161" s="552" t="s">
        <v>1173</v>
      </c>
      <c r="C161" s="553" t="s">
        <v>118</v>
      </c>
      <c r="D161" s="553" t="s">
        <v>3355</v>
      </c>
      <c r="E161" s="553" t="s">
        <v>1171</v>
      </c>
      <c r="F161" s="553" t="s">
        <v>144</v>
      </c>
      <c r="G161" s="553" t="s">
        <v>3356</v>
      </c>
      <c r="H161" s="553"/>
      <c r="I161" s="553"/>
      <c r="J161" s="553"/>
      <c r="K161" s="553"/>
      <c r="L161" s="554" t="str">
        <f>VLOOKUP(A161,'2024当番マスター'!A:E,4,FALSE)</f>
        <v>#N/A</v>
      </c>
      <c r="M161" s="554" t="str">
        <f>VLOOKUP(A161,'2023当番マスター(旧)'!A:D,4,FALSE)</f>
        <v>武藤　　 寛太朗　</v>
      </c>
      <c r="N161" s="554" t="str">
        <f>VLOOKUP(A161,'2022当番マスター'!A:D,4,FALSE)</f>
        <v>武藤　　 寛太朗　</v>
      </c>
      <c r="O161" s="555"/>
      <c r="P161" s="555"/>
      <c r="Q161" s="555"/>
      <c r="R161" s="555"/>
      <c r="S161" s="555"/>
      <c r="T161" s="555"/>
      <c r="U161" s="555"/>
      <c r="V161" s="555"/>
      <c r="W161" s="555"/>
      <c r="X161" s="555"/>
      <c r="Y161" s="555"/>
      <c r="Z161" s="555"/>
    </row>
    <row r="162" ht="12.0" customHeight="1">
      <c r="A162" s="552" t="s">
        <v>1158</v>
      </c>
      <c r="B162" s="552" t="s">
        <v>1159</v>
      </c>
      <c r="C162" s="553" t="s">
        <v>118</v>
      </c>
      <c r="D162" s="553" t="s">
        <v>3357</v>
      </c>
      <c r="E162" s="553" t="s">
        <v>1157</v>
      </c>
      <c r="F162" s="553"/>
      <c r="G162" s="553"/>
      <c r="H162" s="553"/>
      <c r="I162" s="553"/>
      <c r="J162" s="553"/>
      <c r="K162" s="553"/>
      <c r="L162" s="554" t="str">
        <f>VLOOKUP(A162,'2024当番マスター'!A:E,4,FALSE)</f>
        <v>#N/A</v>
      </c>
      <c r="M162" s="554" t="str">
        <f>VLOOKUP(A162,'2023当番マスター(旧)'!A:D,4,FALSE)</f>
        <v>菊地　　 正光　　</v>
      </c>
      <c r="N162" s="554" t="str">
        <f>VLOOKUP(A162,'2022当番マスター'!A:D,4,FALSE)</f>
        <v>菊地　　 正光　　</v>
      </c>
      <c r="O162" s="555"/>
      <c r="P162" s="555"/>
      <c r="Q162" s="555"/>
      <c r="R162" s="555"/>
      <c r="S162" s="555"/>
      <c r="T162" s="555"/>
      <c r="U162" s="555"/>
      <c r="V162" s="555"/>
      <c r="W162" s="555"/>
      <c r="X162" s="555"/>
      <c r="Y162" s="555"/>
      <c r="Z162" s="555"/>
    </row>
    <row r="163" ht="12.0" customHeight="1">
      <c r="A163" s="552" t="s">
        <v>1154</v>
      </c>
      <c r="B163" s="552" t="s">
        <v>1155</v>
      </c>
      <c r="C163" s="553" t="s">
        <v>118</v>
      </c>
      <c r="D163" s="553" t="s">
        <v>3358</v>
      </c>
      <c r="E163" s="553" t="s">
        <v>1151</v>
      </c>
      <c r="F163" s="553" t="s">
        <v>144</v>
      </c>
      <c r="G163" s="553" t="s">
        <v>1152</v>
      </c>
      <c r="H163" s="553"/>
      <c r="I163" s="553"/>
      <c r="J163" s="553"/>
      <c r="K163" s="553"/>
      <c r="L163" s="554" t="str">
        <f>VLOOKUP(A163,'2024当番マスター'!A:E,4,FALSE)</f>
        <v>#N/A</v>
      </c>
      <c r="M163" s="554" t="str">
        <f>VLOOKUP(A163,'2023当番マスター(旧)'!A:D,4,FALSE)</f>
        <v>パニシバタナ 憲汰　　</v>
      </c>
      <c r="N163" s="554" t="str">
        <f>VLOOKUP(A163,'2022当番マスター'!A:D,4,FALSE)</f>
        <v>パニシバタナ 憲汰　　</v>
      </c>
      <c r="O163" s="555"/>
      <c r="P163" s="555"/>
      <c r="Q163" s="555"/>
      <c r="R163" s="555"/>
      <c r="S163" s="555"/>
      <c r="T163" s="555"/>
      <c r="U163" s="555"/>
      <c r="V163" s="555"/>
      <c r="W163" s="555"/>
      <c r="X163" s="555"/>
      <c r="Y163" s="555"/>
      <c r="Z163" s="555"/>
    </row>
    <row r="164" ht="12.0" customHeight="1">
      <c r="A164" s="552" t="s">
        <v>1164</v>
      </c>
      <c r="B164" s="552" t="s">
        <v>1165</v>
      </c>
      <c r="C164" s="553" t="s">
        <v>118</v>
      </c>
      <c r="D164" s="553" t="s">
        <v>3359</v>
      </c>
      <c r="E164" s="553" t="s">
        <v>1162</v>
      </c>
      <c r="F164" s="553" t="s">
        <v>2809</v>
      </c>
      <c r="G164" s="553" t="s">
        <v>3360</v>
      </c>
      <c r="H164" s="553"/>
      <c r="I164" s="553"/>
      <c r="J164" s="553"/>
      <c r="K164" s="553"/>
      <c r="L164" s="554" t="str">
        <f>VLOOKUP(A164,'2024当番マスター'!A:E,4,FALSE)</f>
        <v>#N/A</v>
      </c>
      <c r="M164" s="554" t="str">
        <f>VLOOKUP(A164,'2023当番マスター(旧)'!A:D,4,FALSE)</f>
        <v>矢島　　 敬士　　</v>
      </c>
      <c r="N164" s="554" t="str">
        <f>VLOOKUP(A164,'2022当番マスター'!A:D,4,FALSE)</f>
        <v>矢島　　 敬士　　</v>
      </c>
      <c r="O164" s="555"/>
      <c r="P164" s="555"/>
      <c r="Q164" s="555"/>
      <c r="R164" s="555"/>
      <c r="S164" s="555"/>
      <c r="T164" s="555"/>
      <c r="U164" s="555"/>
      <c r="V164" s="555"/>
      <c r="W164" s="555"/>
      <c r="X164" s="555"/>
      <c r="Y164" s="555"/>
      <c r="Z164" s="555"/>
    </row>
    <row r="165" ht="12.0" customHeight="1">
      <c r="A165" s="552" t="s">
        <v>1178</v>
      </c>
      <c r="B165" s="552" t="s">
        <v>1179</v>
      </c>
      <c r="C165" s="553" t="s">
        <v>118</v>
      </c>
      <c r="D165" s="553" t="s">
        <v>3361</v>
      </c>
      <c r="E165" s="553" t="s">
        <v>1177</v>
      </c>
      <c r="F165" s="553"/>
      <c r="G165" s="553"/>
      <c r="H165" s="553"/>
      <c r="I165" s="553"/>
      <c r="J165" s="553"/>
      <c r="K165" s="553"/>
      <c r="L165" s="554" t="str">
        <f>VLOOKUP(A165,'2024当番マスター'!A:E,4,FALSE)</f>
        <v>#N/A</v>
      </c>
      <c r="M165" s="554" t="str">
        <f>VLOOKUP(A165,'2023当番マスター(旧)'!A:D,4,FALSE)</f>
        <v>シューベルト ケン　　</v>
      </c>
      <c r="N165" s="554" t="str">
        <f>VLOOKUP(A165,'2022当番マスター'!A:D,4,FALSE)</f>
        <v>シューベルト ケン　　</v>
      </c>
      <c r="O165" s="555"/>
      <c r="P165" s="555"/>
      <c r="Q165" s="555"/>
      <c r="R165" s="555"/>
      <c r="S165" s="555"/>
      <c r="T165" s="555"/>
      <c r="U165" s="555"/>
      <c r="V165" s="555"/>
      <c r="W165" s="555"/>
      <c r="X165" s="555"/>
      <c r="Y165" s="555"/>
      <c r="Z165" s="555"/>
    </row>
    <row r="166" ht="12.0" customHeight="1">
      <c r="A166" s="552" t="s">
        <v>1195</v>
      </c>
      <c r="B166" s="552" t="s">
        <v>1194</v>
      </c>
      <c r="C166" s="553" t="s">
        <v>118</v>
      </c>
      <c r="D166" s="553" t="s">
        <v>3362</v>
      </c>
      <c r="E166" s="553" t="s">
        <v>1191</v>
      </c>
      <c r="F166" s="553" t="s">
        <v>181</v>
      </c>
      <c r="G166" s="553" t="s">
        <v>3363</v>
      </c>
      <c r="H166" s="553"/>
      <c r="I166" s="553"/>
      <c r="J166" s="553"/>
      <c r="K166" s="553"/>
      <c r="L166" s="554" t="str">
        <f>VLOOKUP(A166,'2024当番マスター'!A:E,4,FALSE)</f>
        <v>#N/A</v>
      </c>
      <c r="M166" s="554" t="str">
        <f>VLOOKUP(A166,'2023当番マスター(旧)'!A:D,4,FALSE)</f>
        <v>#N/A</v>
      </c>
      <c r="N166" s="554" t="str">
        <f>VLOOKUP(A166,'2022当番マスター'!A:D,4,FALSE)</f>
        <v>#N/A</v>
      </c>
      <c r="O166" s="555"/>
      <c r="P166" s="555"/>
      <c r="Q166" s="555"/>
      <c r="R166" s="555"/>
      <c r="S166" s="555"/>
      <c r="T166" s="555"/>
      <c r="U166" s="555"/>
      <c r="V166" s="555"/>
      <c r="W166" s="555"/>
      <c r="X166" s="555"/>
      <c r="Y166" s="555"/>
      <c r="Z166" s="555"/>
    </row>
    <row r="167" ht="12.0" customHeight="1">
      <c r="A167" s="552" t="s">
        <v>1098</v>
      </c>
      <c r="B167" s="552" t="s">
        <v>1099</v>
      </c>
      <c r="C167" s="553" t="s">
        <v>118</v>
      </c>
      <c r="D167" s="553" t="s">
        <v>3364</v>
      </c>
      <c r="E167" s="553" t="s">
        <v>1095</v>
      </c>
      <c r="F167" s="553"/>
      <c r="G167" s="553"/>
      <c r="H167" s="553"/>
      <c r="I167" s="553"/>
      <c r="J167" s="553"/>
      <c r="K167" s="553"/>
      <c r="L167" s="554" t="str">
        <f>VLOOKUP(A167,'2024当番マスター'!A:E,4,FALSE)</f>
        <v>#N/A</v>
      </c>
      <c r="M167" s="554" t="str">
        <f>VLOOKUP(A167,'2023当番マスター(旧)'!A:D,4,FALSE)</f>
        <v>堂野 　　千颯</v>
      </c>
      <c r="N167" s="554" t="str">
        <f>VLOOKUP(A167,'2022当番マスター'!A:D,4,FALSE)</f>
        <v>堂野 　　千颯</v>
      </c>
      <c r="O167" s="555"/>
      <c r="P167" s="555"/>
      <c r="Q167" s="555"/>
      <c r="R167" s="555"/>
      <c r="S167" s="555"/>
      <c r="T167" s="555"/>
      <c r="U167" s="555"/>
      <c r="V167" s="555"/>
      <c r="W167" s="555"/>
      <c r="X167" s="555"/>
      <c r="Y167" s="555"/>
      <c r="Z167" s="555"/>
    </row>
    <row r="168" ht="12.0" customHeight="1">
      <c r="A168" s="552" t="s">
        <v>1168</v>
      </c>
      <c r="B168" s="552" t="s">
        <v>1169</v>
      </c>
      <c r="C168" s="553" t="s">
        <v>118</v>
      </c>
      <c r="D168" s="553" t="s">
        <v>3365</v>
      </c>
      <c r="E168" s="553" t="s">
        <v>1167</v>
      </c>
      <c r="F168" s="553"/>
      <c r="G168" s="553"/>
      <c r="H168" s="553"/>
      <c r="I168" s="553"/>
      <c r="J168" s="553"/>
      <c r="K168" s="553"/>
      <c r="L168" s="554" t="str">
        <f>VLOOKUP(A168,'2024当番マスター'!A:E,4,FALSE)</f>
        <v>#N/A</v>
      </c>
      <c r="M168" s="554" t="str">
        <f>VLOOKUP(A168,'2023当番マスター(旧)'!A:D,4,FALSE)</f>
        <v>張　　　 友和</v>
      </c>
      <c r="N168" s="554" t="str">
        <f>VLOOKUP(A168,'2022当番マスター'!A:D,4,FALSE)</f>
        <v>張　　　 友和　　</v>
      </c>
      <c r="O168" s="555"/>
      <c r="P168" s="555"/>
      <c r="Q168" s="555"/>
      <c r="R168" s="555"/>
      <c r="S168" s="555"/>
      <c r="T168" s="555"/>
      <c r="U168" s="555"/>
      <c r="V168" s="555"/>
      <c r="W168" s="555"/>
      <c r="X168" s="555"/>
      <c r="Y168" s="555"/>
      <c r="Z168" s="555"/>
    </row>
    <row r="169" ht="12.0" customHeight="1">
      <c r="A169" s="552" t="s">
        <v>1093</v>
      </c>
      <c r="B169" s="552" t="s">
        <v>1092</v>
      </c>
      <c r="C169" s="553" t="s">
        <v>118</v>
      </c>
      <c r="D169" s="553" t="s">
        <v>3366</v>
      </c>
      <c r="E169" s="553" t="s">
        <v>1090</v>
      </c>
      <c r="F169" s="553"/>
      <c r="G169" s="553"/>
      <c r="H169" s="553"/>
      <c r="I169" s="553"/>
      <c r="J169" s="553"/>
      <c r="K169" s="553"/>
      <c r="L169" s="554" t="str">
        <f>VLOOKUP(A169,'2024当番マスター'!A:E,4,FALSE)</f>
        <v>#N/A</v>
      </c>
      <c r="M169" s="554" t="str">
        <f>VLOOKUP(A169,'2023当番マスター(旧)'!A:D,4,FALSE)</f>
        <v>松尾　　 知樹　　</v>
      </c>
      <c r="N169" s="554" t="str">
        <f>VLOOKUP(A169,'2022当番マスター'!A:D,4,FALSE)</f>
        <v>松尾　　 知樹　　</v>
      </c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</row>
    <row r="170" ht="12.0" customHeight="1">
      <c r="A170" s="552" t="s">
        <v>1182</v>
      </c>
      <c r="B170" s="552" t="s">
        <v>1183</v>
      </c>
      <c r="C170" s="553" t="s">
        <v>118</v>
      </c>
      <c r="D170" s="553" t="s">
        <v>3367</v>
      </c>
      <c r="E170" s="553" t="s">
        <v>1181</v>
      </c>
      <c r="F170" s="553" t="s">
        <v>2731</v>
      </c>
      <c r="G170" s="553" t="s">
        <v>3368</v>
      </c>
      <c r="H170" s="553"/>
      <c r="I170" s="553"/>
      <c r="J170" s="553"/>
      <c r="K170" s="553"/>
      <c r="L170" s="554" t="str">
        <f>VLOOKUP(A170,'2024当番マスター'!A:E,4,FALSE)</f>
        <v>#N/A</v>
      </c>
      <c r="M170" s="554" t="str">
        <f>VLOOKUP(A170,'2023当番マスター(旧)'!A:D,4,FALSE)</f>
        <v>中島　　 小春　　</v>
      </c>
      <c r="N170" s="554" t="str">
        <f>VLOOKUP(A170,'2022当番マスター'!A:D,4,FALSE)</f>
        <v>中島　　 小春　　</v>
      </c>
      <c r="O170" s="555"/>
      <c r="P170" s="555"/>
      <c r="Q170" s="555"/>
      <c r="R170" s="555"/>
      <c r="S170" s="555"/>
      <c r="T170" s="555"/>
      <c r="U170" s="555"/>
      <c r="V170" s="555"/>
      <c r="W170" s="555"/>
      <c r="X170" s="555"/>
      <c r="Y170" s="555"/>
      <c r="Z170" s="555"/>
    </row>
    <row r="171" ht="12.0" customHeight="1">
      <c r="A171" s="552" t="s">
        <v>2911</v>
      </c>
      <c r="B171" s="552" t="s">
        <v>2447</v>
      </c>
      <c r="C171" s="553" t="s">
        <v>118</v>
      </c>
      <c r="D171" s="553" t="s">
        <v>3369</v>
      </c>
      <c r="E171" s="553" t="s">
        <v>1101</v>
      </c>
      <c r="F171" s="553" t="s">
        <v>2731</v>
      </c>
      <c r="G171" s="553" t="s">
        <v>3370</v>
      </c>
      <c r="H171" s="553"/>
      <c r="I171" s="553"/>
      <c r="J171" s="553"/>
      <c r="K171" s="553"/>
      <c r="L171" s="554" t="str">
        <f>VLOOKUP(A171,'2024当番マスター'!A:E,4,FALSE)</f>
        <v>#N/A</v>
      </c>
      <c r="M171" s="554" t="str">
        <f>VLOOKUP(A171,'2023当番マスター(旧)'!A:D,4,FALSE)</f>
        <v>藤原　　 夏菜</v>
      </c>
      <c r="N171" s="554" t="str">
        <f>VLOOKUP(A171,'2022当番マスター'!A:D,4,FALSE)</f>
        <v>藤原　　 夏菜</v>
      </c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</row>
    <row r="172" ht="12.0" customHeight="1">
      <c r="A172" s="552" t="s">
        <v>73</v>
      </c>
      <c r="B172" s="552" t="s">
        <v>74</v>
      </c>
      <c r="C172" s="553" t="s">
        <v>118</v>
      </c>
      <c r="D172" s="553" t="s">
        <v>3371</v>
      </c>
      <c r="E172" s="553" t="s">
        <v>72</v>
      </c>
      <c r="F172" s="553"/>
      <c r="G172" s="553"/>
      <c r="H172" s="553"/>
      <c r="I172" s="553"/>
      <c r="J172" s="553"/>
      <c r="K172" s="553"/>
      <c r="L172" s="554" t="str">
        <f>VLOOKUP(A172,'2024当番マスター'!A:E,4,FALSE)</f>
        <v>#N/A</v>
      </c>
      <c r="M172" s="554" t="str">
        <f>VLOOKUP(A172,'2023当番マスター(旧)'!A:D,4,FALSE)</f>
        <v>佐藤         莉愛</v>
      </c>
      <c r="N172" s="554" t="str">
        <f>VLOOKUP(A172,'2022当番マスター'!A:D,4,FALSE)</f>
        <v>佐藤         莉愛</v>
      </c>
      <c r="O172" s="555"/>
      <c r="P172" s="555"/>
      <c r="Q172" s="555"/>
      <c r="R172" s="555"/>
      <c r="S172" s="555"/>
      <c r="T172" s="555"/>
      <c r="U172" s="555"/>
      <c r="V172" s="555"/>
      <c r="W172" s="555"/>
      <c r="X172" s="555"/>
      <c r="Y172" s="555"/>
      <c r="Z172" s="555"/>
    </row>
    <row r="173" ht="12.0" customHeight="1">
      <c r="A173" s="552" t="s">
        <v>1187</v>
      </c>
      <c r="B173" s="552" t="s">
        <v>1188</v>
      </c>
      <c r="C173" s="553" t="s">
        <v>118</v>
      </c>
      <c r="D173" s="553" t="s">
        <v>3372</v>
      </c>
      <c r="E173" s="553" t="s">
        <v>612</v>
      </c>
      <c r="F173" s="553"/>
      <c r="G173" s="553"/>
      <c r="H173" s="553"/>
      <c r="I173" s="553"/>
      <c r="J173" s="553"/>
      <c r="K173" s="553"/>
      <c r="L173" s="554" t="str">
        <f>VLOOKUP(A173,'2024当番マスター'!A:E,4,FALSE)</f>
        <v>#N/A</v>
      </c>
      <c r="M173" s="554" t="str">
        <f>VLOOKUP(A173,'2023当番マスター(旧)'!A:D,4,FALSE)</f>
        <v>紙谷　　 桜　　　</v>
      </c>
      <c r="N173" s="554" t="str">
        <f>VLOOKUP(A173,'2022当番マスター'!A:D,4,FALSE)</f>
        <v>紙谷　　 桜　　　</v>
      </c>
      <c r="O173" s="555"/>
      <c r="P173" s="555"/>
      <c r="Q173" s="555"/>
      <c r="R173" s="555"/>
      <c r="S173" s="555"/>
      <c r="T173" s="555"/>
      <c r="U173" s="555"/>
      <c r="V173" s="555"/>
      <c r="W173" s="555"/>
      <c r="X173" s="555"/>
      <c r="Y173" s="555"/>
      <c r="Z173" s="555"/>
    </row>
    <row r="174" ht="12.0" customHeight="1">
      <c r="A174" s="552" t="s">
        <v>3373</v>
      </c>
      <c r="B174" s="552" t="s">
        <v>3374</v>
      </c>
      <c r="C174" s="553" t="s">
        <v>123</v>
      </c>
      <c r="D174" s="553" t="s">
        <v>3375</v>
      </c>
      <c r="E174" s="553" t="s">
        <v>3376</v>
      </c>
      <c r="F174" s="553" t="s">
        <v>144</v>
      </c>
      <c r="G174" s="553" t="s">
        <v>3377</v>
      </c>
      <c r="H174" s="553"/>
      <c r="I174" s="553"/>
      <c r="J174" s="553"/>
      <c r="K174" s="553"/>
      <c r="L174" s="554" t="str">
        <f>VLOOKUP(A174,'2024当番マスター'!A:E,4,FALSE)</f>
        <v>#N/A</v>
      </c>
      <c r="M174" s="554" t="str">
        <f>VLOOKUP(A174,'2023当番マスター(旧)'!A:D,4,FALSE)</f>
        <v>渡部　　 登吾　　</v>
      </c>
      <c r="N174" s="554" t="str">
        <f>VLOOKUP(A174,'2022当番マスター'!A:D,4,FALSE)</f>
        <v>渡部　　 登吾　　</v>
      </c>
      <c r="O174" s="555"/>
      <c r="P174" s="555"/>
      <c r="Q174" s="555"/>
      <c r="R174" s="555"/>
      <c r="S174" s="555"/>
      <c r="T174" s="555"/>
      <c r="U174" s="555"/>
      <c r="V174" s="555"/>
      <c r="W174" s="555"/>
      <c r="X174" s="555"/>
      <c r="Y174" s="555"/>
      <c r="Z174" s="555"/>
    </row>
    <row r="175" ht="12.0" customHeight="1">
      <c r="A175" s="552" t="s">
        <v>1102</v>
      </c>
      <c r="B175" s="552" t="s">
        <v>1103</v>
      </c>
      <c r="C175" s="553" t="s">
        <v>123</v>
      </c>
      <c r="D175" s="553" t="s">
        <v>3378</v>
      </c>
      <c r="E175" s="553" t="s">
        <v>1101</v>
      </c>
      <c r="F175" s="553"/>
      <c r="G175" s="553"/>
      <c r="H175" s="553"/>
      <c r="I175" s="553"/>
      <c r="J175" s="553"/>
      <c r="K175" s="553"/>
      <c r="L175" s="554" t="str">
        <f>VLOOKUP(A175,'2024当番マスター'!A:E,4,FALSE)</f>
        <v>#N/A</v>
      </c>
      <c r="M175" s="554" t="str">
        <f>VLOOKUP(A175,'2023当番マスター(旧)'!A:D,4,FALSE)</f>
        <v>藤沢　　 怜生　　</v>
      </c>
      <c r="N175" s="554" t="str">
        <f>VLOOKUP(A175,'2022当番マスター'!A:D,4,FALSE)</f>
        <v>藤沢　　 怜生　　</v>
      </c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</row>
    <row r="176" ht="12.0" customHeight="1">
      <c r="A176" s="552" t="s">
        <v>203</v>
      </c>
      <c r="B176" s="552" t="s">
        <v>204</v>
      </c>
      <c r="C176" s="553" t="s">
        <v>123</v>
      </c>
      <c r="D176" s="553" t="s">
        <v>1716</v>
      </c>
      <c r="E176" s="553" t="s">
        <v>3379</v>
      </c>
      <c r="F176" s="553"/>
      <c r="G176" s="553"/>
      <c r="H176" s="553"/>
      <c r="I176" s="553"/>
      <c r="J176" s="553"/>
      <c r="K176" s="553"/>
      <c r="L176" s="554" t="str">
        <f>VLOOKUP(A176,'2024当番マスター'!A:E,4,FALSE)</f>
        <v>#N/A</v>
      </c>
      <c r="M176" s="554" t="str">
        <f>VLOOKUP(A176,'2023当番マスター(旧)'!A:D,4,FALSE)</f>
        <v>マティチャック スティーヴン幸市郎</v>
      </c>
      <c r="N176" s="554" t="str">
        <f>VLOOKUP(A176,'2022当番マスター'!A:D,4,FALSE)</f>
        <v>マティチャック スティーヴン幸市郎</v>
      </c>
      <c r="O176" s="555"/>
      <c r="P176" s="555"/>
      <c r="Q176" s="555"/>
      <c r="R176" s="555"/>
      <c r="S176" s="555"/>
      <c r="T176" s="555"/>
      <c r="U176" s="555"/>
      <c r="V176" s="555"/>
      <c r="W176" s="555"/>
      <c r="X176" s="555"/>
      <c r="Y176" s="555"/>
      <c r="Z176" s="555"/>
    </row>
    <row r="177" ht="12.0" customHeight="1">
      <c r="A177" s="552" t="s">
        <v>1123</v>
      </c>
      <c r="B177" s="552" t="s">
        <v>1125</v>
      </c>
      <c r="C177" s="553" t="s">
        <v>123</v>
      </c>
      <c r="D177" s="553" t="s">
        <v>3380</v>
      </c>
      <c r="E177" s="553" t="s">
        <v>1121</v>
      </c>
      <c r="F177" s="553" t="s">
        <v>151</v>
      </c>
      <c r="G177" s="553" t="s">
        <v>3381</v>
      </c>
      <c r="H177" s="553"/>
      <c r="I177" s="553"/>
      <c r="J177" s="553"/>
      <c r="K177" s="553"/>
      <c r="L177" s="554" t="str">
        <f>VLOOKUP(A177,'2024当番マスター'!A:E,4,FALSE)</f>
        <v>#N/A</v>
      </c>
      <c r="M177" s="554" t="str">
        <f>VLOOKUP(A177,'2023当番マスター(旧)'!A:D,4,FALSE)</f>
        <v>伊藤　　 瑛太</v>
      </c>
      <c r="N177" s="554" t="str">
        <f>VLOOKUP(A177,'2022当番マスター'!A:D,4,FALSE)</f>
        <v>伊藤　　 瑛太</v>
      </c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</row>
    <row r="178" ht="12.0" customHeight="1">
      <c r="A178" s="552" t="s">
        <v>1106</v>
      </c>
      <c r="B178" s="552" t="s">
        <v>1107</v>
      </c>
      <c r="C178" s="553" t="s">
        <v>123</v>
      </c>
      <c r="D178" s="553" t="s">
        <v>3382</v>
      </c>
      <c r="E178" s="553" t="s">
        <v>1105</v>
      </c>
      <c r="F178" s="553"/>
      <c r="G178" s="553"/>
      <c r="H178" s="553"/>
      <c r="I178" s="553"/>
      <c r="J178" s="553"/>
      <c r="K178" s="553"/>
      <c r="L178" s="554" t="str">
        <f>VLOOKUP(A178,'2024当番マスター'!A:E,4,FALSE)</f>
        <v>#N/A</v>
      </c>
      <c r="M178" s="554" t="str">
        <f>VLOOKUP(A178,'2023当番マスター(旧)'!A:D,4,FALSE)</f>
        <v>柳川　　 七愛　　</v>
      </c>
      <c r="N178" s="554" t="str">
        <f>VLOOKUP(A178,'2022当番マスター'!A:D,4,FALSE)</f>
        <v>柳川　　 七愛　　</v>
      </c>
      <c r="O178" s="555"/>
      <c r="P178" s="555"/>
      <c r="Q178" s="555"/>
      <c r="R178" s="555"/>
      <c r="S178" s="555"/>
      <c r="T178" s="555"/>
      <c r="U178" s="555"/>
      <c r="V178" s="555"/>
      <c r="W178" s="555"/>
      <c r="X178" s="555"/>
      <c r="Y178" s="555"/>
      <c r="Z178" s="555"/>
    </row>
    <row r="179" ht="12.0" customHeight="1">
      <c r="A179" s="552" t="s">
        <v>1118</v>
      </c>
      <c r="B179" s="552" t="s">
        <v>1119</v>
      </c>
      <c r="C179" s="553" t="s">
        <v>123</v>
      </c>
      <c r="D179" s="553" t="s">
        <v>3383</v>
      </c>
      <c r="E179" s="553" t="s">
        <v>1117</v>
      </c>
      <c r="F179" s="553"/>
      <c r="G179" s="553"/>
      <c r="H179" s="553"/>
      <c r="I179" s="553"/>
      <c r="J179" s="553"/>
      <c r="K179" s="553"/>
      <c r="L179" s="554" t="str">
        <f>VLOOKUP(A179,'2024当番マスター'!A:E,4,FALSE)</f>
        <v>#N/A</v>
      </c>
      <c r="M179" s="554" t="str">
        <f>VLOOKUP(A179,'2023当番マスター(旧)'!A:D,4,FALSE)</f>
        <v>近藤　　 結衣　　</v>
      </c>
      <c r="N179" s="554" t="str">
        <f>VLOOKUP(A179,'2022当番マスター'!A:D,4,FALSE)</f>
        <v>近藤　　 結衣　　</v>
      </c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</row>
    <row r="180" ht="12.0" customHeight="1">
      <c r="A180" s="552" t="s">
        <v>2802</v>
      </c>
      <c r="B180" s="552" t="s">
        <v>2803</v>
      </c>
      <c r="C180" s="553" t="s">
        <v>123</v>
      </c>
      <c r="D180" s="553" t="s">
        <v>3384</v>
      </c>
      <c r="E180" s="553" t="s">
        <v>2801</v>
      </c>
      <c r="F180" s="553"/>
      <c r="G180" s="553"/>
      <c r="H180" s="553"/>
      <c r="I180" s="553"/>
      <c r="J180" s="553"/>
      <c r="K180" s="553"/>
      <c r="L180" s="554" t="str">
        <f>VLOOKUP(A180,'2024当番マスター'!A:E,4,FALSE)</f>
        <v>#N/A</v>
      </c>
      <c r="M180" s="554" t="str">
        <f>VLOOKUP(A180,'2023当番マスター(旧)'!A:D,4,FALSE)</f>
        <v>ヴェントゥラ ゼナ　　</v>
      </c>
      <c r="N180" s="554" t="str">
        <f>VLOOKUP(A180,'2022当番マスター'!A:D,4,FALSE)</f>
        <v>ヴェントゥラ ゼナ　　</v>
      </c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</row>
    <row r="181" ht="12.0" customHeight="1">
      <c r="A181" s="552" t="s">
        <v>3385</v>
      </c>
      <c r="B181" s="552" t="s">
        <v>3386</v>
      </c>
      <c r="C181" s="553" t="s">
        <v>123</v>
      </c>
      <c r="D181" s="553" t="s">
        <v>3387</v>
      </c>
      <c r="E181" s="553" t="s">
        <v>3053</v>
      </c>
      <c r="F181" s="553"/>
      <c r="G181" s="553"/>
      <c r="H181" s="553"/>
      <c r="I181" s="553"/>
      <c r="J181" s="553"/>
      <c r="K181" s="553"/>
      <c r="L181" s="554" t="str">
        <f>VLOOKUP(A181,'2024当番マスター'!A:E,4,FALSE)</f>
        <v>#N/A</v>
      </c>
      <c r="M181" s="554" t="str">
        <f>VLOOKUP(A181,'2023当番マスター(旧)'!A:D,4,FALSE)</f>
        <v>鬟谷　　 京香　　</v>
      </c>
      <c r="N181" s="554" t="str">
        <f>VLOOKUP(A181,'2022当番マスター'!A:D,4,FALSE)</f>
        <v>鬟谷　　 京香　　</v>
      </c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</row>
    <row r="182" ht="12.0" customHeight="1">
      <c r="A182" s="552" t="s">
        <v>1114</v>
      </c>
      <c r="B182" s="552" t="s">
        <v>1113</v>
      </c>
      <c r="C182" s="553" t="s">
        <v>123</v>
      </c>
      <c r="D182" s="553" t="s">
        <v>3388</v>
      </c>
      <c r="E182" s="553" t="s">
        <v>1109</v>
      </c>
      <c r="F182" s="553" t="s">
        <v>2731</v>
      </c>
      <c r="G182" s="553" t="s">
        <v>3389</v>
      </c>
      <c r="H182" s="553"/>
      <c r="I182" s="553"/>
      <c r="J182" s="553"/>
      <c r="K182" s="553"/>
      <c r="L182" s="554" t="str">
        <f>VLOOKUP(A182,'2024当番マスター'!A:E,4,FALSE)</f>
        <v>#N/A</v>
      </c>
      <c r="M182" s="554" t="str">
        <f>VLOOKUP(A182,'2023当番マスター(旧)'!A:D,4,FALSE)</f>
        <v>西川　　 結梨　　</v>
      </c>
      <c r="N182" s="554" t="str">
        <f>VLOOKUP(A182,'2022当番マスター'!A:D,4,FALSE)</f>
        <v>西川　　 結梨　　</v>
      </c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</row>
    <row r="183" ht="12.0" customHeight="1">
      <c r="A183" s="552" t="s">
        <v>1128</v>
      </c>
      <c r="B183" s="552" t="s">
        <v>1129</v>
      </c>
      <c r="C183" s="553" t="s">
        <v>123</v>
      </c>
      <c r="D183" s="553" t="s">
        <v>1126</v>
      </c>
      <c r="E183" s="553" t="s">
        <v>1127</v>
      </c>
      <c r="F183" s="553" t="s">
        <v>3390</v>
      </c>
      <c r="G183" s="553" t="s">
        <v>1130</v>
      </c>
      <c r="H183" s="557"/>
      <c r="I183" s="557"/>
      <c r="J183" s="557"/>
      <c r="K183" s="557"/>
      <c r="L183" s="554" t="str">
        <f>VLOOKUP(A183,'2024当番マスター'!A:E,4,FALSE)</f>
        <v>#N/A</v>
      </c>
      <c r="M183" s="554" t="str">
        <f>VLOOKUP(A183,'2023当番マスター(旧)'!A:D,4,FALSE)</f>
        <v>#N/A</v>
      </c>
      <c r="N183" s="554" t="str">
        <f>VLOOKUP(A183,'2022当番マスター'!A:D,4,FALSE)</f>
        <v>#N/A</v>
      </c>
      <c r="O183" s="555"/>
      <c r="P183" s="555"/>
      <c r="Q183" s="555"/>
      <c r="R183" s="555"/>
      <c r="S183" s="555"/>
      <c r="T183" s="555"/>
      <c r="U183" s="555"/>
      <c r="V183" s="555"/>
      <c r="W183" s="555"/>
      <c r="X183" s="555"/>
      <c r="Y183" s="555"/>
      <c r="Z183" s="555"/>
    </row>
    <row r="184" ht="12.0" customHeight="1">
      <c r="A184" s="552" t="s">
        <v>1256</v>
      </c>
      <c r="B184" s="552" t="s">
        <v>1257</v>
      </c>
      <c r="C184" s="553" t="s">
        <v>50</v>
      </c>
      <c r="D184" s="553" t="s">
        <v>3391</v>
      </c>
      <c r="E184" s="553" t="s">
        <v>1255</v>
      </c>
      <c r="F184" s="553"/>
      <c r="G184" s="553"/>
      <c r="H184" s="553"/>
      <c r="I184" s="553"/>
      <c r="J184" s="553"/>
      <c r="K184" s="553"/>
      <c r="L184" s="554" t="str">
        <f>VLOOKUP(A184,'2024当番マスター'!A:E,4,FALSE)</f>
        <v>#N/A</v>
      </c>
      <c r="M184" s="554" t="str">
        <f>VLOOKUP(A184,'2023当番マスター(旧)'!A:D,4,FALSE)</f>
        <v>#N/A</v>
      </c>
      <c r="N184" s="554" t="str">
        <f>VLOOKUP(A184,'2022当番マスター'!A:D,4,FALSE)</f>
        <v>#N/A</v>
      </c>
      <c r="O184" s="555"/>
      <c r="P184" s="555"/>
      <c r="Q184" s="555"/>
      <c r="R184" s="555"/>
      <c r="S184" s="555"/>
      <c r="T184" s="555"/>
      <c r="U184" s="555"/>
      <c r="V184" s="555"/>
      <c r="W184" s="555"/>
      <c r="X184" s="555"/>
      <c r="Y184" s="555"/>
      <c r="Z184" s="555"/>
    </row>
    <row r="185" ht="12.0" customHeight="1">
      <c r="A185" s="552" t="s">
        <v>2982</v>
      </c>
      <c r="B185" s="552" t="s">
        <v>3392</v>
      </c>
      <c r="C185" s="553" t="s">
        <v>50</v>
      </c>
      <c r="D185" s="553" t="s">
        <v>2980</v>
      </c>
      <c r="E185" s="553" t="s">
        <v>2981</v>
      </c>
      <c r="F185" s="553" t="s">
        <v>2731</v>
      </c>
      <c r="G185" s="553" t="s">
        <v>2984</v>
      </c>
      <c r="H185" s="553"/>
      <c r="I185" s="553"/>
      <c r="J185" s="553"/>
      <c r="K185" s="553"/>
      <c r="L185" s="554" t="str">
        <f>VLOOKUP(A185,'2024当番マスター'!A:E,4,FALSE)</f>
        <v>#N/A</v>
      </c>
      <c r="M185" s="554" t="str">
        <f>VLOOKUP(A185,'2023当番マスター(旧)'!A:D,4,FALSE)</f>
        <v>増田　　 卓矩　　</v>
      </c>
      <c r="N185" s="554" t="str">
        <f>VLOOKUP(A185,'2022当番マスター'!A:D,4,FALSE)</f>
        <v>増田　　 卓矩　　</v>
      </c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</row>
    <row r="186" ht="12.0" customHeight="1">
      <c r="A186" s="552" t="s">
        <v>1260</v>
      </c>
      <c r="B186" s="552" t="s">
        <v>1261</v>
      </c>
      <c r="C186" s="553" t="s">
        <v>50</v>
      </c>
      <c r="D186" s="553" t="s">
        <v>3393</v>
      </c>
      <c r="E186" s="553" t="s">
        <v>1259</v>
      </c>
      <c r="F186" s="553" t="s">
        <v>3102</v>
      </c>
      <c r="G186" s="553" t="s">
        <v>3394</v>
      </c>
      <c r="H186" s="553"/>
      <c r="I186" s="553"/>
      <c r="J186" s="553"/>
      <c r="K186" s="553"/>
      <c r="L186" s="554" t="str">
        <f>VLOOKUP(A186,'2024当番マスター'!A:E,4,FALSE)</f>
        <v>#N/A</v>
      </c>
      <c r="M186" s="554" t="str">
        <f>VLOOKUP(A186,'2023当番マスター(旧)'!A:D,4,FALSE)</f>
        <v>#N/A</v>
      </c>
      <c r="N186" s="554" t="str">
        <f>VLOOKUP(A186,'2022当番マスター'!A:D,4,FALSE)</f>
        <v>#N/A</v>
      </c>
      <c r="O186" s="555"/>
      <c r="P186" s="555"/>
      <c r="Q186" s="555"/>
      <c r="R186" s="555"/>
      <c r="S186" s="555"/>
      <c r="T186" s="555"/>
      <c r="U186" s="555"/>
      <c r="V186" s="555"/>
      <c r="W186" s="555"/>
      <c r="X186" s="555"/>
      <c r="Y186" s="555"/>
      <c r="Z186" s="555"/>
    </row>
    <row r="187" ht="12.0" customHeight="1">
      <c r="A187" s="552" t="s">
        <v>1246</v>
      </c>
      <c r="B187" s="552" t="s">
        <v>1247</v>
      </c>
      <c r="C187" s="553" t="s">
        <v>50</v>
      </c>
      <c r="D187" s="553" t="s">
        <v>3395</v>
      </c>
      <c r="E187" s="553" t="s">
        <v>1245</v>
      </c>
      <c r="F187" s="553" t="s">
        <v>3102</v>
      </c>
      <c r="G187" s="553" t="s">
        <v>3396</v>
      </c>
      <c r="H187" s="553"/>
      <c r="I187" s="553"/>
      <c r="J187" s="553"/>
      <c r="K187" s="553"/>
      <c r="L187" s="554" t="str">
        <f>VLOOKUP(A187,'2024当番マスター'!A:E,4,FALSE)</f>
        <v>#N/A</v>
      </c>
      <c r="M187" s="554" t="str">
        <f>VLOOKUP(A187,'2023当番マスター(旧)'!A:D,4,FALSE)</f>
        <v>青園　　 炎三　　</v>
      </c>
      <c r="N187" s="554" t="str">
        <f>VLOOKUP(A187,'2022当番マスター'!A:D,4,FALSE)</f>
        <v>青園　　 炎三　　</v>
      </c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</row>
    <row r="188" ht="12.0" customHeight="1">
      <c r="A188" s="552" t="s">
        <v>3397</v>
      </c>
      <c r="B188" s="552" t="s">
        <v>2934</v>
      </c>
      <c r="C188" s="553" t="s">
        <v>50</v>
      </c>
      <c r="D188" s="553" t="s">
        <v>2931</v>
      </c>
      <c r="E188" s="553" t="s">
        <v>2932</v>
      </c>
      <c r="F188" s="553" t="s">
        <v>2809</v>
      </c>
      <c r="G188" s="553" t="s">
        <v>2935</v>
      </c>
      <c r="H188" s="553"/>
      <c r="I188" s="553"/>
      <c r="J188" s="553"/>
      <c r="K188" s="553"/>
      <c r="L188" s="554" t="str">
        <f>VLOOKUP(A188,'2024当番マスター'!A:E,4,FALSE)</f>
        <v>#N/A</v>
      </c>
      <c r="M188" s="554" t="str">
        <f>VLOOKUP(A188,'2023当番マスター(旧)'!A:D,4,FALSE)</f>
        <v>#N/A</v>
      </c>
      <c r="N188" s="554" t="str">
        <f>VLOOKUP(A188,'2022当番マスター'!A:D,4,FALSE)</f>
        <v>#N/A</v>
      </c>
      <c r="O188" s="555"/>
      <c r="P188" s="555"/>
      <c r="Q188" s="555"/>
      <c r="R188" s="555"/>
      <c r="S188" s="555"/>
      <c r="T188" s="555"/>
      <c r="U188" s="555"/>
      <c r="V188" s="555"/>
      <c r="W188" s="555"/>
      <c r="X188" s="555"/>
      <c r="Y188" s="555"/>
      <c r="Z188" s="555"/>
    </row>
    <row r="189" ht="12.0" customHeight="1">
      <c r="A189" s="552" t="s">
        <v>3009</v>
      </c>
      <c r="B189" s="552" t="s">
        <v>3010</v>
      </c>
      <c r="C189" s="553" t="s">
        <v>50</v>
      </c>
      <c r="D189" s="553" t="s">
        <v>3007</v>
      </c>
      <c r="E189" s="553" t="s">
        <v>3008</v>
      </c>
      <c r="F189" s="553"/>
      <c r="G189" s="553"/>
      <c r="H189" s="553"/>
      <c r="I189" s="553"/>
      <c r="J189" s="553"/>
      <c r="K189" s="553"/>
      <c r="L189" s="554" t="str">
        <f>VLOOKUP(A189,'2024当番マスター'!A:E,4,FALSE)</f>
        <v>#N/A</v>
      </c>
      <c r="M189" s="554" t="str">
        <f>VLOOKUP(A189,'2023当番マスター(旧)'!A:D,4,FALSE)</f>
        <v>村瀬　　 羽菜</v>
      </c>
      <c r="N189" s="554" t="str">
        <f>VLOOKUP(A189,'2022当番マスター'!A:D,4,FALSE)</f>
        <v>村瀬　　 羽菜</v>
      </c>
      <c r="O189" s="555"/>
      <c r="P189" s="555"/>
      <c r="Q189" s="555"/>
      <c r="R189" s="555"/>
      <c r="S189" s="555"/>
      <c r="T189" s="555"/>
      <c r="U189" s="555"/>
      <c r="V189" s="555"/>
      <c r="W189" s="555"/>
      <c r="X189" s="555"/>
      <c r="Y189" s="555"/>
      <c r="Z189" s="555"/>
    </row>
    <row r="190" ht="12.0" customHeight="1">
      <c r="A190" s="552" t="s">
        <v>1217</v>
      </c>
      <c r="B190" s="552" t="s">
        <v>1218</v>
      </c>
      <c r="C190" s="553" t="s">
        <v>50</v>
      </c>
      <c r="D190" s="553" t="s">
        <v>3398</v>
      </c>
      <c r="E190" s="553" t="s">
        <v>1216</v>
      </c>
      <c r="F190" s="553" t="s">
        <v>2731</v>
      </c>
      <c r="G190" s="553" t="s">
        <v>3399</v>
      </c>
      <c r="H190" s="553"/>
      <c r="I190" s="553"/>
      <c r="J190" s="553"/>
      <c r="K190" s="553"/>
      <c r="L190" s="554" t="str">
        <f>VLOOKUP(A190,'2024当番マスター'!A:E,4,FALSE)</f>
        <v>#N/A</v>
      </c>
      <c r="M190" s="554" t="str">
        <f>VLOOKUP(A190,'2023当番マスター(旧)'!A:D,4,FALSE)</f>
        <v>富賀見　 芽依　　</v>
      </c>
      <c r="N190" s="554" t="str">
        <f>VLOOKUP(A190,'2022当番マスター'!A:D,4,FALSE)</f>
        <v>富賀見　 芽依　　</v>
      </c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</row>
    <row r="191" ht="12.0" customHeight="1">
      <c r="A191" s="552" t="s">
        <v>1213</v>
      </c>
      <c r="B191" s="552" t="s">
        <v>1214</v>
      </c>
      <c r="C191" s="553" t="s">
        <v>50</v>
      </c>
      <c r="D191" s="553" t="s">
        <v>3400</v>
      </c>
      <c r="E191" s="553" t="s">
        <v>1211</v>
      </c>
      <c r="F191" s="553" t="s">
        <v>3102</v>
      </c>
      <c r="G191" s="553" t="s">
        <v>3401</v>
      </c>
      <c r="H191" s="553"/>
      <c r="I191" s="553"/>
      <c r="J191" s="553"/>
      <c r="K191" s="553"/>
      <c r="L191" s="554" t="str">
        <f>VLOOKUP(A191,'2024当番マスター'!A:E,4,FALSE)</f>
        <v>#N/A</v>
      </c>
      <c r="M191" s="554" t="str">
        <f>VLOOKUP(A191,'2023当番マスター(旧)'!A:D,4,FALSE)</f>
        <v>大久保　 結月　　</v>
      </c>
      <c r="N191" s="554" t="str">
        <f>VLOOKUP(A191,'2022当番マスター'!A:D,4,FALSE)</f>
        <v>大久保　 結月　　</v>
      </c>
      <c r="O191" s="555"/>
      <c r="P191" s="555"/>
      <c r="Q191" s="555"/>
      <c r="R191" s="555"/>
      <c r="S191" s="555"/>
      <c r="T191" s="555"/>
      <c r="U191" s="555"/>
      <c r="V191" s="555"/>
      <c r="W191" s="555"/>
      <c r="X191" s="555"/>
      <c r="Y191" s="555"/>
      <c r="Z191" s="555"/>
    </row>
    <row r="192" ht="12.0" customHeight="1">
      <c r="A192" s="552" t="s">
        <v>1252</v>
      </c>
      <c r="B192" s="552" t="s">
        <v>1253</v>
      </c>
      <c r="C192" s="553" t="s">
        <v>50</v>
      </c>
      <c r="D192" s="553" t="s">
        <v>3402</v>
      </c>
      <c r="E192" s="553" t="s">
        <v>1250</v>
      </c>
      <c r="F192" s="553" t="s">
        <v>3102</v>
      </c>
      <c r="G192" s="553" t="s">
        <v>3403</v>
      </c>
      <c r="H192" s="553"/>
      <c r="I192" s="553"/>
      <c r="J192" s="553"/>
      <c r="K192" s="553"/>
      <c r="L192" s="554" t="str">
        <f>VLOOKUP(A192,'2024当番マスター'!A:E,4,FALSE)</f>
        <v>#N/A</v>
      </c>
      <c r="M192" s="554" t="str">
        <f>VLOOKUP(A192,'2023当番マスター(旧)'!A:D,4,FALSE)</f>
        <v>竹嶋　　 柚稀　　</v>
      </c>
      <c r="N192" s="554" t="str">
        <f>VLOOKUP(A192,'2022当番マスター'!A:D,4,FALSE)</f>
        <v>竹嶋　　 柚稀　　</v>
      </c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</row>
    <row r="193" ht="12.0" customHeight="1">
      <c r="A193" s="552" t="s">
        <v>3404</v>
      </c>
      <c r="B193" s="552" t="s">
        <v>3405</v>
      </c>
      <c r="C193" s="553" t="s">
        <v>50</v>
      </c>
      <c r="D193" s="553" t="s">
        <v>3406</v>
      </c>
      <c r="E193" s="553" t="s">
        <v>3407</v>
      </c>
      <c r="F193" s="553" t="s">
        <v>181</v>
      </c>
      <c r="G193" s="553" t="s">
        <v>3408</v>
      </c>
      <c r="H193" s="553"/>
      <c r="I193" s="553"/>
      <c r="J193" s="553"/>
      <c r="K193" s="553"/>
      <c r="L193" s="554" t="str">
        <f>VLOOKUP(A193,'2024当番マスター'!A:E,4,FALSE)</f>
        <v>#N/A</v>
      </c>
      <c r="M193" s="554" t="str">
        <f>VLOOKUP(A193,'2023当番マスター(旧)'!A:D,4,FALSE)</f>
        <v>平野　　 莉央　　</v>
      </c>
      <c r="N193" s="554" t="str">
        <f>VLOOKUP(A193,'2022当番マスター'!A:D,4,FALSE)</f>
        <v>平野　　 莉央　　</v>
      </c>
      <c r="O193" s="555"/>
      <c r="P193" s="555"/>
      <c r="Q193" s="555"/>
      <c r="R193" s="555"/>
      <c r="S193" s="555"/>
      <c r="T193" s="555"/>
      <c r="U193" s="555"/>
      <c r="V193" s="555"/>
      <c r="W193" s="555"/>
      <c r="X193" s="555"/>
      <c r="Y193" s="555"/>
      <c r="Z193" s="555"/>
    </row>
    <row r="194" ht="12.0" customHeight="1">
      <c r="A194" s="552" t="s">
        <v>1282</v>
      </c>
      <c r="B194" s="552" t="s">
        <v>1283</v>
      </c>
      <c r="C194" s="553" t="s">
        <v>139</v>
      </c>
      <c r="D194" s="553" t="s">
        <v>3409</v>
      </c>
      <c r="E194" s="553" t="s">
        <v>1281</v>
      </c>
      <c r="F194" s="553"/>
      <c r="G194" s="553"/>
      <c r="H194" s="553"/>
      <c r="I194" s="553"/>
      <c r="J194" s="553"/>
      <c r="K194" s="553"/>
      <c r="L194" s="554" t="str">
        <f>VLOOKUP(A194,'2024当番マスター'!A:E,4,FALSE)</f>
        <v>#N/A</v>
      </c>
      <c r="M194" s="554" t="str">
        <f>VLOOKUP(A194,'2023当番マスター(旧)'!A:D,4,FALSE)</f>
        <v>西宮　　 壮亮</v>
      </c>
      <c r="N194" s="554" t="str">
        <f>VLOOKUP(A194,'2022当番マスター'!A:D,4,FALSE)</f>
        <v>西宮　　 壮亮</v>
      </c>
      <c r="O194" s="555"/>
      <c r="P194" s="555"/>
      <c r="Q194" s="555"/>
      <c r="R194" s="555"/>
      <c r="S194" s="555"/>
      <c r="T194" s="555"/>
      <c r="U194" s="555"/>
      <c r="V194" s="555"/>
      <c r="W194" s="555"/>
      <c r="X194" s="555"/>
      <c r="Y194" s="555"/>
      <c r="Z194" s="555"/>
    </row>
    <row r="195" ht="12.0" customHeight="1">
      <c r="A195" s="552" t="s">
        <v>1227</v>
      </c>
      <c r="B195" s="552" t="s">
        <v>1228</v>
      </c>
      <c r="C195" s="553" t="s">
        <v>139</v>
      </c>
      <c r="D195" s="553" t="s">
        <v>3410</v>
      </c>
      <c r="E195" s="553" t="s">
        <v>1226</v>
      </c>
      <c r="F195" s="553" t="s">
        <v>2809</v>
      </c>
      <c r="G195" s="553" t="s">
        <v>3411</v>
      </c>
      <c r="H195" s="553"/>
      <c r="I195" s="553"/>
      <c r="J195" s="553"/>
      <c r="K195" s="553"/>
      <c r="L195" s="554" t="str">
        <f>VLOOKUP(A195,'2024当番マスター'!A:E,4,FALSE)</f>
        <v>#N/A</v>
      </c>
      <c r="M195" s="554" t="str">
        <f>VLOOKUP(A195,'2023当番マスター(旧)'!A:D,4,FALSE)</f>
        <v>岩村　　 遼　　　</v>
      </c>
      <c r="N195" s="554" t="str">
        <f>VLOOKUP(A195,'2022当番マスター'!A:D,4,FALSE)</f>
        <v>岩村　　 遼　　　</v>
      </c>
      <c r="O195" s="555"/>
      <c r="P195" s="555"/>
      <c r="Q195" s="555"/>
      <c r="R195" s="555"/>
      <c r="S195" s="555"/>
      <c r="T195" s="555"/>
      <c r="U195" s="555"/>
      <c r="V195" s="555"/>
      <c r="W195" s="555"/>
      <c r="X195" s="555"/>
      <c r="Y195" s="555"/>
      <c r="Z195" s="555"/>
    </row>
    <row r="196" ht="12.0" customHeight="1">
      <c r="A196" s="552" t="s">
        <v>3049</v>
      </c>
      <c r="B196" s="552" t="s">
        <v>3050</v>
      </c>
      <c r="C196" s="553" t="s">
        <v>139</v>
      </c>
      <c r="D196" s="553" t="s">
        <v>3047</v>
      </c>
      <c r="E196" s="553" t="s">
        <v>3048</v>
      </c>
      <c r="F196" s="553" t="s">
        <v>187</v>
      </c>
      <c r="G196" s="553" t="s">
        <v>3051</v>
      </c>
      <c r="H196" s="553"/>
      <c r="I196" s="553"/>
      <c r="J196" s="553"/>
      <c r="K196" s="553"/>
      <c r="L196" s="554" t="str">
        <f>VLOOKUP(A196,'2024当番マスター'!A:E,4,FALSE)</f>
        <v>#N/A</v>
      </c>
      <c r="M196" s="554" t="str">
        <f>VLOOKUP(A196,'2023当番マスター(旧)'!A:D,4,FALSE)</f>
        <v>菊地 　　奏太</v>
      </c>
      <c r="N196" s="554" t="str">
        <f>VLOOKUP(A196,'2022当番マスター'!A:D,4,FALSE)</f>
        <v>菊地 　　奏太</v>
      </c>
      <c r="O196" s="555"/>
      <c r="P196" s="555"/>
      <c r="Q196" s="555"/>
      <c r="R196" s="555"/>
      <c r="S196" s="555"/>
      <c r="T196" s="555"/>
      <c r="U196" s="555"/>
      <c r="V196" s="555"/>
      <c r="W196" s="555"/>
      <c r="X196" s="555"/>
      <c r="Y196" s="555"/>
      <c r="Z196" s="555"/>
    </row>
    <row r="197" ht="12.0" customHeight="1">
      <c r="A197" s="552" t="s">
        <v>3030</v>
      </c>
      <c r="B197" s="552" t="s">
        <v>3412</v>
      </c>
      <c r="C197" s="553" t="s">
        <v>139</v>
      </c>
      <c r="D197" s="553" t="s">
        <v>3028</v>
      </c>
      <c r="E197" s="553" t="s">
        <v>3029</v>
      </c>
      <c r="F197" s="553"/>
      <c r="G197" s="553"/>
      <c r="H197" s="553"/>
      <c r="I197" s="553"/>
      <c r="J197" s="553"/>
      <c r="K197" s="553"/>
      <c r="L197" s="554" t="str">
        <f>VLOOKUP(A197,'2024当番マスター'!A:E,4,FALSE)</f>
        <v>#N/A</v>
      </c>
      <c r="M197" s="554" t="str">
        <f>VLOOKUP(A197,'2023当番マスター(旧)'!A:D,4,FALSE)</f>
        <v>#N/A</v>
      </c>
      <c r="N197" s="554" t="str">
        <f>VLOOKUP(A197,'2022当番マスター'!A:D,4,FALSE)</f>
        <v>#N/A</v>
      </c>
      <c r="O197" s="555"/>
      <c r="P197" s="555"/>
      <c r="Q197" s="555"/>
      <c r="R197" s="555"/>
      <c r="S197" s="555"/>
      <c r="T197" s="555"/>
      <c r="U197" s="555"/>
      <c r="V197" s="555"/>
      <c r="W197" s="555"/>
      <c r="X197" s="555"/>
      <c r="Y197" s="555"/>
      <c r="Z197" s="555"/>
    </row>
    <row r="198" ht="12.0" customHeight="1">
      <c r="A198" s="552" t="s">
        <v>1232</v>
      </c>
      <c r="B198" s="552" t="s">
        <v>1233</v>
      </c>
      <c r="C198" s="553" t="s">
        <v>139</v>
      </c>
      <c r="D198" s="553" t="s">
        <v>3413</v>
      </c>
      <c r="E198" s="553" t="s">
        <v>1230</v>
      </c>
      <c r="F198" s="553" t="s">
        <v>2809</v>
      </c>
      <c r="G198" s="553" t="s">
        <v>3414</v>
      </c>
      <c r="H198" s="553"/>
      <c r="I198" s="553"/>
      <c r="J198" s="553"/>
      <c r="K198" s="553"/>
      <c r="L198" s="554" t="str">
        <f>VLOOKUP(A198,'2024当番マスター'!A:E,4,FALSE)</f>
        <v>#N/A</v>
      </c>
      <c r="M198" s="554" t="str">
        <f>VLOOKUP(A198,'2023当番マスター(旧)'!A:D,4,FALSE)</f>
        <v>久保田　 圭織　　</v>
      </c>
      <c r="N198" s="554" t="str">
        <f>VLOOKUP(A198,'2022当番マスター'!A:D,4,FALSE)</f>
        <v>久保田　 圭織　　</v>
      </c>
      <c r="O198" s="555"/>
      <c r="P198" s="555"/>
      <c r="Q198" s="555"/>
      <c r="R198" s="555"/>
      <c r="S198" s="555"/>
      <c r="T198" s="555"/>
      <c r="U198" s="555"/>
      <c r="V198" s="555"/>
      <c r="W198" s="555"/>
      <c r="X198" s="555"/>
      <c r="Y198" s="555"/>
      <c r="Z198" s="555"/>
    </row>
    <row r="199" ht="12.0" customHeight="1">
      <c r="A199" s="552" t="s">
        <v>1276</v>
      </c>
      <c r="B199" s="552" t="s">
        <v>1278</v>
      </c>
      <c r="C199" s="553" t="s">
        <v>139</v>
      </c>
      <c r="D199" s="553" t="s">
        <v>3415</v>
      </c>
      <c r="E199" s="553" t="s">
        <v>1272</v>
      </c>
      <c r="F199" s="553" t="s">
        <v>3102</v>
      </c>
      <c r="G199" s="553" t="s">
        <v>3416</v>
      </c>
      <c r="H199" s="553" t="s">
        <v>181</v>
      </c>
      <c r="I199" s="553" t="s">
        <v>3417</v>
      </c>
      <c r="J199" s="553"/>
      <c r="K199" s="553"/>
      <c r="L199" s="554" t="str">
        <f>VLOOKUP(A199,'2024当番マスター'!A:E,4,FALSE)</f>
        <v>#N/A</v>
      </c>
      <c r="M199" s="554" t="str">
        <f>VLOOKUP(A199,'2023当番マスター(旧)'!A:D,4,FALSE)</f>
        <v>田中　　 萌彩　　</v>
      </c>
      <c r="N199" s="554" t="str">
        <f>VLOOKUP(A199,'2022当番マスター'!A:D,4,FALSE)</f>
        <v>田中　　 萌彩　　</v>
      </c>
      <c r="O199" s="555"/>
      <c r="P199" s="555"/>
      <c r="Q199" s="555"/>
      <c r="R199" s="555"/>
      <c r="S199" s="555"/>
      <c r="T199" s="555"/>
      <c r="U199" s="555"/>
      <c r="V199" s="555"/>
      <c r="W199" s="555"/>
      <c r="X199" s="555"/>
      <c r="Y199" s="555"/>
      <c r="Z199" s="555"/>
    </row>
    <row r="200" ht="12.0" customHeight="1">
      <c r="A200" s="552" t="s">
        <v>1237</v>
      </c>
      <c r="B200" s="552" t="s">
        <v>1238</v>
      </c>
      <c r="C200" s="553" t="s">
        <v>139</v>
      </c>
      <c r="D200" s="553" t="s">
        <v>3418</v>
      </c>
      <c r="E200" s="553" t="s">
        <v>1235</v>
      </c>
      <c r="F200" s="553" t="s">
        <v>3102</v>
      </c>
      <c r="G200" s="553" t="s">
        <v>3419</v>
      </c>
      <c r="H200" s="553"/>
      <c r="I200" s="553"/>
      <c r="J200" s="553"/>
      <c r="K200" s="553"/>
      <c r="L200" s="554" t="str">
        <f>VLOOKUP(A200,'2024当番マスター'!A:E,4,FALSE)</f>
        <v>#N/A</v>
      </c>
      <c r="M200" s="554" t="str">
        <f>VLOOKUP(A200,'2023当番マスター(旧)'!A:D,4,FALSE)</f>
        <v>人見         梨里衣</v>
      </c>
      <c r="N200" s="554" t="str">
        <f>VLOOKUP(A200,'2022当番マスター'!A:D,4,FALSE)</f>
        <v>人見         梨里衣</v>
      </c>
      <c r="O200" s="555"/>
      <c r="P200" s="555"/>
      <c r="Q200" s="555"/>
      <c r="R200" s="555"/>
      <c r="S200" s="555"/>
      <c r="T200" s="555"/>
      <c r="U200" s="555"/>
      <c r="V200" s="555"/>
      <c r="W200" s="555"/>
      <c r="X200" s="555"/>
      <c r="Y200" s="555"/>
      <c r="Z200" s="555"/>
    </row>
    <row r="201" ht="12.0" customHeight="1">
      <c r="A201" s="552" t="s">
        <v>1286</v>
      </c>
      <c r="B201" s="552" t="s">
        <v>1287</v>
      </c>
      <c r="C201" s="553" t="s">
        <v>139</v>
      </c>
      <c r="D201" s="553" t="s">
        <v>3420</v>
      </c>
      <c r="E201" s="553" t="s">
        <v>1285</v>
      </c>
      <c r="F201" s="553" t="s">
        <v>2731</v>
      </c>
      <c r="G201" s="553" t="s">
        <v>3421</v>
      </c>
      <c r="H201" s="553"/>
      <c r="I201" s="553"/>
      <c r="J201" s="553"/>
      <c r="K201" s="553"/>
      <c r="L201" s="554" t="str">
        <f>VLOOKUP(A201,'2024当番マスター'!A:E,4,FALSE)</f>
        <v>#N/A</v>
      </c>
      <c r="M201" s="554" t="str">
        <f>VLOOKUP(A201,'2023当番マスター(旧)'!A:D,4,FALSE)</f>
        <v>中島　　 実玲</v>
      </c>
      <c r="N201" s="554" t="str">
        <f>VLOOKUP(A201,'2022当番マスター'!A:D,4,FALSE)</f>
        <v>中島　　 実玲</v>
      </c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</row>
    <row r="202" ht="12.0" customHeight="1">
      <c r="A202" s="552" t="s">
        <v>3422</v>
      </c>
      <c r="B202" s="552" t="s">
        <v>3423</v>
      </c>
      <c r="C202" s="553" t="s">
        <v>139</v>
      </c>
      <c r="D202" s="553" t="s">
        <v>3424</v>
      </c>
      <c r="E202" s="553" t="s">
        <v>3425</v>
      </c>
      <c r="F202" s="553"/>
      <c r="G202" s="553"/>
      <c r="H202" s="553"/>
      <c r="I202" s="553"/>
      <c r="J202" s="553"/>
      <c r="K202" s="553"/>
      <c r="L202" s="554" t="str">
        <f>VLOOKUP(A202,'2024当番マスター'!A:E,4,FALSE)</f>
        <v>#N/A</v>
      </c>
      <c r="M202" s="554" t="str">
        <f>VLOOKUP(A202,'2023当番マスター(旧)'!A:D,4,FALSE)</f>
        <v>国分寺　 美優　　</v>
      </c>
      <c r="N202" s="554" t="str">
        <f>VLOOKUP(A202,'2022当番マスター'!A:D,4,FALSE)</f>
        <v>国分寺　 美優　　</v>
      </c>
      <c r="O202" s="555"/>
      <c r="P202" s="555"/>
      <c r="Q202" s="555"/>
      <c r="R202" s="555"/>
      <c r="S202" s="555"/>
      <c r="T202" s="555"/>
      <c r="U202" s="555"/>
      <c r="V202" s="555"/>
      <c r="W202" s="555"/>
      <c r="X202" s="555"/>
      <c r="Y202" s="555"/>
      <c r="Z202" s="555"/>
    </row>
    <row r="203" ht="12.0" customHeight="1">
      <c r="A203" s="552" t="s">
        <v>2958</v>
      </c>
      <c r="B203" s="552" t="s">
        <v>2959</v>
      </c>
      <c r="C203" s="553" t="s">
        <v>144</v>
      </c>
      <c r="D203" s="553" t="s">
        <v>2956</v>
      </c>
      <c r="E203" s="553" t="s">
        <v>2957</v>
      </c>
      <c r="F203" s="553" t="s">
        <v>2809</v>
      </c>
      <c r="G203" s="553" t="s">
        <v>2960</v>
      </c>
      <c r="H203" s="555"/>
      <c r="I203" s="555"/>
      <c r="J203" s="555"/>
      <c r="K203" s="555"/>
      <c r="L203" s="554" t="str">
        <f>VLOOKUP(A203,'2024当番マスター'!A:E,4,FALSE)</f>
        <v>#N/A</v>
      </c>
      <c r="M203" s="554" t="str">
        <f>VLOOKUP(A203,'2023当番マスター(旧)'!A:D,4,FALSE)</f>
        <v>名和田　 大輝　　</v>
      </c>
      <c r="N203" s="554" t="str">
        <f>VLOOKUP(A203,'2022当番マスター'!A:D,4,FALSE)</f>
        <v>名和田　 大輝　　</v>
      </c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</row>
    <row r="204" ht="12.0" customHeight="1">
      <c r="A204" s="552" t="s">
        <v>3426</v>
      </c>
      <c r="B204" s="552" t="s">
        <v>3427</v>
      </c>
      <c r="C204" s="553" t="s">
        <v>144</v>
      </c>
      <c r="D204" s="553" t="s">
        <v>3428</v>
      </c>
      <c r="E204" s="553" t="s">
        <v>3429</v>
      </c>
      <c r="F204" s="553" t="s">
        <v>2731</v>
      </c>
      <c r="G204" s="553" t="s">
        <v>3430</v>
      </c>
      <c r="H204" s="555"/>
      <c r="I204" s="555"/>
      <c r="J204" s="555"/>
      <c r="K204" s="555"/>
      <c r="L204" s="554" t="str">
        <f>VLOOKUP(A204,'2024当番マスター'!A:E,4,FALSE)</f>
        <v>#N/A</v>
      </c>
      <c r="M204" s="554" t="str">
        <f>VLOOKUP(A204,'2023当番マスター(旧)'!A:D,4,FALSE)</f>
        <v>古畑　　 生織　　</v>
      </c>
      <c r="N204" s="554" t="str">
        <f>VLOOKUP(A204,'2022当番マスター'!A:D,4,FALSE)</f>
        <v>古畑　　 生織　　</v>
      </c>
      <c r="O204" s="555"/>
      <c r="P204" s="555"/>
      <c r="Q204" s="555"/>
      <c r="R204" s="555"/>
      <c r="S204" s="555"/>
      <c r="T204" s="555"/>
      <c r="U204" s="555"/>
      <c r="V204" s="555"/>
      <c r="W204" s="555"/>
      <c r="X204" s="555"/>
      <c r="Y204" s="555"/>
      <c r="Z204" s="555"/>
    </row>
    <row r="205" ht="12.0" customHeight="1">
      <c r="A205" s="552" t="s">
        <v>2807</v>
      </c>
      <c r="B205" s="552" t="s">
        <v>2808</v>
      </c>
      <c r="C205" s="553" t="s">
        <v>144</v>
      </c>
      <c r="D205" s="553" t="s">
        <v>3431</v>
      </c>
      <c r="E205" s="553" t="s">
        <v>2806</v>
      </c>
      <c r="F205" s="553" t="s">
        <v>2809</v>
      </c>
      <c r="G205" s="553" t="s">
        <v>3432</v>
      </c>
      <c r="H205" s="555"/>
      <c r="I205" s="555"/>
      <c r="J205" s="555"/>
      <c r="K205" s="555"/>
      <c r="L205" s="554" t="str">
        <f>VLOOKUP(A205,'2024当番マスター'!A:E,4,FALSE)</f>
        <v>#N/A</v>
      </c>
      <c r="M205" s="554" t="str">
        <f>VLOOKUP(A205,'2023当番マスター(旧)'!A:D,4,FALSE)</f>
        <v>黒田　　 遼介　　</v>
      </c>
      <c r="N205" s="554" t="str">
        <f>VLOOKUP(A205,'2022当番マスター'!A:D,4,FALSE)</f>
        <v>黒田　　 遼介　　</v>
      </c>
      <c r="O205" s="555"/>
      <c r="P205" s="555"/>
      <c r="Q205" s="555"/>
      <c r="R205" s="555"/>
      <c r="S205" s="555"/>
      <c r="T205" s="555"/>
      <c r="U205" s="555"/>
      <c r="V205" s="555"/>
      <c r="W205" s="555"/>
      <c r="X205" s="555"/>
      <c r="Y205" s="555"/>
      <c r="Z205" s="555"/>
    </row>
    <row r="206" ht="12.0" customHeight="1">
      <c r="A206" s="552" t="s">
        <v>1322</v>
      </c>
      <c r="B206" s="552" t="s">
        <v>1323</v>
      </c>
      <c r="C206" s="553" t="s">
        <v>144</v>
      </c>
      <c r="D206" s="553" t="s">
        <v>3433</v>
      </c>
      <c r="E206" s="553" t="s">
        <v>1321</v>
      </c>
      <c r="F206" s="553"/>
      <c r="G206" s="553"/>
      <c r="H206" s="555"/>
      <c r="I206" s="555"/>
      <c r="J206" s="555"/>
      <c r="K206" s="555"/>
      <c r="L206" s="554" t="str">
        <f>VLOOKUP(A206,'2024当番マスター'!A:E,4,FALSE)</f>
        <v>#N/A</v>
      </c>
      <c r="M206" s="554" t="str">
        <f>VLOOKUP(A206,'2023当番マスター(旧)'!A:D,4,FALSE)</f>
        <v>シールズ 桜　　　</v>
      </c>
      <c r="N206" s="554" t="str">
        <f>VLOOKUP(A206,'2022当番マスター'!A:D,4,FALSE)</f>
        <v>シールズ 桜　　　</v>
      </c>
      <c r="O206" s="555"/>
      <c r="P206" s="555"/>
      <c r="Q206" s="555"/>
      <c r="R206" s="555"/>
      <c r="S206" s="555"/>
      <c r="T206" s="555"/>
      <c r="U206" s="555"/>
      <c r="V206" s="555"/>
      <c r="W206" s="555"/>
      <c r="X206" s="555"/>
      <c r="Y206" s="555"/>
      <c r="Z206" s="555"/>
    </row>
    <row r="207" ht="12.0" customHeight="1">
      <c r="A207" s="552" t="s">
        <v>1318</v>
      </c>
      <c r="B207" s="552" t="s">
        <v>1319</v>
      </c>
      <c r="C207" s="553" t="s">
        <v>144</v>
      </c>
      <c r="D207" s="553" t="s">
        <v>3434</v>
      </c>
      <c r="E207" s="553" t="s">
        <v>1314</v>
      </c>
      <c r="F207" s="553" t="s">
        <v>181</v>
      </c>
      <c r="G207" s="553" t="s">
        <v>3435</v>
      </c>
      <c r="H207" s="555"/>
      <c r="I207" s="555"/>
      <c r="J207" s="555"/>
      <c r="K207" s="555"/>
      <c r="L207" s="554" t="str">
        <f>VLOOKUP(A207,'2024当番マスター'!A:E,4,FALSE)</f>
        <v>#N/A</v>
      </c>
      <c r="M207" s="554" t="str">
        <f>VLOOKUP(A207,'2023当番マスター(旧)'!A:D,4,FALSE)</f>
        <v>日栁　　 沙彩　　</v>
      </c>
      <c r="N207" s="554" t="str">
        <f>VLOOKUP(A207,'2022当番マスター'!A:D,4,FALSE)</f>
        <v>日栁　　 沙彩　　</v>
      </c>
      <c r="O207" s="555"/>
      <c r="P207" s="555"/>
      <c r="Q207" s="555"/>
      <c r="R207" s="555"/>
      <c r="S207" s="555"/>
      <c r="T207" s="555"/>
      <c r="U207" s="555"/>
      <c r="V207" s="555"/>
      <c r="W207" s="555"/>
      <c r="X207" s="555"/>
      <c r="Y207" s="555"/>
      <c r="Z207" s="555"/>
    </row>
    <row r="208" ht="12.0" customHeight="1">
      <c r="A208" s="552" t="s">
        <v>2891</v>
      </c>
      <c r="B208" s="552" t="s">
        <v>2892</v>
      </c>
      <c r="C208" s="553" t="s">
        <v>151</v>
      </c>
      <c r="D208" s="553" t="s">
        <v>3436</v>
      </c>
      <c r="E208" s="553" t="s">
        <v>1650</v>
      </c>
      <c r="F208" s="553"/>
      <c r="G208" s="553"/>
      <c r="H208" s="555"/>
      <c r="I208" s="555"/>
      <c r="J208" s="555"/>
      <c r="K208" s="555"/>
      <c r="L208" s="554" t="str">
        <f>VLOOKUP(A208,'2024当番マスター'!A:E,4,FALSE)</f>
        <v>#N/A</v>
      </c>
      <c r="M208" s="554" t="str">
        <f>VLOOKUP(A208,'2023当番マスター(旧)'!A:D,4,FALSE)</f>
        <v>#N/A</v>
      </c>
      <c r="N208" s="554" t="str">
        <f>VLOOKUP(A208,'2022当番マスター'!A:D,4,FALSE)</f>
        <v>#N/A</v>
      </c>
      <c r="O208" s="555"/>
      <c r="P208" s="555"/>
      <c r="Q208" s="555"/>
      <c r="R208" s="555"/>
      <c r="S208" s="555"/>
      <c r="T208" s="555"/>
      <c r="U208" s="555"/>
      <c r="V208" s="555"/>
      <c r="W208" s="555"/>
      <c r="X208" s="555"/>
      <c r="Y208" s="555"/>
      <c r="Z208" s="555"/>
    </row>
    <row r="209" ht="12.0" customHeight="1">
      <c r="A209" s="552" t="s">
        <v>3437</v>
      </c>
      <c r="B209" s="552" t="s">
        <v>3438</v>
      </c>
      <c r="C209" s="553" t="s">
        <v>151</v>
      </c>
      <c r="D209" s="553" t="s">
        <v>3439</v>
      </c>
      <c r="E209" s="553" t="s">
        <v>3440</v>
      </c>
      <c r="F209" s="553"/>
      <c r="G209" s="553"/>
      <c r="H209" s="555"/>
      <c r="I209" s="555"/>
      <c r="J209" s="555"/>
      <c r="K209" s="555"/>
      <c r="L209" s="554" t="str">
        <f>VLOOKUP(A209,'2024当番マスター'!A:E,4,FALSE)</f>
        <v>#N/A</v>
      </c>
      <c r="M209" s="554" t="str">
        <f>VLOOKUP(A209,'2023当番マスター(旧)'!A:D,4,FALSE)</f>
        <v>山田　　 悠人　</v>
      </c>
      <c r="N209" s="554" t="str">
        <f>VLOOKUP(A209,'2022当番マスター'!A:D,4,FALSE)</f>
        <v>山田　　 悠人　</v>
      </c>
      <c r="O209" s="555"/>
      <c r="P209" s="555"/>
      <c r="Q209" s="555"/>
      <c r="R209" s="555"/>
      <c r="S209" s="555"/>
      <c r="T209" s="555"/>
      <c r="U209" s="555"/>
      <c r="V209" s="555"/>
      <c r="W209" s="555"/>
      <c r="X209" s="555"/>
      <c r="Y209" s="555"/>
      <c r="Z209" s="555"/>
    </row>
    <row r="210" ht="12.0" customHeight="1">
      <c r="A210" s="552" t="s">
        <v>1364</v>
      </c>
      <c r="B210" s="552" t="s">
        <v>1363</v>
      </c>
      <c r="C210" s="553" t="s">
        <v>151</v>
      </c>
      <c r="D210" s="553" t="s">
        <v>3441</v>
      </c>
      <c r="E210" s="553" t="s">
        <v>3442</v>
      </c>
      <c r="F210" s="553"/>
      <c r="G210" s="553"/>
      <c r="H210" s="555"/>
      <c r="I210" s="555"/>
      <c r="J210" s="555"/>
      <c r="K210" s="555"/>
      <c r="L210" s="554" t="str">
        <f>VLOOKUP(A210,'2024当番マスター'!A:E,4,FALSE)</f>
        <v>#N/A</v>
      </c>
      <c r="M210" s="554" t="str">
        <f>VLOOKUP(A210,'2023当番マスター(旧)'!A:D,4,FALSE)</f>
        <v>堀内        漣</v>
      </c>
      <c r="N210" s="554" t="str">
        <f>VLOOKUP(A210,'2022当番マスター'!A:D,4,FALSE)</f>
        <v>堀内　　 漣　　　</v>
      </c>
      <c r="O210" s="555"/>
      <c r="P210" s="555"/>
      <c r="Q210" s="555"/>
      <c r="R210" s="555"/>
      <c r="S210" s="555"/>
      <c r="T210" s="555"/>
      <c r="U210" s="555"/>
      <c r="V210" s="555"/>
      <c r="W210" s="555"/>
      <c r="X210" s="555"/>
      <c r="Y210" s="555"/>
      <c r="Z210" s="555"/>
    </row>
    <row r="211" ht="12.0" customHeight="1">
      <c r="A211" s="552" t="s">
        <v>2814</v>
      </c>
      <c r="B211" s="552" t="s">
        <v>2815</v>
      </c>
      <c r="C211" s="553" t="s">
        <v>151</v>
      </c>
      <c r="D211" s="553" t="s">
        <v>3443</v>
      </c>
      <c r="E211" s="553" t="s">
        <v>2813</v>
      </c>
      <c r="F211" s="553"/>
      <c r="G211" s="553"/>
      <c r="H211" s="555"/>
      <c r="I211" s="555"/>
      <c r="J211" s="555"/>
      <c r="K211" s="555"/>
      <c r="L211" s="554" t="str">
        <f>VLOOKUP(A211,'2024当番マスター'!A:E,4,FALSE)</f>
        <v>#N/A</v>
      </c>
      <c r="M211" s="554" t="str">
        <f>VLOOKUP(A211,'2023当番マスター(旧)'!A:D,4,FALSE)</f>
        <v>日野　　 開翔　　</v>
      </c>
      <c r="N211" s="554" t="str">
        <f>VLOOKUP(A211,'2022当番マスター'!A:D,4,FALSE)</f>
        <v>日野　　 開翔　　</v>
      </c>
      <c r="O211" s="555"/>
      <c r="P211" s="555"/>
      <c r="Q211" s="555"/>
      <c r="R211" s="555"/>
      <c r="S211" s="555"/>
      <c r="T211" s="555"/>
      <c r="U211" s="555"/>
      <c r="V211" s="555"/>
      <c r="W211" s="555"/>
      <c r="X211" s="555"/>
      <c r="Y211" s="555"/>
      <c r="Z211" s="555"/>
    </row>
    <row r="212" ht="12.0" customHeight="1">
      <c r="A212" s="552" t="s">
        <v>1353</v>
      </c>
      <c r="B212" s="552" t="s">
        <v>1354</v>
      </c>
      <c r="C212" s="553" t="s">
        <v>151</v>
      </c>
      <c r="D212" s="553" t="s">
        <v>3444</v>
      </c>
      <c r="E212" s="553" t="s">
        <v>1351</v>
      </c>
      <c r="F212" s="553" t="s">
        <v>181</v>
      </c>
      <c r="G212" s="553" t="s">
        <v>3445</v>
      </c>
      <c r="H212" s="555"/>
      <c r="I212" s="555"/>
      <c r="J212" s="555"/>
      <c r="K212" s="555"/>
      <c r="L212" s="554" t="str">
        <f>VLOOKUP(A212,'2024当番マスター'!A:E,4,FALSE)</f>
        <v>#N/A</v>
      </c>
      <c r="M212" s="554" t="str">
        <f>VLOOKUP(A212,'2023当番マスター(旧)'!A:D,4,FALSE)</f>
        <v>糟谷　　 環太　　</v>
      </c>
      <c r="N212" s="554" t="str">
        <f>VLOOKUP(A212,'2022当番マスター'!A:D,4,FALSE)</f>
        <v>糟谷　　 環太　　</v>
      </c>
      <c r="O212" s="555"/>
      <c r="P212" s="555"/>
      <c r="Q212" s="555"/>
      <c r="R212" s="555"/>
      <c r="S212" s="555"/>
      <c r="T212" s="555"/>
      <c r="U212" s="555"/>
      <c r="V212" s="555"/>
      <c r="W212" s="555"/>
      <c r="X212" s="555"/>
      <c r="Y212" s="555"/>
      <c r="Z212" s="555"/>
    </row>
    <row r="213" ht="12.0" customHeight="1">
      <c r="A213" s="552" t="s">
        <v>1339</v>
      </c>
      <c r="B213" s="552" t="s">
        <v>1340</v>
      </c>
      <c r="C213" s="553" t="s">
        <v>151</v>
      </c>
      <c r="D213" s="553" t="s">
        <v>3446</v>
      </c>
      <c r="E213" s="553" t="s">
        <v>1338</v>
      </c>
      <c r="F213" s="553" t="s">
        <v>151</v>
      </c>
      <c r="G213" s="553" t="s">
        <v>3447</v>
      </c>
      <c r="H213" s="555"/>
      <c r="I213" s="555"/>
      <c r="J213" s="555"/>
      <c r="K213" s="555"/>
      <c r="L213" s="554" t="str">
        <f>VLOOKUP(A213,'2024当番マスター'!A:E,4,FALSE)</f>
        <v>#N/A</v>
      </c>
      <c r="M213" s="554" t="str">
        <f>VLOOKUP(A213,'2023当番マスター(旧)'!A:D,4,FALSE)</f>
        <v>武田　　 慧　　　</v>
      </c>
      <c r="N213" s="554" t="str">
        <f>VLOOKUP(A213,'2022当番マスター'!A:D,4,FALSE)</f>
        <v>武田　　 慧　　　</v>
      </c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</row>
    <row r="214" ht="12.0" customHeight="1">
      <c r="A214" s="552" t="s">
        <v>1346</v>
      </c>
      <c r="B214" s="552" t="s">
        <v>1347</v>
      </c>
      <c r="C214" s="553" t="s">
        <v>151</v>
      </c>
      <c r="D214" s="553" t="s">
        <v>3448</v>
      </c>
      <c r="E214" s="553" t="s">
        <v>1345</v>
      </c>
      <c r="F214" s="553" t="s">
        <v>2809</v>
      </c>
      <c r="G214" s="553" t="s">
        <v>3449</v>
      </c>
      <c r="H214" s="555"/>
      <c r="I214" s="555"/>
      <c r="J214" s="555"/>
      <c r="K214" s="555"/>
      <c r="L214" s="554" t="str">
        <f>VLOOKUP(A214,'2024当番マスター'!A:E,4,FALSE)</f>
        <v>#N/A</v>
      </c>
      <c r="M214" s="554" t="str">
        <f>VLOOKUP(A214,'2023当番マスター(旧)'!A:D,4,FALSE)</f>
        <v>江嵜　　 璃海　　</v>
      </c>
      <c r="N214" s="554" t="str">
        <f>VLOOKUP(A214,'2022当番マスター'!A:D,4,FALSE)</f>
        <v>江嵜　　 璃海　　</v>
      </c>
      <c r="O214" s="555"/>
      <c r="P214" s="555"/>
      <c r="Q214" s="555"/>
      <c r="R214" s="555"/>
      <c r="S214" s="555"/>
      <c r="T214" s="555"/>
      <c r="U214" s="555"/>
      <c r="V214" s="555"/>
      <c r="W214" s="555"/>
      <c r="X214" s="555"/>
      <c r="Y214" s="555"/>
      <c r="Z214" s="555"/>
    </row>
    <row r="215" ht="12.0" customHeight="1">
      <c r="A215" s="552" t="s">
        <v>1356</v>
      </c>
      <c r="B215" s="552" t="s">
        <v>1357</v>
      </c>
      <c r="C215" s="553" t="s">
        <v>151</v>
      </c>
      <c r="D215" s="553" t="s">
        <v>3450</v>
      </c>
      <c r="E215" s="553" t="s">
        <v>457</v>
      </c>
      <c r="F215" s="553" t="s">
        <v>187</v>
      </c>
      <c r="G215" s="553" t="s">
        <v>3451</v>
      </c>
      <c r="H215" s="555"/>
      <c r="I215" s="555"/>
      <c r="J215" s="555"/>
      <c r="K215" s="555"/>
      <c r="L215" s="554" t="str">
        <f>VLOOKUP(A215,'2024当番マスター'!A:E,4,FALSE)</f>
        <v>#N/A</v>
      </c>
      <c r="M215" s="554" t="str">
        <f>VLOOKUP(A215,'2023当番マスター(旧)'!A:D,4,FALSE)</f>
        <v>田中　　 公香　　</v>
      </c>
      <c r="N215" s="554" t="str">
        <f>VLOOKUP(A215,'2022当番マスター'!A:D,4,FALSE)</f>
        <v>田中　　 公香　　</v>
      </c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</row>
    <row r="216" ht="12.0" customHeight="1">
      <c r="A216" s="552" t="s">
        <v>3452</v>
      </c>
      <c r="B216" s="552" t="s">
        <v>1381</v>
      </c>
      <c r="C216" s="553" t="s">
        <v>3102</v>
      </c>
      <c r="D216" s="553" t="s">
        <v>3453</v>
      </c>
      <c r="E216" s="553" t="s">
        <v>1378</v>
      </c>
      <c r="F216" s="553" t="s">
        <v>2809</v>
      </c>
      <c r="G216" s="553" t="s">
        <v>3454</v>
      </c>
      <c r="H216" s="555"/>
      <c r="I216" s="555"/>
      <c r="J216" s="555"/>
      <c r="K216" s="555"/>
      <c r="L216" s="554" t="str">
        <f>VLOOKUP(A216,'2024当番マスター'!A:E,4,FALSE)</f>
        <v>#N/A</v>
      </c>
      <c r="M216" s="554" t="str">
        <f>VLOOKUP(A216,'2023当番マスター(旧)'!A:D,4,FALSE)</f>
        <v>太田　　 理仁　　</v>
      </c>
      <c r="N216" s="554" t="str">
        <f>VLOOKUP(A216,'2022当番マスター'!A:D,4,FALSE)</f>
        <v>太田　　 理仁　　</v>
      </c>
      <c r="O216" s="555"/>
      <c r="P216" s="555"/>
      <c r="Q216" s="555"/>
      <c r="R216" s="555"/>
      <c r="S216" s="555"/>
      <c r="T216" s="555"/>
      <c r="U216" s="555"/>
      <c r="V216" s="555"/>
      <c r="W216" s="555"/>
      <c r="X216" s="555"/>
      <c r="Y216" s="555"/>
      <c r="Z216" s="555"/>
    </row>
    <row r="217" ht="12.0" customHeight="1">
      <c r="A217" s="552" t="s">
        <v>1373</v>
      </c>
      <c r="B217" s="552" t="s">
        <v>1374</v>
      </c>
      <c r="C217" s="553" t="s">
        <v>3102</v>
      </c>
      <c r="D217" s="553" t="s">
        <v>3455</v>
      </c>
      <c r="E217" s="553" t="s">
        <v>1372</v>
      </c>
      <c r="F217" s="553" t="s">
        <v>2809</v>
      </c>
      <c r="G217" s="553" t="s">
        <v>3456</v>
      </c>
      <c r="H217" s="555"/>
      <c r="I217" s="555"/>
      <c r="J217" s="555"/>
      <c r="K217" s="555"/>
      <c r="L217" s="554" t="str">
        <f>VLOOKUP(A217,'2024当番マスター'!A:E,4,FALSE)</f>
        <v>#N/A</v>
      </c>
      <c r="M217" s="554" t="str">
        <f>VLOOKUP(A217,'2023当番マスター(旧)'!A:D,4,FALSE)</f>
        <v>濱岡　　 尚裕　　</v>
      </c>
      <c r="N217" s="554" t="str">
        <f>VLOOKUP(A217,'2022当番マスター'!A:D,4,FALSE)</f>
        <v>濱岡　　 尚裕　　</v>
      </c>
      <c r="O217" s="555"/>
      <c r="P217" s="555"/>
      <c r="Q217" s="555"/>
      <c r="R217" s="555"/>
      <c r="S217" s="555"/>
      <c r="T217" s="555"/>
      <c r="U217" s="555"/>
      <c r="V217" s="555"/>
      <c r="W217" s="555"/>
      <c r="X217" s="555"/>
      <c r="Y217" s="555"/>
      <c r="Z217" s="555"/>
    </row>
    <row r="218" ht="12.0" customHeight="1">
      <c r="A218" s="552" t="s">
        <v>1390</v>
      </c>
      <c r="B218" s="552" t="s">
        <v>1392</v>
      </c>
      <c r="C218" s="553" t="s">
        <v>3102</v>
      </c>
      <c r="D218" s="553" t="s">
        <v>3457</v>
      </c>
      <c r="E218" s="553" t="s">
        <v>1389</v>
      </c>
      <c r="F218" s="553"/>
      <c r="G218" s="553"/>
      <c r="H218" s="555"/>
      <c r="I218" s="555"/>
      <c r="J218" s="555"/>
      <c r="K218" s="555"/>
      <c r="L218" s="554" t="str">
        <f>VLOOKUP(A218,'2024当番マスター'!A:E,4,FALSE)</f>
        <v>#N/A</v>
      </c>
      <c r="M218" s="554" t="str">
        <f>VLOOKUP(A218,'2023当番マスター(旧)'!A:D,4,FALSE)</f>
        <v>大塚　　 ルビー　</v>
      </c>
      <c r="N218" s="554" t="str">
        <f>VLOOKUP(A218,'2022当番マスター'!A:D,4,FALSE)</f>
        <v>大塚　　 ルビー　</v>
      </c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</row>
    <row r="219" ht="12.0" customHeight="1">
      <c r="A219" s="552" t="s">
        <v>1395</v>
      </c>
      <c r="B219" s="552" t="s">
        <v>1396</v>
      </c>
      <c r="C219" s="553" t="s">
        <v>3102</v>
      </c>
      <c r="D219" s="553" t="s">
        <v>2609</v>
      </c>
      <c r="E219" s="553" t="s">
        <v>1394</v>
      </c>
      <c r="F219" s="553"/>
      <c r="G219" s="553"/>
      <c r="H219" s="555"/>
      <c r="I219" s="555"/>
      <c r="J219" s="555"/>
      <c r="K219" s="555"/>
      <c r="L219" s="554" t="str">
        <f>VLOOKUP(A219,'2024当番マスター'!A:E,4,FALSE)</f>
        <v>#N/A</v>
      </c>
      <c r="M219" s="554" t="str">
        <f>VLOOKUP(A219,'2023当番マスター(旧)'!A:D,4,FALSE)</f>
        <v>デイサッター アメリア</v>
      </c>
      <c r="N219" s="554" t="str">
        <f>VLOOKUP(A219,'2022当番マスター'!A:D,4,FALSE)</f>
        <v>デイサッター アメリア</v>
      </c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</row>
    <row r="220" ht="12.0" customHeight="1">
      <c r="A220" s="552" t="s">
        <v>3458</v>
      </c>
      <c r="B220" s="552" t="s">
        <v>3459</v>
      </c>
      <c r="C220" s="553" t="s">
        <v>3102</v>
      </c>
      <c r="D220" s="553" t="s">
        <v>3460</v>
      </c>
      <c r="E220" s="553" t="s">
        <v>3461</v>
      </c>
      <c r="F220" s="553"/>
      <c r="G220" s="553"/>
      <c r="H220" s="555"/>
      <c r="I220" s="555"/>
      <c r="J220" s="555"/>
      <c r="K220" s="555"/>
      <c r="L220" s="554" t="str">
        <f>VLOOKUP(A220,'2024当番マスター'!A:E,4,FALSE)</f>
        <v>#N/A</v>
      </c>
      <c r="M220" s="554" t="str">
        <f>VLOOKUP(A220,'2023当番マスター(旧)'!A:D,4,FALSE)</f>
        <v>莅戸　　 利紗　　</v>
      </c>
      <c r="N220" s="554" t="str">
        <f>VLOOKUP(A220,'2022当番マスター'!A:D,4,FALSE)</f>
        <v>莅戸　　 利紗　　</v>
      </c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</row>
    <row r="221" ht="12.0" customHeight="1">
      <c r="A221" s="552" t="s">
        <v>1387</v>
      </c>
      <c r="B221" s="552" t="s">
        <v>1386</v>
      </c>
      <c r="C221" s="553" t="s">
        <v>3102</v>
      </c>
      <c r="D221" s="553" t="s">
        <v>3462</v>
      </c>
      <c r="E221" s="553" t="s">
        <v>1384</v>
      </c>
      <c r="F221" s="553"/>
      <c r="G221" s="553"/>
      <c r="H221" s="555"/>
      <c r="I221" s="555"/>
      <c r="J221" s="555"/>
      <c r="K221" s="555"/>
      <c r="L221" s="554" t="str">
        <f>VLOOKUP(A221,'2024当番マスター'!A:E,4,FALSE)</f>
        <v>#N/A</v>
      </c>
      <c r="M221" s="554" t="str">
        <f>VLOOKUP(A221,'2023当番マスター(旧)'!A:D,4,FALSE)</f>
        <v>森川　　 千凪　　</v>
      </c>
      <c r="N221" s="554" t="str">
        <f>VLOOKUP(A221,'2022当番マスター'!A:D,4,FALSE)</f>
        <v>森川　　 千凪　　</v>
      </c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</row>
    <row r="222" ht="12.0" customHeight="1">
      <c r="A222" s="552" t="s">
        <v>551</v>
      </c>
      <c r="B222" s="552" t="s">
        <v>552</v>
      </c>
      <c r="C222" s="553" t="s">
        <v>3102</v>
      </c>
      <c r="D222" s="553" t="s">
        <v>3463</v>
      </c>
      <c r="E222" s="553" t="s">
        <v>550</v>
      </c>
      <c r="F222" s="553"/>
      <c r="G222" s="553"/>
      <c r="H222" s="555"/>
      <c r="I222" s="555"/>
      <c r="J222" s="555"/>
      <c r="K222" s="555"/>
      <c r="L222" s="554" t="str">
        <f>VLOOKUP(A222,'2024当番マスター'!A:E,4,FALSE)</f>
        <v>#N/A</v>
      </c>
      <c r="M222" s="554" t="str">
        <f>VLOOKUP(A222,'2023当番マスター(旧)'!A:D,4,FALSE)</f>
        <v>小川　　 結愛　　</v>
      </c>
      <c r="N222" s="554" t="str">
        <f>VLOOKUP(A222,'2022当番マスター'!A:D,4,FALSE)</f>
        <v>小川　　 結愛　　</v>
      </c>
      <c r="O222" s="555"/>
      <c r="P222" s="555"/>
      <c r="Q222" s="555"/>
      <c r="R222" s="555"/>
      <c r="S222" s="555"/>
      <c r="T222" s="555"/>
      <c r="U222" s="555"/>
      <c r="V222" s="555"/>
      <c r="W222" s="555"/>
      <c r="X222" s="555"/>
      <c r="Y222" s="555"/>
      <c r="Z222" s="555"/>
    </row>
    <row r="223" ht="12.0" customHeight="1">
      <c r="A223" s="552" t="s">
        <v>1407</v>
      </c>
      <c r="B223" s="552" t="s">
        <v>1406</v>
      </c>
      <c r="C223" s="553" t="s">
        <v>2822</v>
      </c>
      <c r="D223" s="553" t="s">
        <v>3464</v>
      </c>
      <c r="E223" s="553" t="s">
        <v>1403</v>
      </c>
      <c r="F223" s="553"/>
      <c r="G223" s="553"/>
      <c r="H223" s="555"/>
      <c r="I223" s="555"/>
      <c r="J223" s="555"/>
      <c r="K223" s="555"/>
      <c r="L223" s="554" t="str">
        <f>VLOOKUP(A223,'2024当番マスター'!A:E,4,FALSE)</f>
        <v>#N/A</v>
      </c>
      <c r="M223" s="554" t="str">
        <f>VLOOKUP(A223,'2023当番マスター(旧)'!A:D,4,FALSE)</f>
        <v>前田　　 康喜　　</v>
      </c>
      <c r="N223" s="554" t="str">
        <f>VLOOKUP(A223,'2022当番マスター'!A:D,4,FALSE)</f>
        <v>前田　　 康喜　　</v>
      </c>
      <c r="O223" s="555"/>
      <c r="P223" s="555"/>
      <c r="Q223" s="555"/>
      <c r="R223" s="555"/>
      <c r="S223" s="555"/>
      <c r="T223" s="555"/>
      <c r="U223" s="555"/>
      <c r="V223" s="555"/>
      <c r="W223" s="555"/>
      <c r="X223" s="555"/>
      <c r="Y223" s="555"/>
      <c r="Z223" s="555"/>
    </row>
    <row r="224" ht="12.0" customHeight="1">
      <c r="A224" s="552" t="s">
        <v>1410</v>
      </c>
      <c r="B224" s="552" t="s">
        <v>1411</v>
      </c>
      <c r="C224" s="553" t="s">
        <v>2822</v>
      </c>
      <c r="D224" s="553" t="s">
        <v>3465</v>
      </c>
      <c r="E224" s="553" t="s">
        <v>1409</v>
      </c>
      <c r="F224" s="553"/>
      <c r="G224" s="553"/>
      <c r="H224" s="555"/>
      <c r="I224" s="555"/>
      <c r="J224" s="555"/>
      <c r="K224" s="555"/>
      <c r="L224" s="554" t="str">
        <f>VLOOKUP(A224,'2024当番マスター'!A:E,4,FALSE)</f>
        <v>#N/A</v>
      </c>
      <c r="M224" s="554" t="str">
        <f>VLOOKUP(A224,'2023当番マスター(旧)'!A:D,4,FALSE)</f>
        <v>古田　　 輝朗　　</v>
      </c>
      <c r="N224" s="554" t="str">
        <f>VLOOKUP(A224,'2022当番マスター'!A:D,4,FALSE)</f>
        <v>古田　　 輝朗　　</v>
      </c>
      <c r="O224" s="555"/>
      <c r="P224" s="555"/>
      <c r="Q224" s="555"/>
      <c r="R224" s="555"/>
      <c r="S224" s="555"/>
      <c r="T224" s="555"/>
      <c r="U224" s="555"/>
      <c r="V224" s="555"/>
      <c r="W224" s="555"/>
      <c r="X224" s="555"/>
      <c r="Y224" s="555"/>
      <c r="Z224" s="555"/>
    </row>
    <row r="225" ht="12.0" customHeight="1">
      <c r="A225" s="552" t="s">
        <v>3037</v>
      </c>
      <c r="B225" s="552" t="s">
        <v>3038</v>
      </c>
      <c r="C225" s="553" t="s">
        <v>2822</v>
      </c>
      <c r="D225" s="553" t="s">
        <v>3035</v>
      </c>
      <c r="E225" s="553" t="s">
        <v>3036</v>
      </c>
      <c r="F225" s="553"/>
      <c r="G225" s="553"/>
      <c r="H225" s="555"/>
      <c r="I225" s="555"/>
      <c r="J225" s="555"/>
      <c r="K225" s="555"/>
      <c r="L225" s="554" t="str">
        <f>VLOOKUP(A225,'2024当番マスター'!A:E,4,FALSE)</f>
        <v>#N/A</v>
      </c>
      <c r="M225" s="554" t="str">
        <f>VLOOKUP(A225,'2023当番マスター(旧)'!A:D,4,FALSE)</f>
        <v>#N/A</v>
      </c>
      <c r="N225" s="554" t="str">
        <f>VLOOKUP(A225,'2022当番マスター'!A:D,4,FALSE)</f>
        <v>#N/A</v>
      </c>
      <c r="O225" s="555"/>
      <c r="P225" s="555"/>
      <c r="Q225" s="555"/>
      <c r="R225" s="555"/>
      <c r="S225" s="555"/>
      <c r="T225" s="555"/>
      <c r="U225" s="555"/>
      <c r="V225" s="555"/>
      <c r="W225" s="555"/>
      <c r="X225" s="555"/>
      <c r="Y225" s="555"/>
      <c r="Z225" s="555"/>
    </row>
    <row r="226" ht="12.0" customHeight="1">
      <c r="A226" s="552" t="s">
        <v>2825</v>
      </c>
      <c r="B226" s="552" t="s">
        <v>2826</v>
      </c>
      <c r="C226" s="553" t="s">
        <v>2822</v>
      </c>
      <c r="D226" s="553" t="s">
        <v>3466</v>
      </c>
      <c r="E226" s="553" t="s">
        <v>2824</v>
      </c>
      <c r="F226" s="553"/>
      <c r="G226" s="553"/>
      <c r="H226" s="555"/>
      <c r="I226" s="555"/>
      <c r="J226" s="555"/>
      <c r="K226" s="555"/>
      <c r="L226" s="554" t="str">
        <f>VLOOKUP(A226,'2024当番マスター'!A:E,4,FALSE)</f>
        <v>#N/A</v>
      </c>
      <c r="M226" s="554" t="str">
        <f>VLOOKUP(A226,'2023当番マスター(旧)'!A:D,4,FALSE)</f>
        <v>大瀧　　 陽葵　　</v>
      </c>
      <c r="N226" s="554" t="str">
        <f>VLOOKUP(A226,'2022当番マスター'!A:D,4,FALSE)</f>
        <v>大瀧　　 陽葵　　</v>
      </c>
      <c r="O226" s="555"/>
      <c r="P226" s="555"/>
      <c r="Q226" s="555"/>
      <c r="R226" s="555"/>
      <c r="S226" s="555"/>
      <c r="T226" s="555"/>
      <c r="U226" s="555"/>
      <c r="V226" s="555"/>
      <c r="W226" s="555"/>
      <c r="X226" s="555"/>
      <c r="Y226" s="555"/>
      <c r="Z226" s="555"/>
    </row>
    <row r="227" ht="12.0" customHeight="1">
      <c r="A227" s="552" t="s">
        <v>3467</v>
      </c>
      <c r="B227" s="552" t="s">
        <v>3468</v>
      </c>
      <c r="C227" s="553" t="s">
        <v>2822</v>
      </c>
      <c r="D227" s="553" t="s">
        <v>3469</v>
      </c>
      <c r="E227" s="553" t="s">
        <v>3470</v>
      </c>
      <c r="F227" s="553" t="s">
        <v>2731</v>
      </c>
      <c r="G227" s="553" t="s">
        <v>3471</v>
      </c>
      <c r="H227" s="555"/>
      <c r="I227" s="555"/>
      <c r="J227" s="555"/>
      <c r="K227" s="555"/>
      <c r="L227" s="554" t="str">
        <f>VLOOKUP(A227,'2024当番マスター'!A:E,4,FALSE)</f>
        <v>#N/A</v>
      </c>
      <c r="M227" s="554" t="str">
        <f>VLOOKUP(A227,'2023当番マスター(旧)'!A:D,4,FALSE)</f>
        <v>川口　　 恵里佳　</v>
      </c>
      <c r="N227" s="554" t="str">
        <f>VLOOKUP(A227,'2022当番マスター'!A:D,4,FALSE)</f>
        <v>川口　　 恵里佳　</v>
      </c>
      <c r="O227" s="555"/>
      <c r="P227" s="555"/>
      <c r="Q227" s="555"/>
      <c r="R227" s="555"/>
      <c r="S227" s="555"/>
      <c r="T227" s="555"/>
      <c r="U227" s="555"/>
      <c r="V227" s="555"/>
      <c r="W227" s="555"/>
      <c r="X227" s="555"/>
      <c r="Y227" s="555"/>
      <c r="Z227" s="555"/>
    </row>
    <row r="228" ht="12.0" customHeight="1">
      <c r="A228" s="552" t="s">
        <v>3472</v>
      </c>
      <c r="B228" s="552" t="s">
        <v>3473</v>
      </c>
      <c r="C228" s="553" t="s">
        <v>2822</v>
      </c>
      <c r="D228" s="553" t="s">
        <v>3474</v>
      </c>
      <c r="E228" s="553" t="s">
        <v>3475</v>
      </c>
      <c r="F228" s="553"/>
      <c r="G228" s="553"/>
      <c r="H228" s="555"/>
      <c r="I228" s="555"/>
      <c r="J228" s="555"/>
      <c r="K228" s="555"/>
      <c r="L228" s="554" t="str">
        <f>VLOOKUP(A228,'2024当番マスター'!A:E,4,FALSE)</f>
        <v>#N/A</v>
      </c>
      <c r="M228" s="554" t="str">
        <f>VLOOKUP(A228,'2023当番マスター(旧)'!A:D,4,FALSE)</f>
        <v>久留　　 綾夏　　</v>
      </c>
      <c r="N228" s="554" t="str">
        <f>VLOOKUP(A228,'2022当番マスター'!A:D,4,FALSE)</f>
        <v>久留　　 綾夏　　</v>
      </c>
      <c r="O228" s="555"/>
      <c r="P228" s="555"/>
      <c r="Q228" s="555"/>
      <c r="R228" s="555"/>
      <c r="S228" s="555"/>
      <c r="T228" s="555"/>
      <c r="U228" s="555"/>
      <c r="V228" s="555"/>
      <c r="W228" s="555"/>
      <c r="X228" s="555"/>
      <c r="Y228" s="555"/>
      <c r="Z228" s="555"/>
    </row>
    <row r="229" ht="12.0" customHeight="1">
      <c r="A229" s="552" t="s">
        <v>2921</v>
      </c>
      <c r="B229" s="552" t="s">
        <v>2922</v>
      </c>
      <c r="C229" s="553" t="s">
        <v>2731</v>
      </c>
      <c r="D229" s="553" t="s">
        <v>2919</v>
      </c>
      <c r="E229" s="553" t="s">
        <v>2920</v>
      </c>
      <c r="F229" s="553"/>
      <c r="G229" s="553"/>
      <c r="H229" s="555"/>
      <c r="I229" s="555"/>
      <c r="J229" s="555"/>
      <c r="K229" s="555"/>
      <c r="L229" s="554" t="str">
        <f>VLOOKUP(A229,'2024当番マスター'!A:E,4,FALSE)</f>
        <v>#N/A</v>
      </c>
      <c r="M229" s="554" t="str">
        <f>VLOOKUP(A229,'2023当番マスター(旧)'!A:D,4,FALSE)</f>
        <v>#N/A</v>
      </c>
      <c r="N229" s="554" t="str">
        <f>VLOOKUP(A229,'2022当番マスター'!A:D,4,FALSE)</f>
        <v>小山田　 茂利</v>
      </c>
      <c r="O229" s="555"/>
      <c r="P229" s="555"/>
      <c r="Q229" s="555"/>
      <c r="R229" s="555"/>
      <c r="S229" s="555"/>
      <c r="T229" s="555"/>
      <c r="U229" s="555"/>
      <c r="V229" s="555"/>
      <c r="W229" s="555"/>
      <c r="X229" s="555"/>
      <c r="Y229" s="555"/>
      <c r="Z229" s="555"/>
    </row>
    <row r="230" ht="12.0" customHeight="1">
      <c r="A230" s="552" t="s">
        <v>1421</v>
      </c>
      <c r="B230" s="552" t="s">
        <v>1422</v>
      </c>
      <c r="C230" s="553" t="s">
        <v>2731</v>
      </c>
      <c r="D230" s="553" t="s">
        <v>3476</v>
      </c>
      <c r="E230" s="553" t="s">
        <v>1420</v>
      </c>
      <c r="F230" s="553"/>
      <c r="G230" s="553"/>
      <c r="H230" s="555"/>
      <c r="I230" s="555"/>
      <c r="J230" s="555"/>
      <c r="K230" s="555"/>
      <c r="L230" s="554" t="str">
        <f>VLOOKUP(A230,'2024当番マスター'!A:E,4,FALSE)</f>
        <v>#N/A</v>
      </c>
      <c r="M230" s="554" t="str">
        <f>VLOOKUP(A230,'2023当番マスター(旧)'!A:D,4,FALSE)</f>
        <v>辻　　　 海澄　　</v>
      </c>
      <c r="N230" s="554" t="str">
        <f>VLOOKUP(A230,'2022当番マスター'!A:D,4,FALSE)</f>
        <v>辻　　　 海澄　　</v>
      </c>
      <c r="O230" s="555"/>
      <c r="P230" s="555"/>
      <c r="Q230" s="555"/>
      <c r="R230" s="555"/>
      <c r="S230" s="555"/>
      <c r="T230" s="555"/>
      <c r="U230" s="555"/>
      <c r="V230" s="555"/>
      <c r="W230" s="555"/>
      <c r="X230" s="555"/>
      <c r="Y230" s="555"/>
      <c r="Z230" s="555"/>
    </row>
    <row r="231" ht="12.0" customHeight="1">
      <c r="A231" s="552" t="s">
        <v>3063</v>
      </c>
      <c r="B231" s="552" t="s">
        <v>3064</v>
      </c>
      <c r="C231" s="553" t="s">
        <v>2731</v>
      </c>
      <c r="D231" s="553" t="s">
        <v>3477</v>
      </c>
      <c r="E231" s="553" t="s">
        <v>3062</v>
      </c>
      <c r="F231" s="553"/>
      <c r="G231" s="553"/>
      <c r="H231" s="555"/>
      <c r="I231" s="555"/>
      <c r="J231" s="555"/>
      <c r="K231" s="555"/>
      <c r="L231" s="554" t="str">
        <f>VLOOKUP(A231,'2024当番マスター'!A:E,4,FALSE)</f>
        <v>#N/A</v>
      </c>
      <c r="M231" s="554" t="str">
        <f>VLOOKUP(A231,'2023当番マスター(旧)'!A:D,4,FALSE)</f>
        <v>木谷　　 優治　　</v>
      </c>
      <c r="N231" s="554" t="str">
        <f>VLOOKUP(A231,'2022当番マスター'!A:D,4,FALSE)</f>
        <v>木谷　　 優治　　</v>
      </c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</row>
    <row r="232" ht="12.0" customHeight="1">
      <c r="A232" s="552" t="s">
        <v>1425</v>
      </c>
      <c r="B232" s="552" t="s">
        <v>1426</v>
      </c>
      <c r="C232" s="553" t="s">
        <v>2731</v>
      </c>
      <c r="D232" s="553" t="s">
        <v>3478</v>
      </c>
      <c r="E232" s="553" t="s">
        <v>1424</v>
      </c>
      <c r="F232" s="553" t="s">
        <v>187</v>
      </c>
      <c r="G232" s="553" t="s">
        <v>3479</v>
      </c>
      <c r="H232" s="555"/>
      <c r="I232" s="555"/>
      <c r="J232" s="555"/>
      <c r="K232" s="555"/>
      <c r="L232" s="554" t="str">
        <f>VLOOKUP(A232,'2024当番マスター'!A:E,4,FALSE)</f>
        <v>#N/A</v>
      </c>
      <c r="M232" s="554" t="str">
        <f>VLOOKUP(A232,'2023当番マスター(旧)'!A:D,4,FALSE)</f>
        <v>#N/A</v>
      </c>
      <c r="N232" s="554" t="str">
        <f>VLOOKUP(A232,'2022当番マスター'!A:D,4,FALSE)</f>
        <v>#N/A</v>
      </c>
      <c r="O232" s="555"/>
      <c r="P232" s="555"/>
      <c r="Q232" s="555"/>
      <c r="R232" s="555"/>
      <c r="S232" s="555"/>
      <c r="T232" s="555"/>
      <c r="U232" s="555"/>
      <c r="V232" s="555"/>
      <c r="W232" s="555"/>
      <c r="X232" s="555"/>
      <c r="Y232" s="555"/>
      <c r="Z232" s="555"/>
    </row>
    <row r="233" ht="12.0" customHeight="1">
      <c r="A233" s="552" t="s">
        <v>1435</v>
      </c>
      <c r="B233" s="552" t="s">
        <v>1434</v>
      </c>
      <c r="C233" s="553" t="s">
        <v>2731</v>
      </c>
      <c r="D233" s="553" t="s">
        <v>3480</v>
      </c>
      <c r="E233" s="553" t="s">
        <v>1432</v>
      </c>
      <c r="F233" s="553"/>
      <c r="G233" s="553"/>
      <c r="H233" s="555"/>
      <c r="I233" s="555"/>
      <c r="J233" s="555"/>
      <c r="K233" s="555"/>
      <c r="L233" s="554" t="str">
        <f>VLOOKUP(A233,'2024当番マスター'!A:E,4,FALSE)</f>
        <v>#N/A</v>
      </c>
      <c r="M233" s="554" t="str">
        <f>VLOOKUP(A233,'2023当番マスター(旧)'!A:D,4,FALSE)</f>
        <v>山﨑　　 美宙　　</v>
      </c>
      <c r="N233" s="554" t="str">
        <f>VLOOKUP(A233,'2022当番マスター'!A:D,4,FALSE)</f>
        <v>山﨑　　 美宙　　</v>
      </c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</row>
    <row r="234" ht="12.0" customHeight="1">
      <c r="A234" s="552" t="s">
        <v>1429</v>
      </c>
      <c r="B234" s="552" t="s">
        <v>1430</v>
      </c>
      <c r="C234" s="553" t="s">
        <v>2731</v>
      </c>
      <c r="D234" s="553" t="s">
        <v>3481</v>
      </c>
      <c r="E234" s="553" t="s">
        <v>1428</v>
      </c>
      <c r="F234" s="553"/>
      <c r="G234" s="553"/>
      <c r="H234" s="555"/>
      <c r="I234" s="555"/>
      <c r="J234" s="555"/>
      <c r="K234" s="555"/>
      <c r="L234" s="554" t="str">
        <f>VLOOKUP(A234,'2024当番マスター'!A:E,4,FALSE)</f>
        <v>#N/A</v>
      </c>
      <c r="M234" s="554" t="str">
        <f>VLOOKUP(A234,'2023当番マスター(旧)'!A:D,4,FALSE)</f>
        <v>横垣　　 雪菜　　</v>
      </c>
      <c r="N234" s="554" t="str">
        <f>VLOOKUP(A234,'2022当番マスター'!A:D,4,FALSE)</f>
        <v>横垣　　 雪菜　　</v>
      </c>
      <c r="O234" s="555"/>
      <c r="P234" s="555"/>
      <c r="Q234" s="555"/>
      <c r="R234" s="555"/>
      <c r="S234" s="555"/>
      <c r="T234" s="555"/>
      <c r="U234" s="555"/>
      <c r="V234" s="555"/>
      <c r="W234" s="555"/>
      <c r="X234" s="555"/>
      <c r="Y234" s="555"/>
      <c r="Z234" s="555"/>
    </row>
    <row r="235" ht="12.0" customHeight="1">
      <c r="A235" s="552" t="s">
        <v>2918</v>
      </c>
      <c r="B235" s="552" t="s">
        <v>2644</v>
      </c>
      <c r="C235" s="553" t="s">
        <v>2731</v>
      </c>
      <c r="D235" s="553" t="s">
        <v>3482</v>
      </c>
      <c r="E235" s="553" t="s">
        <v>1067</v>
      </c>
      <c r="F235" s="553"/>
      <c r="G235" s="553"/>
      <c r="H235" s="555"/>
      <c r="I235" s="555"/>
      <c r="J235" s="555"/>
      <c r="K235" s="555"/>
      <c r="L235" s="554" t="str">
        <f>VLOOKUP(A235,'2024当番マスター'!A:E,4,FALSE)</f>
        <v>#N/A</v>
      </c>
      <c r="M235" s="554" t="str">
        <f>VLOOKUP(A235,'2023当番マスター(旧)'!A:D,4,FALSE)</f>
        <v>柳田　　 唯花</v>
      </c>
      <c r="N235" s="554" t="str">
        <f>VLOOKUP(A235,'2022当番マスター'!A:D,4,FALSE)</f>
        <v>柳田　　 唯花</v>
      </c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</row>
    <row r="236" ht="12.0" customHeight="1">
      <c r="A236" s="556" t="s">
        <v>1440</v>
      </c>
      <c r="B236" s="556" t="s">
        <v>1439</v>
      </c>
      <c r="C236" s="553" t="s">
        <v>2731</v>
      </c>
      <c r="D236" s="558" t="s">
        <v>3483</v>
      </c>
      <c r="E236" s="558" t="s">
        <v>1437</v>
      </c>
      <c r="F236" s="557"/>
      <c r="G236" s="557"/>
      <c r="H236" s="555"/>
      <c r="I236" s="555"/>
      <c r="J236" s="555"/>
      <c r="K236" s="555"/>
      <c r="L236" s="554" t="str">
        <f>VLOOKUP(A236,'2024当番マスター'!A:E,4,FALSE)</f>
        <v>#N/A</v>
      </c>
      <c r="M236" s="554" t="str">
        <f>VLOOKUP(A236,'2023当番マスター(旧)'!A:D,4,FALSE)</f>
        <v>#N/A</v>
      </c>
      <c r="N236" s="554" t="str">
        <f>VLOOKUP(A236,'2022当番マスター'!A:D,4,FALSE)</f>
        <v>#N/A</v>
      </c>
      <c r="O236" s="555"/>
      <c r="P236" s="555"/>
      <c r="Q236" s="555"/>
      <c r="R236" s="555"/>
      <c r="S236" s="555"/>
      <c r="T236" s="555"/>
      <c r="U236" s="555"/>
      <c r="V236" s="555"/>
      <c r="W236" s="555"/>
      <c r="X236" s="555"/>
      <c r="Y236" s="555"/>
      <c r="Z236" s="555"/>
    </row>
    <row r="237" ht="12.0" customHeight="1">
      <c r="A237" s="552" t="s">
        <v>2924</v>
      </c>
      <c r="B237" s="552" t="s">
        <v>2925</v>
      </c>
      <c r="C237" s="553" t="s">
        <v>2809</v>
      </c>
      <c r="D237" s="553" t="s">
        <v>2923</v>
      </c>
      <c r="E237" s="553" t="s">
        <v>887</v>
      </c>
      <c r="F237" s="553"/>
      <c r="G237" s="553"/>
      <c r="H237" s="555"/>
      <c r="I237" s="555"/>
      <c r="J237" s="555"/>
      <c r="K237" s="555"/>
      <c r="L237" s="554" t="str">
        <f>VLOOKUP(A237,'2024当番マスター'!A:E,4,FALSE)</f>
        <v>#N/A</v>
      </c>
      <c r="M237" s="554" t="str">
        <f>VLOOKUP(A237,'2023当番マスター(旧)'!A:D,4,FALSE)</f>
        <v>森　　　 海聖　　</v>
      </c>
      <c r="N237" s="554" t="str">
        <f>VLOOKUP(A237,'2022当番マスター'!A:D,4,FALSE)</f>
        <v>森　　　 海聖　　</v>
      </c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</row>
    <row r="238" ht="12.0" customHeight="1">
      <c r="A238" s="552" t="s">
        <v>1443</v>
      </c>
      <c r="B238" s="552" t="s">
        <v>1444</v>
      </c>
      <c r="C238" s="553" t="s">
        <v>2809</v>
      </c>
      <c r="D238" s="553" t="s">
        <v>3484</v>
      </c>
      <c r="E238" s="553" t="s">
        <v>1442</v>
      </c>
      <c r="F238" s="553"/>
      <c r="G238" s="553"/>
      <c r="H238" s="555"/>
      <c r="I238" s="555"/>
      <c r="J238" s="555"/>
      <c r="K238" s="555"/>
      <c r="L238" s="554" t="str">
        <f>VLOOKUP(A238,'2024当番マスター'!A:E,4,FALSE)</f>
        <v>#N/A</v>
      </c>
      <c r="M238" s="554" t="str">
        <f>VLOOKUP(A238,'2023当番マスター(旧)'!A:D,4,FALSE)</f>
        <v>鎌田　　 空　　　</v>
      </c>
      <c r="N238" s="554" t="str">
        <f>VLOOKUP(A238,'2022当番マスター'!A:D,4,FALSE)</f>
        <v>鎌田　　 空　　　</v>
      </c>
      <c r="O238" s="555"/>
      <c r="P238" s="555"/>
      <c r="Q238" s="555"/>
      <c r="R238" s="555"/>
      <c r="S238" s="555"/>
      <c r="T238" s="555"/>
      <c r="U238" s="555"/>
      <c r="V238" s="555"/>
      <c r="W238" s="555"/>
      <c r="X238" s="555"/>
      <c r="Y238" s="555"/>
      <c r="Z238" s="555"/>
    </row>
    <row r="239" ht="12.0" customHeight="1">
      <c r="A239" s="552" t="s">
        <v>3485</v>
      </c>
      <c r="B239" s="552" t="s">
        <v>1459</v>
      </c>
      <c r="C239" s="553" t="s">
        <v>2809</v>
      </c>
      <c r="D239" s="553" t="s">
        <v>3486</v>
      </c>
      <c r="E239" s="553" t="s">
        <v>1456</v>
      </c>
      <c r="F239" s="553"/>
      <c r="G239" s="553"/>
      <c r="H239" s="555"/>
      <c r="I239" s="555"/>
      <c r="J239" s="555"/>
      <c r="K239" s="555"/>
      <c r="L239" s="554" t="str">
        <f>VLOOKUP(A239,'2024当番マスター'!A:E,4,FALSE)</f>
        <v>#N/A</v>
      </c>
      <c r="M239" s="554" t="str">
        <f>VLOOKUP(A239,'2023当番マスター(旧)'!A:D,4,FALSE)</f>
        <v>清水　　 太一　　</v>
      </c>
      <c r="N239" s="554" t="str">
        <f>VLOOKUP(A239,'2022当番マスター'!A:D,4,FALSE)</f>
        <v>清水　　 太一　　</v>
      </c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</row>
    <row r="240" ht="12.0" customHeight="1">
      <c r="A240" s="552" t="s">
        <v>1454</v>
      </c>
      <c r="B240" s="552" t="s">
        <v>1453</v>
      </c>
      <c r="C240" s="553" t="s">
        <v>2809</v>
      </c>
      <c r="D240" s="553" t="s">
        <v>3487</v>
      </c>
      <c r="E240" s="553" t="s">
        <v>1451</v>
      </c>
      <c r="F240" s="553"/>
      <c r="G240" s="553"/>
      <c r="H240" s="555"/>
      <c r="I240" s="555"/>
      <c r="J240" s="555"/>
      <c r="K240" s="555"/>
      <c r="L240" s="554" t="str">
        <f>VLOOKUP(A240,'2024当番マスター'!A:E,4,FALSE)</f>
        <v>#N/A</v>
      </c>
      <c r="M240" s="554" t="str">
        <f>VLOOKUP(A240,'2023当番マスター(旧)'!A:D,4,FALSE)</f>
        <v>堂園　　 玲士　　</v>
      </c>
      <c r="N240" s="554" t="str">
        <f>VLOOKUP(A240,'2022当番マスター'!A:D,4,FALSE)</f>
        <v>堂園　　 玲士　　</v>
      </c>
      <c r="O240" s="555"/>
      <c r="P240" s="555"/>
      <c r="Q240" s="555"/>
      <c r="R240" s="555"/>
      <c r="S240" s="555"/>
      <c r="T240" s="555"/>
      <c r="U240" s="555"/>
      <c r="V240" s="555"/>
      <c r="W240" s="555"/>
      <c r="X240" s="555"/>
      <c r="Y240" s="555"/>
      <c r="Z240" s="555"/>
    </row>
    <row r="241" ht="12.0" customHeight="1">
      <c r="A241" s="552" t="s">
        <v>1470</v>
      </c>
      <c r="B241" s="552" t="s">
        <v>1471</v>
      </c>
      <c r="C241" s="553" t="s">
        <v>2809</v>
      </c>
      <c r="D241" s="553" t="s">
        <v>3488</v>
      </c>
      <c r="E241" s="553" t="s">
        <v>1469</v>
      </c>
      <c r="F241" s="553"/>
      <c r="G241" s="553"/>
      <c r="H241" s="555"/>
      <c r="I241" s="555"/>
      <c r="J241" s="555"/>
      <c r="K241" s="555"/>
      <c r="L241" s="554" t="str">
        <f>VLOOKUP(A241,'2024当番マスター'!A:E,4,FALSE)</f>
        <v>#N/A</v>
      </c>
      <c r="M241" s="554" t="str">
        <f>VLOOKUP(A241,'2023当番マスター(旧)'!A:D,4,FALSE)</f>
        <v>中井　　 架</v>
      </c>
      <c r="N241" s="554" t="str">
        <f>VLOOKUP(A241,'2022当番マスター'!A:D,4,FALSE)</f>
        <v>中井　　 架</v>
      </c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</row>
    <row r="242" ht="12.0" customHeight="1">
      <c r="A242" s="552" t="s">
        <v>1449</v>
      </c>
      <c r="B242" s="552" t="s">
        <v>1448</v>
      </c>
      <c r="C242" s="553" t="s">
        <v>2809</v>
      </c>
      <c r="D242" s="553" t="s">
        <v>3489</v>
      </c>
      <c r="E242" s="553" t="s">
        <v>1446</v>
      </c>
      <c r="F242" s="553"/>
      <c r="G242" s="553"/>
      <c r="H242" s="555"/>
      <c r="I242" s="555"/>
      <c r="J242" s="555"/>
      <c r="K242" s="555"/>
      <c r="L242" s="554" t="str">
        <f>VLOOKUP(A242,'2024当番マスター'!A:E,4,FALSE)</f>
        <v>#N/A</v>
      </c>
      <c r="M242" s="554" t="str">
        <f>VLOOKUP(A242,'2023当番マスター(旧)'!A:D,4,FALSE)</f>
        <v>#N/A</v>
      </c>
      <c r="N242" s="554" t="str">
        <f>VLOOKUP(A242,'2022当番マスター'!A:D,4,FALSE)</f>
        <v>#N/A</v>
      </c>
      <c r="O242" s="555"/>
      <c r="P242" s="555"/>
      <c r="Q242" s="555"/>
      <c r="R242" s="555"/>
      <c r="S242" s="555"/>
      <c r="T242" s="555"/>
      <c r="U242" s="555"/>
      <c r="V242" s="555"/>
      <c r="W242" s="555"/>
      <c r="X242" s="555"/>
      <c r="Y242" s="555"/>
      <c r="Z242" s="555"/>
    </row>
    <row r="243" ht="12.0" customHeight="1">
      <c r="A243" s="552" t="s">
        <v>2835</v>
      </c>
      <c r="B243" s="552" t="s">
        <v>2836</v>
      </c>
      <c r="C243" s="553" t="s">
        <v>2809</v>
      </c>
      <c r="D243" s="553" t="s">
        <v>3490</v>
      </c>
      <c r="E243" s="553" t="s">
        <v>2834</v>
      </c>
      <c r="F243" s="553"/>
      <c r="G243" s="553"/>
      <c r="H243" s="555"/>
      <c r="I243" s="555"/>
      <c r="J243" s="555"/>
      <c r="K243" s="555"/>
      <c r="L243" s="554" t="str">
        <f>VLOOKUP(A243,'2024当番マスター'!A:E,4,FALSE)</f>
        <v>#N/A</v>
      </c>
      <c r="M243" s="554" t="str">
        <f>VLOOKUP(A243,'2023当番マスター(旧)'!A:D,4,FALSE)</f>
        <v>髙木　　 美良　　</v>
      </c>
      <c r="N243" s="554" t="str">
        <f>VLOOKUP(A243,'2022当番マスター'!A:D,4,FALSE)</f>
        <v>髙木　　 美良　　</v>
      </c>
      <c r="O243" s="555"/>
      <c r="P243" s="555"/>
      <c r="Q243" s="555"/>
      <c r="R243" s="555"/>
      <c r="S243" s="555"/>
      <c r="T243" s="555"/>
      <c r="U243" s="555"/>
      <c r="V243" s="555"/>
      <c r="W243" s="555"/>
      <c r="X243" s="555"/>
      <c r="Y243" s="555"/>
      <c r="Z243" s="555"/>
    </row>
    <row r="244" ht="12.0" customHeight="1">
      <c r="A244" s="552" t="s">
        <v>2830</v>
      </c>
      <c r="B244" s="552" t="s">
        <v>2831</v>
      </c>
      <c r="C244" s="553" t="s">
        <v>2809</v>
      </c>
      <c r="D244" s="553" t="s">
        <v>3491</v>
      </c>
      <c r="E244" s="553" t="s">
        <v>2829</v>
      </c>
      <c r="F244" s="553"/>
      <c r="G244" s="553"/>
      <c r="H244" s="555"/>
      <c r="I244" s="555"/>
      <c r="J244" s="555"/>
      <c r="K244" s="555"/>
      <c r="L244" s="554" t="str">
        <f>VLOOKUP(A244,'2024当番マスター'!A:E,4,FALSE)</f>
        <v>#N/A</v>
      </c>
      <c r="M244" s="554" t="str">
        <f>VLOOKUP(A244,'2023当番マスター(旧)'!A:D,4,FALSE)</f>
        <v>ロンドノ 花　　　</v>
      </c>
      <c r="N244" s="554" t="str">
        <f>VLOOKUP(A244,'2022当番マスター'!A:D,4,FALSE)</f>
        <v>ロンドノ 花　　　</v>
      </c>
      <c r="O244" s="555"/>
      <c r="P244" s="555"/>
      <c r="Q244" s="555"/>
      <c r="R244" s="555"/>
      <c r="S244" s="555"/>
      <c r="T244" s="555"/>
      <c r="U244" s="555"/>
      <c r="V244" s="555"/>
      <c r="W244" s="555"/>
      <c r="X244" s="555"/>
      <c r="Y244" s="555"/>
      <c r="Z244" s="555"/>
    </row>
    <row r="245" ht="12.0" customHeight="1">
      <c r="A245" s="552" t="s">
        <v>1144</v>
      </c>
      <c r="B245" s="552" t="s">
        <v>1143</v>
      </c>
      <c r="C245" s="553" t="s">
        <v>2809</v>
      </c>
      <c r="D245" s="553" t="s">
        <v>3492</v>
      </c>
      <c r="E245" s="553" t="s">
        <v>3493</v>
      </c>
      <c r="F245" s="553"/>
      <c r="G245" s="553"/>
      <c r="H245" s="555"/>
      <c r="I245" s="555"/>
      <c r="J245" s="555"/>
      <c r="K245" s="555"/>
      <c r="L245" s="554" t="str">
        <f>VLOOKUP(A245,'2024当番マスター'!A:E,4,FALSE)</f>
        <v>#N/A</v>
      </c>
      <c r="M245" s="554" t="str">
        <f>VLOOKUP(A245,'2023当番マスター(旧)'!A:D,4,FALSE)</f>
        <v>髙田　　 彩也子　</v>
      </c>
      <c r="N245" s="554" t="str">
        <f>VLOOKUP(A245,'2022当番マスター'!A:D,4,FALSE)</f>
        <v>髙田　　 彩也子　</v>
      </c>
      <c r="O245" s="555"/>
      <c r="P245" s="555"/>
      <c r="Q245" s="555"/>
      <c r="R245" s="555"/>
      <c r="S245" s="555"/>
      <c r="T245" s="555"/>
      <c r="U245" s="555"/>
      <c r="V245" s="555"/>
      <c r="W245" s="555"/>
      <c r="X245" s="555"/>
      <c r="Y245" s="555"/>
      <c r="Z245" s="555"/>
    </row>
    <row r="246" ht="12.0" customHeight="1">
      <c r="A246" s="552" t="s">
        <v>1463</v>
      </c>
      <c r="B246" s="552" t="s">
        <v>1467</v>
      </c>
      <c r="C246" s="553" t="s">
        <v>2809</v>
      </c>
      <c r="D246" s="553" t="s">
        <v>3494</v>
      </c>
      <c r="E246" s="553" t="s">
        <v>1462</v>
      </c>
      <c r="F246" s="553" t="s">
        <v>181</v>
      </c>
      <c r="G246" s="553" t="s">
        <v>3495</v>
      </c>
      <c r="H246" s="555"/>
      <c r="I246" s="555"/>
      <c r="J246" s="555"/>
      <c r="K246" s="555"/>
      <c r="L246" s="554" t="str">
        <f>VLOOKUP(A246,'2024当番マスター'!A:E,4,FALSE)</f>
        <v>#N/A</v>
      </c>
      <c r="M246" s="554" t="str">
        <f>VLOOKUP(A246,'2023当番マスター(旧)'!A:D,4,FALSE)</f>
        <v>降矢　　 瑚々　　</v>
      </c>
      <c r="N246" s="554" t="str">
        <f>VLOOKUP(A246,'2022当番マスター'!A:D,4,FALSE)</f>
        <v>降矢　　 瑚々　　</v>
      </c>
      <c r="O246" s="555"/>
      <c r="P246" s="555"/>
      <c r="Q246" s="555"/>
      <c r="R246" s="555"/>
      <c r="S246" s="555"/>
      <c r="T246" s="555"/>
      <c r="U246" s="555"/>
      <c r="V246" s="555"/>
      <c r="W246" s="555"/>
      <c r="X246" s="555"/>
      <c r="Y246" s="555"/>
      <c r="Z246" s="555"/>
    </row>
    <row r="247" ht="12.0" customHeight="1">
      <c r="A247" s="552" t="s">
        <v>1478</v>
      </c>
      <c r="B247" s="552" t="s">
        <v>1479</v>
      </c>
      <c r="C247" s="553" t="s">
        <v>181</v>
      </c>
      <c r="D247" s="553" t="s">
        <v>3496</v>
      </c>
      <c r="E247" s="553" t="s">
        <v>1477</v>
      </c>
      <c r="F247" s="555"/>
      <c r="G247" s="555"/>
      <c r="H247" s="555"/>
      <c r="I247" s="555"/>
      <c r="J247" s="555"/>
      <c r="K247" s="555"/>
      <c r="L247" s="554" t="str">
        <f>VLOOKUP(A247,'2024当番マスター'!A:E,4,FALSE)</f>
        <v>#N/A</v>
      </c>
      <c r="M247" s="554" t="str">
        <f>VLOOKUP(A247,'2023当番マスター(旧)'!A:D,4,FALSE)</f>
        <v>ピローン 弘樹　　</v>
      </c>
      <c r="N247" s="554" t="str">
        <f>VLOOKUP(A247,'2022当番マスター'!A:D,4,FALSE)</f>
        <v>ピローン 弘樹　　</v>
      </c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</row>
    <row r="248" ht="12.0" customHeight="1">
      <c r="A248" s="552" t="s">
        <v>1494</v>
      </c>
      <c r="B248" s="552" t="s">
        <v>1493</v>
      </c>
      <c r="C248" s="553" t="s">
        <v>181</v>
      </c>
      <c r="D248" s="553" t="s">
        <v>3497</v>
      </c>
      <c r="E248" s="553" t="s">
        <v>1491</v>
      </c>
      <c r="F248" s="555"/>
      <c r="G248" s="555"/>
      <c r="H248" s="555"/>
      <c r="I248" s="555"/>
      <c r="J248" s="555"/>
      <c r="K248" s="555"/>
      <c r="L248" s="554" t="str">
        <f>VLOOKUP(A248,'2024当番マスター'!A:E,4,FALSE)</f>
        <v>#N/A</v>
      </c>
      <c r="M248" s="554" t="str">
        <f>VLOOKUP(A248,'2023当番マスター(旧)'!A:D,4,FALSE)</f>
        <v>加藤　　 夕奈斗</v>
      </c>
      <c r="N248" s="554" t="str">
        <f>VLOOKUP(A248,'2022当番マスター'!A:D,4,FALSE)</f>
        <v>加藤　　 夕奈斗</v>
      </c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</row>
    <row r="249" ht="12.0" customHeight="1">
      <c r="A249" s="552" t="s">
        <v>1474</v>
      </c>
      <c r="B249" s="552" t="s">
        <v>1475</v>
      </c>
      <c r="C249" s="553" t="s">
        <v>181</v>
      </c>
      <c r="D249" s="553" t="s">
        <v>3498</v>
      </c>
      <c r="E249" s="553" t="s">
        <v>1473</v>
      </c>
      <c r="F249" s="555"/>
      <c r="G249" s="555"/>
      <c r="H249" s="555"/>
      <c r="I249" s="555"/>
      <c r="J249" s="555"/>
      <c r="K249" s="555"/>
      <c r="L249" s="554" t="str">
        <f>VLOOKUP(A249,'2024当番マスター'!A:E,4,FALSE)</f>
        <v>#N/A</v>
      </c>
      <c r="M249" s="554" t="str">
        <f>VLOOKUP(A249,'2023当番マスター(旧)'!A:D,4,FALSE)</f>
        <v>平田　　 健太郎　</v>
      </c>
      <c r="N249" s="554" t="str">
        <f>VLOOKUP(A249,'2022当番マスター'!A:D,4,FALSE)</f>
        <v>平田　　 健太郎　</v>
      </c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</row>
    <row r="250" ht="12.0" customHeight="1">
      <c r="A250" s="552" t="s">
        <v>3499</v>
      </c>
      <c r="B250" s="552" t="s">
        <v>3500</v>
      </c>
      <c r="C250" s="553" t="s">
        <v>181</v>
      </c>
      <c r="D250" s="553" t="s">
        <v>3501</v>
      </c>
      <c r="E250" s="553" t="s">
        <v>3502</v>
      </c>
      <c r="F250" s="555"/>
      <c r="G250" s="555"/>
      <c r="H250" s="555"/>
      <c r="I250" s="555"/>
      <c r="J250" s="555"/>
      <c r="K250" s="555"/>
      <c r="L250" s="554" t="str">
        <f>VLOOKUP(A250,'2024当番マスター'!A:E,4,FALSE)</f>
        <v>#N/A</v>
      </c>
      <c r="M250" s="554" t="str">
        <f>VLOOKUP(A250,'2023当番マスター(旧)'!A:D,4,FALSE)</f>
        <v>加藤　　 愛梨花</v>
      </c>
      <c r="N250" s="554" t="str">
        <f>VLOOKUP(A250,'2022当番マスター'!A:D,4,FALSE)</f>
        <v>加藤　　 愛梨花</v>
      </c>
      <c r="O250" s="555"/>
      <c r="P250" s="555"/>
      <c r="Q250" s="555"/>
      <c r="R250" s="555"/>
      <c r="S250" s="555"/>
      <c r="T250" s="555"/>
      <c r="U250" s="555"/>
      <c r="V250" s="555"/>
      <c r="W250" s="555"/>
      <c r="X250" s="555"/>
      <c r="Y250" s="555"/>
      <c r="Z250" s="555"/>
    </row>
    <row r="251" ht="12.0" customHeight="1">
      <c r="A251" s="552" t="s">
        <v>3503</v>
      </c>
      <c r="B251" s="552" t="s">
        <v>1484</v>
      </c>
      <c r="C251" s="553" t="s">
        <v>181</v>
      </c>
      <c r="D251" s="553" t="s">
        <v>3504</v>
      </c>
      <c r="E251" s="553" t="s">
        <v>1481</v>
      </c>
      <c r="F251" s="555"/>
      <c r="G251" s="555"/>
      <c r="H251" s="555"/>
      <c r="I251" s="555"/>
      <c r="J251" s="555"/>
      <c r="K251" s="555"/>
      <c r="L251" s="554" t="str">
        <f>VLOOKUP(A251,'2024当番マスター'!A:E,4,FALSE)</f>
        <v>#N/A</v>
      </c>
      <c r="M251" s="554" t="str">
        <f>VLOOKUP(A251,'2023当番マスター(旧)'!A:D,4,FALSE)</f>
        <v>斧　　　 理美　　</v>
      </c>
      <c r="N251" s="554" t="str">
        <f>VLOOKUP(A251,'2022当番マスター'!A:D,4,FALSE)</f>
        <v>斧　　　 理美　　</v>
      </c>
      <c r="O251" s="555"/>
      <c r="P251" s="555"/>
      <c r="Q251" s="555"/>
      <c r="R251" s="555"/>
      <c r="S251" s="555"/>
      <c r="T251" s="555"/>
      <c r="U251" s="555"/>
      <c r="V251" s="555"/>
      <c r="W251" s="555"/>
      <c r="X251" s="555"/>
      <c r="Y251" s="555"/>
      <c r="Z251" s="555"/>
    </row>
    <row r="252" ht="12.0" customHeight="1">
      <c r="A252" s="552" t="s">
        <v>1487</v>
      </c>
      <c r="B252" s="552" t="s">
        <v>1488</v>
      </c>
      <c r="C252" s="553" t="s">
        <v>181</v>
      </c>
      <c r="D252" s="553" t="s">
        <v>3505</v>
      </c>
      <c r="E252" s="553" t="s">
        <v>1486</v>
      </c>
      <c r="F252" s="555"/>
      <c r="G252" s="555"/>
      <c r="H252" s="555"/>
      <c r="I252" s="555"/>
      <c r="J252" s="555"/>
      <c r="K252" s="555"/>
      <c r="L252" s="554" t="str">
        <f>VLOOKUP(A252,'2024当番マスター'!A:E,4,FALSE)</f>
        <v>#N/A</v>
      </c>
      <c r="M252" s="554" t="str">
        <f>VLOOKUP(A252,'2023当番マスター(旧)'!A:D,4,FALSE)</f>
        <v>矢崎　　 晃子　　</v>
      </c>
      <c r="N252" s="554" t="str">
        <f>VLOOKUP(A252,'2022当番マスター'!A:D,4,FALSE)</f>
        <v>矢崎　　 晃子　　</v>
      </c>
      <c r="O252" s="555"/>
      <c r="P252" s="555"/>
      <c r="Q252" s="555"/>
      <c r="R252" s="555"/>
      <c r="S252" s="555"/>
      <c r="T252" s="555"/>
      <c r="U252" s="555"/>
      <c r="V252" s="555"/>
      <c r="W252" s="555"/>
      <c r="X252" s="555"/>
      <c r="Y252" s="555"/>
      <c r="Z252" s="555"/>
    </row>
    <row r="253" ht="12.0" customHeight="1">
      <c r="A253" s="552" t="s">
        <v>1497</v>
      </c>
      <c r="B253" s="552" t="s">
        <v>1498</v>
      </c>
      <c r="C253" s="553" t="s">
        <v>181</v>
      </c>
      <c r="D253" s="553" t="s">
        <v>3506</v>
      </c>
      <c r="E253" s="553" t="s">
        <v>3507</v>
      </c>
      <c r="F253" s="555"/>
      <c r="G253" s="555"/>
      <c r="H253" s="555"/>
      <c r="I253" s="555"/>
      <c r="J253" s="555"/>
      <c r="K253" s="555"/>
      <c r="L253" s="554" t="str">
        <f>VLOOKUP(A253,'2024当番マスター'!A:E,4,FALSE)</f>
        <v>#N/A</v>
      </c>
      <c r="M253" s="554" t="str">
        <f>VLOOKUP(A253,'2023当番マスター(旧)'!A:D,4,FALSE)</f>
        <v>岡部        佳衣</v>
      </c>
      <c r="N253" s="554" t="str">
        <f>VLOOKUP(A253,'2022当番マスター'!A:D,4,FALSE)</f>
        <v>岡部　　 佳衣　　</v>
      </c>
      <c r="O253" s="555"/>
      <c r="P253" s="555"/>
      <c r="Q253" s="555"/>
      <c r="R253" s="555"/>
      <c r="S253" s="555"/>
      <c r="T253" s="555"/>
      <c r="U253" s="555"/>
      <c r="V253" s="555"/>
      <c r="W253" s="555"/>
      <c r="X253" s="555"/>
      <c r="Y253" s="555"/>
      <c r="Z253" s="555"/>
    </row>
    <row r="254" ht="12.0" customHeight="1">
      <c r="A254" s="552" t="s">
        <v>2844</v>
      </c>
      <c r="B254" s="552" t="s">
        <v>2845</v>
      </c>
      <c r="C254" s="553" t="s">
        <v>181</v>
      </c>
      <c r="D254" s="553" t="s">
        <v>3508</v>
      </c>
      <c r="E254" s="553" t="s">
        <v>2839</v>
      </c>
      <c r="F254" s="555"/>
      <c r="G254" s="555"/>
      <c r="H254" s="555"/>
      <c r="I254" s="555"/>
      <c r="J254" s="555"/>
      <c r="K254" s="555"/>
      <c r="L254" s="554" t="str">
        <f>VLOOKUP(A254,'2024当番マスター'!A:E,4,FALSE)</f>
        <v>#N/A</v>
      </c>
      <c r="M254" s="554" t="str">
        <f>VLOOKUP(A254,'2023当番マスター(旧)'!A:D,4,FALSE)</f>
        <v>藤澤　　 奏</v>
      </c>
      <c r="N254" s="554" t="str">
        <f>VLOOKUP(A254,'2022当番マスター'!A:D,4,FALSE)</f>
        <v>藤澤　　 奏</v>
      </c>
      <c r="O254" s="555"/>
      <c r="P254" s="555"/>
      <c r="Q254" s="555"/>
      <c r="R254" s="555"/>
      <c r="S254" s="555"/>
      <c r="T254" s="555"/>
      <c r="U254" s="555"/>
      <c r="V254" s="555"/>
      <c r="W254" s="555"/>
      <c r="X254" s="555"/>
      <c r="Y254" s="555"/>
      <c r="Z254" s="555"/>
    </row>
    <row r="255" ht="12.0" customHeight="1">
      <c r="A255" s="552" t="s">
        <v>1501</v>
      </c>
      <c r="B255" s="552" t="s">
        <v>1502</v>
      </c>
      <c r="C255" s="553" t="s">
        <v>181</v>
      </c>
      <c r="D255" s="553" t="s">
        <v>3509</v>
      </c>
      <c r="E255" s="553" t="s">
        <v>1500</v>
      </c>
      <c r="F255" s="555"/>
      <c r="G255" s="555"/>
      <c r="H255" s="555"/>
      <c r="I255" s="555"/>
      <c r="J255" s="555"/>
      <c r="K255" s="555"/>
      <c r="L255" s="554" t="str">
        <f>VLOOKUP(A255,'2024当番マスター'!A:E,4,FALSE)</f>
        <v>#N/A</v>
      </c>
      <c r="M255" s="554" t="str">
        <f>VLOOKUP(A255,'2023当番マスター(旧)'!A:D,4,FALSE)</f>
        <v>#N/A</v>
      </c>
      <c r="N255" s="554" t="str">
        <f>VLOOKUP(A255,'2022当番マスター'!A:D,4,FALSE)</f>
        <v>三澤　　 ディエゴ嶺</v>
      </c>
      <c r="O255" s="555"/>
      <c r="P255" s="555"/>
      <c r="Q255" s="555"/>
      <c r="R255" s="555"/>
      <c r="S255" s="555"/>
      <c r="T255" s="555"/>
      <c r="U255" s="555"/>
      <c r="V255" s="555"/>
      <c r="W255" s="555"/>
      <c r="X255" s="555"/>
      <c r="Y255" s="555"/>
      <c r="Z255" s="555"/>
    </row>
    <row r="256" ht="12.0" customHeight="1">
      <c r="A256" s="552" t="s">
        <v>2849</v>
      </c>
      <c r="B256" s="552" t="s">
        <v>2850</v>
      </c>
      <c r="C256" s="553" t="s">
        <v>187</v>
      </c>
      <c r="D256" s="553" t="s">
        <v>3510</v>
      </c>
      <c r="E256" s="553" t="s">
        <v>2848</v>
      </c>
      <c r="F256" s="555"/>
      <c r="G256" s="555"/>
      <c r="H256" s="555"/>
      <c r="I256" s="555"/>
      <c r="J256" s="555"/>
      <c r="K256" s="555"/>
      <c r="L256" s="554" t="str">
        <f>VLOOKUP(A256,'2024当番マスター'!A:E,4,FALSE)</f>
        <v>#N/A</v>
      </c>
      <c r="M256" s="554" t="str">
        <f>VLOOKUP(A256,'2023当番マスター(旧)'!A:D,4,FALSE)</f>
        <v>執行　　 創志朗　</v>
      </c>
      <c r="N256" s="554" t="str">
        <f>VLOOKUP(A256,'2022当番マスター'!A:D,4,FALSE)</f>
        <v>執行　　 創志朗　</v>
      </c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</row>
    <row r="257" ht="12.0" customHeight="1">
      <c r="A257" s="552" t="s">
        <v>2865</v>
      </c>
      <c r="B257" s="552" t="s">
        <v>2867</v>
      </c>
      <c r="C257" s="553" t="s">
        <v>187</v>
      </c>
      <c r="D257" s="553" t="s">
        <v>3511</v>
      </c>
      <c r="E257" s="553" t="s">
        <v>2864</v>
      </c>
      <c r="F257" s="555"/>
      <c r="G257" s="555"/>
      <c r="H257" s="555"/>
      <c r="I257" s="555"/>
      <c r="J257" s="555"/>
      <c r="K257" s="555"/>
      <c r="L257" s="554" t="str">
        <f>VLOOKUP(A257,'2024当番マスター'!A:E,4,FALSE)</f>
        <v>#N/A</v>
      </c>
      <c r="M257" s="554" t="str">
        <f>VLOOKUP(A257,'2023当番マスター(旧)'!A:D,4,FALSE)</f>
        <v>宅野　　 希生</v>
      </c>
      <c r="N257" s="554" t="str">
        <f>VLOOKUP(A257,'2022当番マスター'!A:D,4,FALSE)</f>
        <v>宅野　　 希生</v>
      </c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</row>
    <row r="258" ht="12.0" customHeight="1">
      <c r="A258" s="552" t="s">
        <v>3512</v>
      </c>
      <c r="B258" s="552" t="s">
        <v>3513</v>
      </c>
      <c r="C258" s="553" t="s">
        <v>187</v>
      </c>
      <c r="D258" s="553" t="s">
        <v>3514</v>
      </c>
      <c r="E258" s="553" t="s">
        <v>3515</v>
      </c>
      <c r="F258" s="555"/>
      <c r="G258" s="555"/>
      <c r="H258" s="555"/>
      <c r="I258" s="555"/>
      <c r="J258" s="555"/>
      <c r="K258" s="555"/>
      <c r="L258" s="554" t="str">
        <f>VLOOKUP(A258,'2024当番マスター'!A:E,4,FALSE)</f>
        <v>#N/A</v>
      </c>
      <c r="M258" s="554" t="str">
        <f>VLOOKUP(A258,'2023当番マスター(旧)'!A:D,4,FALSE)</f>
        <v>日栁　　 杏花　　</v>
      </c>
      <c r="N258" s="554" t="str">
        <f>VLOOKUP(A258,'2022当番マスター'!A:D,4,FALSE)</f>
        <v>日栁　　 杏花　　</v>
      </c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</row>
    <row r="259" ht="12.0" customHeight="1">
      <c r="A259" s="552" t="s">
        <v>3516</v>
      </c>
      <c r="B259" s="552" t="s">
        <v>2855</v>
      </c>
      <c r="C259" s="553" t="s">
        <v>187</v>
      </c>
      <c r="D259" s="553" t="s">
        <v>3517</v>
      </c>
      <c r="E259" s="553" t="s">
        <v>2853</v>
      </c>
      <c r="F259" s="555"/>
      <c r="G259" s="555"/>
      <c r="H259" s="555"/>
      <c r="I259" s="555"/>
      <c r="J259" s="555"/>
      <c r="K259" s="555"/>
      <c r="L259" s="554" t="str">
        <f>VLOOKUP(A259,'2024当番マスター'!A:E,4,FALSE)</f>
        <v>#N/A</v>
      </c>
      <c r="M259" s="554" t="str">
        <f>VLOOKUP(A259,'2023当番マスター(旧)'!A:D,4,FALSE)</f>
        <v>三島　　 芽愛　　</v>
      </c>
      <c r="N259" s="554" t="str">
        <f>VLOOKUP(A259,'2022当番マスター'!A:D,4,FALSE)</f>
        <v>三島　　 芽愛　　</v>
      </c>
      <c r="O259" s="555"/>
      <c r="P259" s="555"/>
      <c r="Q259" s="555"/>
      <c r="R259" s="555"/>
      <c r="S259" s="555"/>
      <c r="T259" s="555"/>
      <c r="U259" s="555"/>
      <c r="V259" s="555"/>
      <c r="W259" s="555"/>
      <c r="X259" s="555"/>
      <c r="Y259" s="555"/>
      <c r="Z259" s="555"/>
    </row>
    <row r="260" ht="12.0" customHeight="1">
      <c r="A260" s="552" t="s">
        <v>2860</v>
      </c>
      <c r="B260" s="552" t="s">
        <v>2861</v>
      </c>
      <c r="C260" s="553" t="s">
        <v>187</v>
      </c>
      <c r="D260" s="553" t="s">
        <v>3518</v>
      </c>
      <c r="E260" s="553" t="s">
        <v>2859</v>
      </c>
      <c r="F260" s="555"/>
      <c r="G260" s="555"/>
      <c r="H260" s="555"/>
      <c r="I260" s="555"/>
      <c r="J260" s="555"/>
      <c r="K260" s="555"/>
      <c r="L260" s="554" t="str">
        <f>VLOOKUP(A260,'2024当番マスター'!A:E,4,FALSE)</f>
        <v>#N/A</v>
      </c>
      <c r="M260" s="554" t="str">
        <f>VLOOKUP(A260,'2023当番マスター(旧)'!A:D,4,FALSE)</f>
        <v>バークス レイラニ華子</v>
      </c>
      <c r="N260" s="554" t="str">
        <f>VLOOKUP(A260,'2022当番マスター'!A:D,4,FALSE)</f>
        <v>バークス レイラニ華子</v>
      </c>
      <c r="O260" s="555"/>
      <c r="P260" s="555"/>
      <c r="Q260" s="555"/>
      <c r="R260" s="555"/>
      <c r="S260" s="555"/>
      <c r="T260" s="555"/>
      <c r="U260" s="555"/>
      <c r="V260" s="555"/>
      <c r="W260" s="555"/>
      <c r="X260" s="555"/>
      <c r="Y260" s="555"/>
      <c r="Z260" s="555"/>
    </row>
    <row r="261" ht="15.75" customHeight="1">
      <c r="A261" s="554"/>
      <c r="B261" s="554"/>
      <c r="C261" s="555"/>
      <c r="D261" s="555"/>
      <c r="E261" s="555"/>
      <c r="F261" s="555"/>
      <c r="G261" s="555"/>
      <c r="H261" s="555"/>
      <c r="I261" s="555"/>
      <c r="J261" s="555"/>
      <c r="K261" s="555"/>
      <c r="L261" s="555"/>
      <c r="M261" s="554"/>
      <c r="N261" s="554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</row>
    <row r="262" ht="15.75" customHeight="1">
      <c r="A262" s="554"/>
      <c r="B262" s="554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4"/>
      <c r="N262" s="554"/>
      <c r="O262" s="555"/>
      <c r="P262" s="555"/>
      <c r="Q262" s="555"/>
      <c r="R262" s="555"/>
      <c r="S262" s="555"/>
      <c r="T262" s="555"/>
      <c r="U262" s="555"/>
      <c r="V262" s="555"/>
      <c r="W262" s="555"/>
      <c r="X262" s="555"/>
      <c r="Y262" s="555"/>
      <c r="Z262" s="555"/>
    </row>
    <row r="263" ht="15.75" customHeight="1">
      <c r="A263" s="554"/>
      <c r="B263" s="554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4"/>
      <c r="N263" s="554"/>
      <c r="O263" s="555"/>
      <c r="P263" s="555"/>
      <c r="Q263" s="555"/>
      <c r="R263" s="555"/>
      <c r="S263" s="555"/>
      <c r="T263" s="555"/>
      <c r="U263" s="555"/>
      <c r="V263" s="555"/>
      <c r="W263" s="555"/>
      <c r="X263" s="555"/>
      <c r="Y263" s="555"/>
      <c r="Z263" s="555"/>
    </row>
    <row r="264" ht="15.75" customHeight="1">
      <c r="A264" s="554"/>
      <c r="B264" s="554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4"/>
      <c r="N264" s="554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</row>
    <row r="265" ht="15.75" customHeight="1">
      <c r="A265" s="554"/>
      <c r="B265" s="554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4"/>
      <c r="N265" s="554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</row>
    <row r="266" ht="15.75" customHeight="1">
      <c r="A266" s="554"/>
      <c r="B266" s="554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4"/>
      <c r="N266" s="554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</row>
    <row r="267" ht="15.75" customHeight="1">
      <c r="A267" s="554"/>
      <c r="B267" s="554"/>
      <c r="C267" s="555"/>
      <c r="D267" s="555"/>
      <c r="E267" s="555"/>
      <c r="F267" s="555"/>
      <c r="G267" s="555"/>
      <c r="H267" s="555"/>
      <c r="I267" s="555"/>
      <c r="J267" s="555"/>
      <c r="K267" s="555"/>
      <c r="L267" s="555"/>
      <c r="M267" s="554"/>
      <c r="N267" s="554"/>
      <c r="O267" s="555"/>
      <c r="P267" s="555"/>
      <c r="Q267" s="555"/>
      <c r="R267" s="555"/>
      <c r="S267" s="555"/>
      <c r="T267" s="555"/>
      <c r="U267" s="555"/>
      <c r="V267" s="555"/>
      <c r="W267" s="555"/>
      <c r="X267" s="555"/>
      <c r="Y267" s="555"/>
      <c r="Z267" s="555"/>
    </row>
    <row r="268" ht="15.75" customHeight="1">
      <c r="A268" s="554"/>
      <c r="B268" s="554"/>
      <c r="C268" s="555"/>
      <c r="D268" s="555"/>
      <c r="E268" s="555"/>
      <c r="F268" s="555"/>
      <c r="G268" s="555"/>
      <c r="H268" s="555"/>
      <c r="I268" s="555"/>
      <c r="J268" s="555"/>
      <c r="K268" s="555"/>
      <c r="L268" s="555"/>
      <c r="M268" s="554"/>
      <c r="N268" s="554"/>
      <c r="O268" s="555"/>
      <c r="P268" s="555"/>
      <c r="Q268" s="555"/>
      <c r="R268" s="555"/>
      <c r="S268" s="555"/>
      <c r="T268" s="555"/>
      <c r="U268" s="555"/>
      <c r="V268" s="555"/>
      <c r="W268" s="555"/>
      <c r="X268" s="555"/>
      <c r="Y268" s="555"/>
      <c r="Z268" s="555"/>
    </row>
    <row r="269" ht="15.75" customHeight="1">
      <c r="A269" s="554"/>
      <c r="B269" s="554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4"/>
      <c r="N269" s="554"/>
      <c r="O269" s="555"/>
      <c r="P269" s="555"/>
      <c r="Q269" s="555"/>
      <c r="R269" s="555"/>
      <c r="S269" s="555"/>
      <c r="T269" s="555"/>
      <c r="U269" s="555"/>
      <c r="V269" s="555"/>
      <c r="W269" s="555"/>
      <c r="X269" s="555"/>
      <c r="Y269" s="555"/>
      <c r="Z269" s="555"/>
    </row>
    <row r="270" ht="15.75" customHeight="1">
      <c r="A270" s="554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4"/>
      <c r="N270" s="554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</row>
    <row r="271" ht="15.75" customHeight="1">
      <c r="A271" s="554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4"/>
      <c r="N271" s="554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</row>
    <row r="272" ht="15.75" customHeight="1">
      <c r="A272" s="554"/>
      <c r="B272" s="554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4"/>
      <c r="N272" s="554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</row>
    <row r="273" ht="15.75" customHeight="1">
      <c r="A273" s="554"/>
      <c r="B273" s="554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4"/>
      <c r="N273" s="554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</row>
    <row r="274" ht="15.75" customHeight="1">
      <c r="A274" s="554"/>
      <c r="B274" s="554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4"/>
      <c r="N274" s="554"/>
      <c r="O274" s="555"/>
      <c r="P274" s="555"/>
      <c r="Q274" s="555"/>
      <c r="R274" s="555"/>
      <c r="S274" s="555"/>
      <c r="T274" s="555"/>
      <c r="U274" s="555"/>
      <c r="V274" s="555"/>
      <c r="W274" s="555"/>
      <c r="X274" s="555"/>
      <c r="Y274" s="555"/>
      <c r="Z274" s="555"/>
    </row>
    <row r="275" ht="15.75" customHeight="1">
      <c r="A275" s="554"/>
      <c r="B275" s="554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4"/>
      <c r="N275" s="554"/>
      <c r="O275" s="555"/>
      <c r="P275" s="555"/>
      <c r="Q275" s="555"/>
      <c r="R275" s="555"/>
      <c r="S275" s="555"/>
      <c r="T275" s="555"/>
      <c r="U275" s="555"/>
      <c r="V275" s="555"/>
      <c r="W275" s="555"/>
      <c r="X275" s="555"/>
      <c r="Y275" s="555"/>
      <c r="Z275" s="555"/>
    </row>
    <row r="276" ht="15.75" customHeight="1">
      <c r="A276" s="554"/>
      <c r="B276" s="554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4"/>
      <c r="N276" s="554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</row>
    <row r="277" ht="15.75" customHeight="1">
      <c r="A277" s="554"/>
      <c r="B277" s="554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4"/>
      <c r="N277" s="554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</row>
    <row r="278" ht="15.75" customHeight="1">
      <c r="A278" s="554"/>
      <c r="B278" s="554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4"/>
      <c r="N278" s="554"/>
      <c r="O278" s="555"/>
      <c r="P278" s="555"/>
      <c r="Q278" s="555"/>
      <c r="R278" s="555"/>
      <c r="S278" s="555"/>
      <c r="T278" s="555"/>
      <c r="U278" s="555"/>
      <c r="V278" s="555"/>
      <c r="W278" s="555"/>
      <c r="X278" s="555"/>
      <c r="Y278" s="555"/>
      <c r="Z278" s="555"/>
    </row>
    <row r="279" ht="15.75" customHeight="1">
      <c r="A279" s="554"/>
      <c r="B279" s="554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4"/>
      <c r="N279" s="554"/>
      <c r="O279" s="555"/>
      <c r="P279" s="555"/>
      <c r="Q279" s="555"/>
      <c r="R279" s="555"/>
      <c r="S279" s="555"/>
      <c r="T279" s="555"/>
      <c r="U279" s="555"/>
      <c r="V279" s="555"/>
      <c r="W279" s="555"/>
      <c r="X279" s="555"/>
      <c r="Y279" s="555"/>
      <c r="Z279" s="555"/>
    </row>
    <row r="280" ht="15.75" customHeight="1">
      <c r="A280" s="554"/>
      <c r="B280" s="554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4"/>
      <c r="N280" s="554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</row>
    <row r="281" ht="15.75" customHeight="1">
      <c r="A281" s="554"/>
      <c r="B281" s="554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4"/>
      <c r="N281" s="554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</row>
    <row r="282" ht="15.75" customHeight="1">
      <c r="A282" s="554"/>
      <c r="B282" s="554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4"/>
      <c r="N282" s="554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</row>
    <row r="283" ht="15.75" customHeight="1">
      <c r="A283" s="554"/>
      <c r="B283" s="554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4"/>
      <c r="N283" s="554"/>
      <c r="O283" s="555"/>
      <c r="P283" s="555"/>
      <c r="Q283" s="555"/>
      <c r="R283" s="555"/>
      <c r="S283" s="555"/>
      <c r="T283" s="555"/>
      <c r="U283" s="555"/>
      <c r="V283" s="555"/>
      <c r="W283" s="555"/>
      <c r="X283" s="555"/>
      <c r="Y283" s="555"/>
      <c r="Z283" s="555"/>
    </row>
    <row r="284" ht="15.75" customHeight="1">
      <c r="A284" s="554"/>
      <c r="B284" s="554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4"/>
      <c r="N284" s="554"/>
      <c r="O284" s="555"/>
      <c r="P284" s="555"/>
      <c r="Q284" s="555"/>
      <c r="R284" s="555"/>
      <c r="S284" s="555"/>
      <c r="T284" s="555"/>
      <c r="U284" s="555"/>
      <c r="V284" s="555"/>
      <c r="W284" s="555"/>
      <c r="X284" s="555"/>
      <c r="Y284" s="555"/>
      <c r="Z284" s="555"/>
    </row>
    <row r="285" ht="15.75" customHeight="1">
      <c r="A285" s="554"/>
      <c r="B285" s="554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4"/>
      <c r="N285" s="554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</row>
    <row r="286" ht="15.75" customHeight="1">
      <c r="A286" s="554"/>
      <c r="B286" s="554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4"/>
      <c r="N286" s="554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</row>
    <row r="287" ht="15.75" customHeight="1">
      <c r="A287" s="554"/>
      <c r="B287" s="554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4"/>
      <c r="N287" s="554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</row>
    <row r="288" ht="15.75" customHeight="1">
      <c r="A288" s="554"/>
      <c r="B288" s="554"/>
      <c r="C288" s="555"/>
      <c r="D288" s="555"/>
      <c r="E288" s="555"/>
      <c r="F288" s="555"/>
      <c r="G288" s="555"/>
      <c r="H288" s="555"/>
      <c r="I288" s="555"/>
      <c r="J288" s="555"/>
      <c r="K288" s="555"/>
      <c r="L288" s="555"/>
      <c r="M288" s="554"/>
      <c r="N288" s="554"/>
      <c r="O288" s="555"/>
      <c r="P288" s="555"/>
      <c r="Q288" s="555"/>
      <c r="R288" s="555"/>
      <c r="S288" s="555"/>
      <c r="T288" s="555"/>
      <c r="U288" s="555"/>
      <c r="V288" s="555"/>
      <c r="W288" s="555"/>
      <c r="X288" s="555"/>
      <c r="Y288" s="555"/>
      <c r="Z288" s="555"/>
    </row>
    <row r="289" ht="15.75" customHeight="1">
      <c r="A289" s="554"/>
      <c r="B289" s="554"/>
      <c r="C289" s="555"/>
      <c r="D289" s="555"/>
      <c r="E289" s="555"/>
      <c r="F289" s="555"/>
      <c r="G289" s="555"/>
      <c r="H289" s="555"/>
      <c r="I289" s="555"/>
      <c r="J289" s="555"/>
      <c r="K289" s="555"/>
      <c r="L289" s="555"/>
      <c r="M289" s="554"/>
      <c r="N289" s="554"/>
      <c r="O289" s="555"/>
      <c r="P289" s="555"/>
      <c r="Q289" s="555"/>
      <c r="R289" s="555"/>
      <c r="S289" s="555"/>
      <c r="T289" s="555"/>
      <c r="U289" s="555"/>
      <c r="V289" s="555"/>
      <c r="W289" s="555"/>
      <c r="X289" s="555"/>
      <c r="Y289" s="555"/>
      <c r="Z289" s="555"/>
    </row>
    <row r="290" ht="15.75" customHeight="1">
      <c r="A290" s="554"/>
      <c r="B290" s="554"/>
      <c r="C290" s="555"/>
      <c r="D290" s="555"/>
      <c r="E290" s="555"/>
      <c r="F290" s="555"/>
      <c r="G290" s="555"/>
      <c r="H290" s="555"/>
      <c r="I290" s="555"/>
      <c r="J290" s="555"/>
      <c r="K290" s="555"/>
      <c r="L290" s="555"/>
      <c r="M290" s="554"/>
      <c r="N290" s="554"/>
      <c r="O290" s="555"/>
      <c r="P290" s="555"/>
      <c r="Q290" s="555"/>
      <c r="R290" s="555"/>
      <c r="S290" s="555"/>
      <c r="T290" s="555"/>
      <c r="U290" s="555"/>
      <c r="V290" s="555"/>
      <c r="W290" s="555"/>
      <c r="X290" s="555"/>
      <c r="Y290" s="555"/>
      <c r="Z290" s="555"/>
    </row>
    <row r="291" ht="15.75" customHeight="1">
      <c r="A291" s="554"/>
      <c r="B291" s="554"/>
      <c r="C291" s="555"/>
      <c r="D291" s="555"/>
      <c r="E291" s="555"/>
      <c r="F291" s="555"/>
      <c r="G291" s="555"/>
      <c r="H291" s="555"/>
      <c r="I291" s="555"/>
      <c r="J291" s="555"/>
      <c r="K291" s="555"/>
      <c r="L291" s="555"/>
      <c r="M291" s="554"/>
      <c r="N291" s="554"/>
      <c r="O291" s="555"/>
      <c r="P291" s="555"/>
      <c r="Q291" s="555"/>
      <c r="R291" s="555"/>
      <c r="S291" s="555"/>
      <c r="T291" s="555"/>
      <c r="U291" s="555"/>
      <c r="V291" s="555"/>
      <c r="W291" s="555"/>
      <c r="X291" s="555"/>
      <c r="Y291" s="555"/>
      <c r="Z291" s="555"/>
    </row>
    <row r="292" ht="15.75" customHeight="1">
      <c r="A292" s="554"/>
      <c r="B292" s="554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4"/>
      <c r="N292" s="554"/>
      <c r="O292" s="555"/>
      <c r="P292" s="555"/>
      <c r="Q292" s="555"/>
      <c r="R292" s="555"/>
      <c r="S292" s="555"/>
      <c r="T292" s="555"/>
      <c r="U292" s="555"/>
      <c r="V292" s="555"/>
      <c r="W292" s="555"/>
      <c r="X292" s="555"/>
      <c r="Y292" s="555"/>
      <c r="Z292" s="555"/>
    </row>
    <row r="293" ht="15.75" customHeight="1">
      <c r="A293" s="554"/>
      <c r="B293" s="554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4"/>
      <c r="N293" s="554"/>
      <c r="O293" s="555"/>
      <c r="P293" s="555"/>
      <c r="Q293" s="555"/>
      <c r="R293" s="555"/>
      <c r="S293" s="555"/>
      <c r="T293" s="555"/>
      <c r="U293" s="555"/>
      <c r="V293" s="555"/>
      <c r="W293" s="555"/>
      <c r="X293" s="555"/>
      <c r="Y293" s="555"/>
      <c r="Z293" s="555"/>
    </row>
    <row r="294" ht="15.75" customHeight="1">
      <c r="A294" s="554"/>
      <c r="B294" s="554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4"/>
      <c r="N294" s="554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</row>
    <row r="295" ht="15.75" customHeight="1">
      <c r="A295" s="554"/>
      <c r="B295" s="554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4"/>
      <c r="N295" s="554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</row>
    <row r="296" ht="15.75" customHeight="1">
      <c r="A296" s="554"/>
      <c r="B296" s="554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4"/>
      <c r="N296" s="554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</row>
    <row r="297" ht="15.75" customHeight="1">
      <c r="A297" s="554"/>
      <c r="B297" s="554"/>
      <c r="C297" s="555"/>
      <c r="D297" s="555"/>
      <c r="E297" s="555"/>
      <c r="F297" s="555"/>
      <c r="G297" s="555"/>
      <c r="H297" s="555"/>
      <c r="I297" s="555"/>
      <c r="J297" s="555"/>
      <c r="K297" s="555"/>
      <c r="L297" s="555"/>
      <c r="M297" s="554"/>
      <c r="N297" s="554"/>
      <c r="O297" s="555"/>
      <c r="P297" s="555"/>
      <c r="Q297" s="555"/>
      <c r="R297" s="555"/>
      <c r="S297" s="555"/>
      <c r="T297" s="555"/>
      <c r="U297" s="555"/>
      <c r="V297" s="555"/>
      <c r="W297" s="555"/>
      <c r="X297" s="555"/>
      <c r="Y297" s="555"/>
      <c r="Z297" s="555"/>
    </row>
    <row r="298" ht="15.75" customHeight="1">
      <c r="A298" s="554"/>
      <c r="B298" s="554"/>
      <c r="C298" s="555"/>
      <c r="D298" s="555"/>
      <c r="E298" s="555"/>
      <c r="F298" s="555"/>
      <c r="G298" s="555"/>
      <c r="H298" s="555"/>
      <c r="I298" s="555"/>
      <c r="J298" s="555"/>
      <c r="K298" s="555"/>
      <c r="L298" s="555"/>
      <c r="M298" s="554"/>
      <c r="N298" s="554"/>
      <c r="O298" s="555"/>
      <c r="P298" s="555"/>
      <c r="Q298" s="555"/>
      <c r="R298" s="555"/>
      <c r="S298" s="555"/>
      <c r="T298" s="555"/>
      <c r="U298" s="555"/>
      <c r="V298" s="555"/>
      <c r="W298" s="555"/>
      <c r="X298" s="555"/>
      <c r="Y298" s="555"/>
      <c r="Z298" s="555"/>
    </row>
    <row r="299" ht="15.75" customHeight="1">
      <c r="A299" s="554"/>
      <c r="B299" s="554"/>
      <c r="C299" s="555"/>
      <c r="D299" s="555"/>
      <c r="E299" s="555"/>
      <c r="F299" s="555"/>
      <c r="G299" s="555"/>
      <c r="H299" s="555"/>
      <c r="I299" s="555"/>
      <c r="J299" s="555"/>
      <c r="K299" s="555"/>
      <c r="L299" s="555"/>
      <c r="M299" s="554"/>
      <c r="N299" s="554"/>
      <c r="O299" s="555"/>
      <c r="P299" s="555"/>
      <c r="Q299" s="555"/>
      <c r="R299" s="555"/>
      <c r="S299" s="555"/>
      <c r="T299" s="555"/>
      <c r="U299" s="555"/>
      <c r="V299" s="555"/>
      <c r="W299" s="555"/>
      <c r="X299" s="555"/>
      <c r="Y299" s="555"/>
      <c r="Z299" s="555"/>
    </row>
    <row r="300" ht="15.75" customHeight="1">
      <c r="A300" s="554"/>
      <c r="B300" s="554"/>
      <c r="C300" s="555"/>
      <c r="D300" s="555"/>
      <c r="E300" s="555"/>
      <c r="F300" s="555"/>
      <c r="G300" s="555"/>
      <c r="H300" s="555"/>
      <c r="I300" s="555"/>
      <c r="J300" s="555"/>
      <c r="K300" s="555"/>
      <c r="L300" s="555"/>
      <c r="M300" s="554"/>
      <c r="N300" s="554"/>
      <c r="O300" s="555"/>
      <c r="P300" s="555"/>
      <c r="Q300" s="555"/>
      <c r="R300" s="555"/>
      <c r="S300" s="555"/>
      <c r="T300" s="555"/>
      <c r="U300" s="555"/>
      <c r="V300" s="555"/>
      <c r="W300" s="555"/>
      <c r="X300" s="555"/>
      <c r="Y300" s="555"/>
      <c r="Z300" s="555"/>
    </row>
    <row r="301" ht="15.75" customHeight="1">
      <c r="A301" s="554"/>
      <c r="B301" s="554"/>
      <c r="C301" s="555"/>
      <c r="D301" s="555"/>
      <c r="E301" s="555"/>
      <c r="F301" s="555"/>
      <c r="G301" s="555"/>
      <c r="H301" s="555"/>
      <c r="I301" s="555"/>
      <c r="J301" s="555"/>
      <c r="K301" s="555"/>
      <c r="L301" s="555"/>
      <c r="M301" s="554"/>
      <c r="N301" s="554"/>
      <c r="O301" s="555"/>
      <c r="P301" s="555"/>
      <c r="Q301" s="555"/>
      <c r="R301" s="555"/>
      <c r="S301" s="555"/>
      <c r="T301" s="555"/>
      <c r="U301" s="555"/>
      <c r="V301" s="555"/>
      <c r="W301" s="555"/>
      <c r="X301" s="555"/>
      <c r="Y301" s="555"/>
      <c r="Z301" s="555"/>
    </row>
    <row r="302" ht="15.75" customHeight="1">
      <c r="A302" s="554"/>
      <c r="B302" s="554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4"/>
      <c r="N302" s="554"/>
      <c r="O302" s="555"/>
      <c r="P302" s="555"/>
      <c r="Q302" s="555"/>
      <c r="R302" s="555"/>
      <c r="S302" s="555"/>
      <c r="T302" s="555"/>
      <c r="U302" s="555"/>
      <c r="V302" s="555"/>
      <c r="W302" s="555"/>
      <c r="X302" s="555"/>
      <c r="Y302" s="555"/>
      <c r="Z302" s="555"/>
    </row>
    <row r="303" ht="15.75" customHeight="1">
      <c r="A303" s="554"/>
      <c r="B303" s="554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4"/>
      <c r="N303" s="554"/>
      <c r="O303" s="555"/>
      <c r="P303" s="555"/>
      <c r="Q303" s="555"/>
      <c r="R303" s="555"/>
      <c r="S303" s="555"/>
      <c r="T303" s="555"/>
      <c r="U303" s="555"/>
      <c r="V303" s="555"/>
      <c r="W303" s="555"/>
      <c r="X303" s="555"/>
      <c r="Y303" s="555"/>
      <c r="Z303" s="555"/>
    </row>
    <row r="304" ht="15.75" customHeight="1">
      <c r="A304" s="554"/>
      <c r="B304" s="554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4"/>
      <c r="N304" s="554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</row>
    <row r="305" ht="15.75" customHeight="1">
      <c r="A305" s="554"/>
      <c r="B305" s="554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4"/>
      <c r="N305" s="554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</row>
    <row r="306" ht="15.75" customHeight="1">
      <c r="A306" s="554"/>
      <c r="B306" s="554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4"/>
      <c r="N306" s="554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</row>
    <row r="307" ht="15.75" customHeight="1">
      <c r="A307" s="554"/>
      <c r="B307" s="554"/>
      <c r="C307" s="555"/>
      <c r="D307" s="555"/>
      <c r="E307" s="555"/>
      <c r="F307" s="555"/>
      <c r="G307" s="555"/>
      <c r="H307" s="555"/>
      <c r="I307" s="555"/>
      <c r="J307" s="555"/>
      <c r="K307" s="555"/>
      <c r="L307" s="555"/>
      <c r="M307" s="554"/>
      <c r="N307" s="554"/>
      <c r="O307" s="555"/>
      <c r="P307" s="555"/>
      <c r="Q307" s="555"/>
      <c r="R307" s="555"/>
      <c r="S307" s="555"/>
      <c r="T307" s="555"/>
      <c r="U307" s="555"/>
      <c r="V307" s="555"/>
      <c r="W307" s="555"/>
      <c r="X307" s="555"/>
      <c r="Y307" s="555"/>
      <c r="Z307" s="555"/>
    </row>
    <row r="308" ht="15.75" customHeight="1">
      <c r="A308" s="554"/>
      <c r="B308" s="554"/>
      <c r="C308" s="555"/>
      <c r="D308" s="555"/>
      <c r="E308" s="555"/>
      <c r="F308" s="555"/>
      <c r="G308" s="555"/>
      <c r="H308" s="555"/>
      <c r="I308" s="555"/>
      <c r="J308" s="555"/>
      <c r="K308" s="555"/>
      <c r="L308" s="555"/>
      <c r="M308" s="554"/>
      <c r="N308" s="554"/>
      <c r="O308" s="555"/>
      <c r="P308" s="555"/>
      <c r="Q308" s="555"/>
      <c r="R308" s="555"/>
      <c r="S308" s="555"/>
      <c r="T308" s="555"/>
      <c r="U308" s="555"/>
      <c r="V308" s="555"/>
      <c r="W308" s="555"/>
      <c r="X308" s="555"/>
      <c r="Y308" s="555"/>
      <c r="Z308" s="555"/>
    </row>
    <row r="309" ht="15.75" customHeight="1">
      <c r="A309" s="554"/>
      <c r="B309" s="554"/>
      <c r="C309" s="555"/>
      <c r="D309" s="555"/>
      <c r="E309" s="555"/>
      <c r="F309" s="555"/>
      <c r="G309" s="555"/>
      <c r="H309" s="555"/>
      <c r="I309" s="555"/>
      <c r="J309" s="555"/>
      <c r="K309" s="555"/>
      <c r="L309" s="555"/>
      <c r="M309" s="554"/>
      <c r="N309" s="554"/>
      <c r="O309" s="555"/>
      <c r="P309" s="555"/>
      <c r="Q309" s="555"/>
      <c r="R309" s="555"/>
      <c r="S309" s="555"/>
      <c r="T309" s="555"/>
      <c r="U309" s="555"/>
      <c r="V309" s="555"/>
      <c r="W309" s="555"/>
      <c r="X309" s="555"/>
      <c r="Y309" s="555"/>
      <c r="Z309" s="555"/>
    </row>
    <row r="310" ht="15.75" customHeight="1">
      <c r="A310" s="554"/>
      <c r="B310" s="554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4"/>
      <c r="N310" s="554"/>
      <c r="O310" s="555"/>
      <c r="P310" s="555"/>
      <c r="Q310" s="555"/>
      <c r="R310" s="555"/>
      <c r="S310" s="555"/>
      <c r="T310" s="555"/>
      <c r="U310" s="555"/>
      <c r="V310" s="555"/>
      <c r="W310" s="555"/>
      <c r="X310" s="555"/>
      <c r="Y310" s="555"/>
      <c r="Z310" s="555"/>
    </row>
    <row r="311" ht="15.75" customHeight="1">
      <c r="A311" s="554"/>
      <c r="B311" s="554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4"/>
      <c r="N311" s="554"/>
      <c r="O311" s="555"/>
      <c r="P311" s="555"/>
      <c r="Q311" s="555"/>
      <c r="R311" s="555"/>
      <c r="S311" s="555"/>
      <c r="T311" s="555"/>
      <c r="U311" s="555"/>
      <c r="V311" s="555"/>
      <c r="W311" s="555"/>
      <c r="X311" s="555"/>
      <c r="Y311" s="555"/>
      <c r="Z311" s="555"/>
    </row>
    <row r="312" ht="15.75" customHeight="1">
      <c r="A312" s="554"/>
      <c r="B312" s="554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4"/>
      <c r="N312" s="554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</row>
    <row r="313" ht="15.75" customHeight="1">
      <c r="A313" s="554"/>
      <c r="B313" s="554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4"/>
      <c r="N313" s="554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</row>
    <row r="314" ht="15.75" customHeight="1">
      <c r="A314" s="554"/>
      <c r="B314" s="554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4"/>
      <c r="N314" s="554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</row>
    <row r="315" ht="15.75" customHeight="1">
      <c r="A315" s="554"/>
      <c r="B315" s="554"/>
      <c r="C315" s="555"/>
      <c r="D315" s="555"/>
      <c r="E315" s="555"/>
      <c r="F315" s="555"/>
      <c r="G315" s="555"/>
      <c r="H315" s="555"/>
      <c r="I315" s="555"/>
      <c r="J315" s="555"/>
      <c r="K315" s="555"/>
      <c r="L315" s="555"/>
      <c r="M315" s="554"/>
      <c r="N315" s="554"/>
      <c r="O315" s="555"/>
      <c r="P315" s="555"/>
      <c r="Q315" s="555"/>
      <c r="R315" s="555"/>
      <c r="S315" s="555"/>
      <c r="T315" s="555"/>
      <c r="U315" s="555"/>
      <c r="V315" s="555"/>
      <c r="W315" s="555"/>
      <c r="X315" s="555"/>
      <c r="Y315" s="555"/>
      <c r="Z315" s="555"/>
    </row>
    <row r="316" ht="15.75" customHeight="1">
      <c r="A316" s="554"/>
      <c r="B316" s="554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4"/>
      <c r="N316" s="554"/>
      <c r="O316" s="555"/>
      <c r="P316" s="555"/>
      <c r="Q316" s="555"/>
      <c r="R316" s="555"/>
      <c r="S316" s="555"/>
      <c r="T316" s="555"/>
      <c r="U316" s="555"/>
      <c r="V316" s="555"/>
      <c r="W316" s="555"/>
      <c r="X316" s="555"/>
      <c r="Y316" s="555"/>
      <c r="Z316" s="555"/>
    </row>
    <row r="317" ht="15.75" customHeight="1">
      <c r="A317" s="554"/>
      <c r="B317" s="554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4"/>
      <c r="N317" s="554"/>
      <c r="O317" s="555"/>
      <c r="P317" s="555"/>
      <c r="Q317" s="555"/>
      <c r="R317" s="555"/>
      <c r="S317" s="555"/>
      <c r="T317" s="555"/>
      <c r="U317" s="555"/>
      <c r="V317" s="555"/>
      <c r="W317" s="555"/>
      <c r="X317" s="555"/>
      <c r="Y317" s="555"/>
      <c r="Z317" s="555"/>
    </row>
    <row r="318" ht="15.75" customHeight="1">
      <c r="A318" s="554"/>
      <c r="B318" s="554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4"/>
      <c r="N318" s="554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</row>
    <row r="319" ht="15.75" customHeight="1">
      <c r="A319" s="554"/>
      <c r="B319" s="554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4"/>
      <c r="N319" s="554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</row>
    <row r="320" ht="15.75" customHeight="1">
      <c r="A320" s="554"/>
      <c r="B320" s="554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4"/>
      <c r="N320" s="554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</row>
    <row r="321" ht="15.75" customHeight="1">
      <c r="A321" s="554"/>
      <c r="B321" s="554"/>
      <c r="C321" s="555"/>
      <c r="D321" s="555"/>
      <c r="E321" s="555"/>
      <c r="F321" s="555"/>
      <c r="G321" s="555"/>
      <c r="H321" s="555"/>
      <c r="I321" s="555"/>
      <c r="J321" s="555"/>
      <c r="K321" s="555"/>
      <c r="L321" s="555"/>
      <c r="M321" s="554"/>
      <c r="N321" s="554"/>
      <c r="O321" s="555"/>
      <c r="P321" s="555"/>
      <c r="Q321" s="555"/>
      <c r="R321" s="555"/>
      <c r="S321" s="555"/>
      <c r="T321" s="555"/>
      <c r="U321" s="555"/>
      <c r="V321" s="555"/>
      <c r="W321" s="555"/>
      <c r="X321" s="555"/>
      <c r="Y321" s="555"/>
      <c r="Z321" s="555"/>
    </row>
    <row r="322" ht="15.75" customHeight="1">
      <c r="A322" s="554"/>
      <c r="B322" s="554"/>
      <c r="C322" s="555"/>
      <c r="D322" s="555"/>
      <c r="E322" s="555"/>
      <c r="F322" s="555"/>
      <c r="G322" s="555"/>
      <c r="H322" s="555"/>
      <c r="I322" s="555"/>
      <c r="J322" s="555"/>
      <c r="K322" s="555"/>
      <c r="L322" s="555"/>
      <c r="M322" s="554"/>
      <c r="N322" s="554"/>
      <c r="O322" s="555"/>
      <c r="P322" s="555"/>
      <c r="Q322" s="555"/>
      <c r="R322" s="555"/>
      <c r="S322" s="555"/>
      <c r="T322" s="555"/>
      <c r="U322" s="555"/>
      <c r="V322" s="555"/>
      <c r="W322" s="555"/>
      <c r="X322" s="555"/>
      <c r="Y322" s="555"/>
      <c r="Z322" s="555"/>
    </row>
    <row r="323" ht="15.75" customHeight="1">
      <c r="A323" s="554"/>
      <c r="B323" s="554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4"/>
      <c r="N323" s="554"/>
      <c r="O323" s="555"/>
      <c r="P323" s="555"/>
      <c r="Q323" s="555"/>
      <c r="R323" s="555"/>
      <c r="S323" s="555"/>
      <c r="T323" s="555"/>
      <c r="U323" s="555"/>
      <c r="V323" s="555"/>
      <c r="W323" s="555"/>
      <c r="X323" s="555"/>
      <c r="Y323" s="555"/>
      <c r="Z323" s="555"/>
    </row>
    <row r="324" ht="15.75" customHeight="1">
      <c r="A324" s="554"/>
      <c r="B324" s="554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4"/>
      <c r="N324" s="554"/>
      <c r="O324" s="555"/>
      <c r="P324" s="555"/>
      <c r="Q324" s="555"/>
      <c r="R324" s="555"/>
      <c r="S324" s="555"/>
      <c r="T324" s="555"/>
      <c r="U324" s="555"/>
      <c r="V324" s="555"/>
      <c r="W324" s="555"/>
      <c r="X324" s="555"/>
      <c r="Y324" s="555"/>
      <c r="Z324" s="555"/>
    </row>
    <row r="325" ht="15.75" customHeight="1">
      <c r="A325" s="554"/>
      <c r="B325" s="554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4"/>
      <c r="N325" s="554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</row>
    <row r="326" ht="15.75" customHeight="1">
      <c r="A326" s="554"/>
      <c r="B326" s="554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4"/>
      <c r="N326" s="554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</row>
    <row r="327" ht="15.75" customHeight="1">
      <c r="A327" s="554"/>
      <c r="B327" s="554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4"/>
      <c r="N327" s="554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</row>
    <row r="328" ht="15.75" customHeight="1">
      <c r="A328" s="554"/>
      <c r="B328" s="554"/>
      <c r="C328" s="555"/>
      <c r="D328" s="555"/>
      <c r="E328" s="555"/>
      <c r="F328" s="555"/>
      <c r="G328" s="555"/>
      <c r="H328" s="555"/>
      <c r="I328" s="555"/>
      <c r="J328" s="555"/>
      <c r="K328" s="555"/>
      <c r="L328" s="555"/>
      <c r="M328" s="554"/>
      <c r="N328" s="554"/>
      <c r="O328" s="555"/>
      <c r="P328" s="555"/>
      <c r="Q328" s="555"/>
      <c r="R328" s="555"/>
      <c r="S328" s="555"/>
      <c r="T328" s="555"/>
      <c r="U328" s="555"/>
      <c r="V328" s="555"/>
      <c r="W328" s="555"/>
      <c r="X328" s="555"/>
      <c r="Y328" s="555"/>
      <c r="Z328" s="555"/>
    </row>
    <row r="329" ht="15.75" customHeight="1">
      <c r="A329" s="554"/>
      <c r="B329" s="554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4"/>
      <c r="N329" s="554"/>
      <c r="O329" s="555"/>
      <c r="P329" s="555"/>
      <c r="Q329" s="555"/>
      <c r="R329" s="555"/>
      <c r="S329" s="555"/>
      <c r="T329" s="555"/>
      <c r="U329" s="555"/>
      <c r="V329" s="555"/>
      <c r="W329" s="555"/>
      <c r="X329" s="555"/>
      <c r="Y329" s="555"/>
      <c r="Z329" s="555"/>
    </row>
    <row r="330" ht="15.75" customHeight="1">
      <c r="A330" s="554"/>
      <c r="B330" s="554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4"/>
      <c r="N330" s="554"/>
      <c r="O330" s="555"/>
      <c r="P330" s="555"/>
      <c r="Q330" s="555"/>
      <c r="R330" s="555"/>
      <c r="S330" s="555"/>
      <c r="T330" s="555"/>
      <c r="U330" s="555"/>
      <c r="V330" s="555"/>
      <c r="W330" s="555"/>
      <c r="X330" s="555"/>
      <c r="Y330" s="555"/>
      <c r="Z330" s="555"/>
    </row>
    <row r="331" ht="15.75" customHeight="1">
      <c r="A331" s="554"/>
      <c r="B331" s="554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4"/>
      <c r="N331" s="554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</row>
    <row r="332" ht="15.75" customHeight="1">
      <c r="A332" s="554"/>
      <c r="B332" s="554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4"/>
      <c r="N332" s="554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</row>
    <row r="333" ht="15.75" customHeight="1">
      <c r="A333" s="554"/>
      <c r="B333" s="554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4"/>
      <c r="N333" s="554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</row>
    <row r="334" ht="15.75" customHeight="1">
      <c r="A334" s="554"/>
      <c r="B334" s="554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4"/>
      <c r="N334" s="554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</row>
    <row r="335" ht="15.75" customHeight="1">
      <c r="A335" s="554"/>
      <c r="B335" s="554"/>
      <c r="C335" s="555"/>
      <c r="D335" s="555"/>
      <c r="E335" s="555"/>
      <c r="F335" s="555"/>
      <c r="G335" s="555"/>
      <c r="H335" s="555"/>
      <c r="I335" s="555"/>
      <c r="J335" s="555"/>
      <c r="K335" s="555"/>
      <c r="L335" s="555"/>
      <c r="M335" s="554"/>
      <c r="N335" s="554"/>
      <c r="O335" s="555"/>
      <c r="P335" s="555"/>
      <c r="Q335" s="555"/>
      <c r="R335" s="555"/>
      <c r="S335" s="555"/>
      <c r="T335" s="555"/>
      <c r="U335" s="555"/>
      <c r="V335" s="555"/>
      <c r="W335" s="555"/>
      <c r="X335" s="555"/>
      <c r="Y335" s="555"/>
      <c r="Z335" s="555"/>
    </row>
    <row r="336" ht="15.75" customHeight="1">
      <c r="A336" s="554"/>
      <c r="B336" s="554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4"/>
      <c r="N336" s="554"/>
      <c r="O336" s="555"/>
      <c r="P336" s="555"/>
      <c r="Q336" s="555"/>
      <c r="R336" s="555"/>
      <c r="S336" s="555"/>
      <c r="T336" s="555"/>
      <c r="U336" s="555"/>
      <c r="V336" s="555"/>
      <c r="W336" s="555"/>
      <c r="X336" s="555"/>
      <c r="Y336" s="555"/>
      <c r="Z336" s="555"/>
    </row>
    <row r="337" ht="15.75" customHeight="1">
      <c r="A337" s="554"/>
      <c r="B337" s="554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4"/>
      <c r="N337" s="554"/>
      <c r="O337" s="555"/>
      <c r="P337" s="555"/>
      <c r="Q337" s="555"/>
      <c r="R337" s="555"/>
      <c r="S337" s="555"/>
      <c r="T337" s="555"/>
      <c r="U337" s="555"/>
      <c r="V337" s="555"/>
      <c r="W337" s="555"/>
      <c r="X337" s="555"/>
      <c r="Y337" s="555"/>
      <c r="Z337" s="555"/>
    </row>
    <row r="338" ht="15.75" customHeight="1">
      <c r="A338" s="554"/>
      <c r="B338" s="554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4"/>
      <c r="N338" s="554"/>
      <c r="O338" s="555"/>
      <c r="P338" s="555"/>
      <c r="Q338" s="555"/>
      <c r="R338" s="555"/>
      <c r="S338" s="555"/>
      <c r="T338" s="555"/>
      <c r="U338" s="555"/>
      <c r="V338" s="555"/>
      <c r="W338" s="555"/>
      <c r="X338" s="555"/>
      <c r="Y338" s="555"/>
      <c r="Z338" s="555"/>
    </row>
    <row r="339" ht="15.75" customHeight="1">
      <c r="A339" s="554"/>
      <c r="B339" s="554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4"/>
      <c r="N339" s="554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</row>
    <row r="340" ht="15.75" customHeight="1">
      <c r="A340" s="554"/>
      <c r="B340" s="554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4"/>
      <c r="N340" s="554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</row>
    <row r="341" ht="15.75" customHeight="1">
      <c r="A341" s="554"/>
      <c r="B341" s="554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4"/>
      <c r="N341" s="554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</row>
    <row r="342" ht="15.75" customHeight="1">
      <c r="A342" s="554"/>
      <c r="B342" s="554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4"/>
      <c r="N342" s="554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</row>
    <row r="343" ht="15.75" customHeight="1">
      <c r="A343" s="554"/>
      <c r="B343" s="554"/>
      <c r="C343" s="555"/>
      <c r="D343" s="555"/>
      <c r="E343" s="555"/>
      <c r="F343" s="555"/>
      <c r="G343" s="555"/>
      <c r="H343" s="555"/>
      <c r="I343" s="555"/>
      <c r="J343" s="555"/>
      <c r="K343" s="555"/>
      <c r="L343" s="555"/>
      <c r="M343" s="554"/>
      <c r="N343" s="554"/>
      <c r="O343" s="555"/>
      <c r="P343" s="555"/>
      <c r="Q343" s="555"/>
      <c r="R343" s="555"/>
      <c r="S343" s="555"/>
      <c r="T343" s="555"/>
      <c r="U343" s="555"/>
      <c r="V343" s="555"/>
      <c r="W343" s="555"/>
      <c r="X343" s="555"/>
      <c r="Y343" s="555"/>
      <c r="Z343" s="555"/>
    </row>
    <row r="344" ht="15.75" customHeight="1">
      <c r="A344" s="554"/>
      <c r="B344" s="554"/>
      <c r="C344" s="555"/>
      <c r="D344" s="555"/>
      <c r="E344" s="555"/>
      <c r="F344" s="555"/>
      <c r="G344" s="555"/>
      <c r="H344" s="555"/>
      <c r="I344" s="555"/>
      <c r="J344" s="555"/>
      <c r="K344" s="555"/>
      <c r="L344" s="555"/>
      <c r="M344" s="554"/>
      <c r="N344" s="554"/>
      <c r="O344" s="555"/>
      <c r="P344" s="555"/>
      <c r="Q344" s="555"/>
      <c r="R344" s="555"/>
      <c r="S344" s="555"/>
      <c r="T344" s="555"/>
      <c r="U344" s="555"/>
      <c r="V344" s="555"/>
      <c r="W344" s="555"/>
      <c r="X344" s="555"/>
      <c r="Y344" s="555"/>
      <c r="Z344" s="555"/>
    </row>
    <row r="345" ht="15.75" customHeight="1">
      <c r="A345" s="554"/>
      <c r="B345" s="554"/>
      <c r="C345" s="555"/>
      <c r="D345" s="555"/>
      <c r="E345" s="555"/>
      <c r="F345" s="555"/>
      <c r="G345" s="555"/>
      <c r="H345" s="555"/>
      <c r="I345" s="555"/>
      <c r="J345" s="555"/>
      <c r="K345" s="555"/>
      <c r="L345" s="555"/>
      <c r="M345" s="554"/>
      <c r="N345" s="554"/>
      <c r="O345" s="555"/>
      <c r="P345" s="555"/>
      <c r="Q345" s="555"/>
      <c r="R345" s="555"/>
      <c r="S345" s="555"/>
      <c r="T345" s="555"/>
      <c r="U345" s="555"/>
      <c r="V345" s="555"/>
      <c r="W345" s="555"/>
      <c r="X345" s="555"/>
      <c r="Y345" s="555"/>
      <c r="Z345" s="555"/>
    </row>
    <row r="346" ht="15.75" customHeight="1">
      <c r="A346" s="554"/>
      <c r="B346" s="554"/>
      <c r="C346" s="555"/>
      <c r="D346" s="555"/>
      <c r="E346" s="555"/>
      <c r="F346" s="555"/>
      <c r="G346" s="555"/>
      <c r="H346" s="555"/>
      <c r="I346" s="555"/>
      <c r="J346" s="555"/>
      <c r="K346" s="555"/>
      <c r="L346" s="555"/>
      <c r="M346" s="554"/>
      <c r="N346" s="554"/>
      <c r="O346" s="555"/>
      <c r="P346" s="555"/>
      <c r="Q346" s="555"/>
      <c r="R346" s="555"/>
      <c r="S346" s="555"/>
      <c r="T346" s="555"/>
      <c r="U346" s="555"/>
      <c r="V346" s="555"/>
      <c r="W346" s="555"/>
      <c r="X346" s="555"/>
      <c r="Y346" s="555"/>
      <c r="Z346" s="555"/>
    </row>
    <row r="347" ht="15.75" customHeight="1">
      <c r="A347" s="554"/>
      <c r="B347" s="554"/>
      <c r="C347" s="555"/>
      <c r="D347" s="555"/>
      <c r="E347" s="555"/>
      <c r="F347" s="555"/>
      <c r="G347" s="555"/>
      <c r="H347" s="555"/>
      <c r="I347" s="555"/>
      <c r="J347" s="555"/>
      <c r="K347" s="555"/>
      <c r="L347" s="555"/>
      <c r="M347" s="554"/>
      <c r="N347" s="554"/>
      <c r="O347" s="555"/>
      <c r="P347" s="555"/>
      <c r="Q347" s="555"/>
      <c r="R347" s="555"/>
      <c r="S347" s="555"/>
      <c r="T347" s="555"/>
      <c r="U347" s="555"/>
      <c r="V347" s="555"/>
      <c r="W347" s="555"/>
      <c r="X347" s="555"/>
      <c r="Y347" s="555"/>
      <c r="Z347" s="555"/>
    </row>
    <row r="348" ht="15.75" customHeight="1">
      <c r="A348" s="554"/>
      <c r="B348" s="554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4"/>
      <c r="N348" s="554"/>
      <c r="O348" s="555"/>
      <c r="P348" s="555"/>
      <c r="Q348" s="555"/>
      <c r="R348" s="555"/>
      <c r="S348" s="555"/>
      <c r="T348" s="555"/>
      <c r="U348" s="555"/>
      <c r="V348" s="555"/>
      <c r="W348" s="555"/>
      <c r="X348" s="555"/>
      <c r="Y348" s="555"/>
      <c r="Z348" s="555"/>
    </row>
    <row r="349" ht="15.75" customHeight="1">
      <c r="A349" s="554"/>
      <c r="B349" s="554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4"/>
      <c r="N349" s="554"/>
      <c r="O349" s="555"/>
      <c r="P349" s="555"/>
      <c r="Q349" s="555"/>
      <c r="R349" s="555"/>
      <c r="S349" s="555"/>
      <c r="T349" s="555"/>
      <c r="U349" s="555"/>
      <c r="V349" s="555"/>
      <c r="W349" s="555"/>
      <c r="X349" s="555"/>
      <c r="Y349" s="555"/>
      <c r="Z349" s="555"/>
    </row>
    <row r="350" ht="15.75" customHeight="1">
      <c r="A350" s="554"/>
      <c r="B350" s="554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4"/>
      <c r="N350" s="554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</row>
    <row r="351" ht="15.75" customHeight="1">
      <c r="A351" s="554"/>
      <c r="B351" s="554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4"/>
      <c r="N351" s="554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</row>
    <row r="352" ht="15.75" customHeight="1">
      <c r="A352" s="554"/>
      <c r="B352" s="554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4"/>
      <c r="N352" s="554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</row>
    <row r="353" ht="15.75" customHeight="1">
      <c r="A353" s="554"/>
      <c r="B353" s="554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4"/>
      <c r="N353" s="554"/>
      <c r="O353" s="555"/>
      <c r="P353" s="555"/>
      <c r="Q353" s="555"/>
      <c r="R353" s="555"/>
      <c r="S353" s="555"/>
      <c r="T353" s="555"/>
      <c r="U353" s="555"/>
      <c r="V353" s="555"/>
      <c r="W353" s="555"/>
      <c r="X353" s="555"/>
      <c r="Y353" s="555"/>
      <c r="Z353" s="555"/>
    </row>
    <row r="354" ht="15.75" customHeight="1">
      <c r="A354" s="554"/>
      <c r="B354" s="554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4"/>
      <c r="N354" s="554"/>
      <c r="O354" s="555"/>
      <c r="P354" s="555"/>
      <c r="Q354" s="555"/>
      <c r="R354" s="555"/>
      <c r="S354" s="555"/>
      <c r="T354" s="555"/>
      <c r="U354" s="555"/>
      <c r="V354" s="555"/>
      <c r="W354" s="555"/>
      <c r="X354" s="555"/>
      <c r="Y354" s="555"/>
      <c r="Z354" s="555"/>
    </row>
    <row r="355" ht="15.75" customHeight="1">
      <c r="A355" s="554"/>
      <c r="B355" s="554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4"/>
      <c r="N355" s="554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</row>
    <row r="356" ht="15.75" customHeight="1">
      <c r="A356" s="554"/>
      <c r="B356" s="554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4"/>
      <c r="N356" s="554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</row>
    <row r="357" ht="15.75" customHeight="1">
      <c r="A357" s="554"/>
      <c r="B357" s="554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4"/>
      <c r="N357" s="554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</row>
    <row r="358" ht="15.75" customHeight="1">
      <c r="A358" s="554"/>
      <c r="B358" s="554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4"/>
      <c r="N358" s="554"/>
      <c r="O358" s="555"/>
      <c r="P358" s="555"/>
      <c r="Q358" s="555"/>
      <c r="R358" s="555"/>
      <c r="S358" s="555"/>
      <c r="T358" s="555"/>
      <c r="U358" s="555"/>
      <c r="V358" s="555"/>
      <c r="W358" s="555"/>
      <c r="X358" s="555"/>
      <c r="Y358" s="555"/>
      <c r="Z358" s="555"/>
    </row>
    <row r="359" ht="15.75" customHeight="1">
      <c r="A359" s="554"/>
      <c r="B359" s="554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4"/>
      <c r="N359" s="554"/>
      <c r="O359" s="555"/>
      <c r="P359" s="555"/>
      <c r="Q359" s="555"/>
      <c r="R359" s="555"/>
      <c r="S359" s="555"/>
      <c r="T359" s="555"/>
      <c r="U359" s="555"/>
      <c r="V359" s="555"/>
      <c r="W359" s="555"/>
      <c r="X359" s="555"/>
      <c r="Y359" s="555"/>
      <c r="Z359" s="555"/>
    </row>
    <row r="360" ht="15.75" customHeight="1">
      <c r="A360" s="554"/>
      <c r="B360" s="554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4"/>
      <c r="N360" s="554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</row>
    <row r="361" ht="15.75" customHeight="1">
      <c r="A361" s="554"/>
      <c r="B361" s="554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4"/>
      <c r="N361" s="554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</row>
    <row r="362" ht="15.75" customHeight="1">
      <c r="A362" s="554"/>
      <c r="B362" s="554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4"/>
      <c r="N362" s="554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</row>
    <row r="363" ht="15.75" customHeight="1">
      <c r="A363" s="554"/>
      <c r="B363" s="554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4"/>
      <c r="N363" s="554"/>
      <c r="O363" s="555"/>
      <c r="P363" s="555"/>
      <c r="Q363" s="555"/>
      <c r="R363" s="555"/>
      <c r="S363" s="555"/>
      <c r="T363" s="555"/>
      <c r="U363" s="555"/>
      <c r="V363" s="555"/>
      <c r="W363" s="555"/>
      <c r="X363" s="555"/>
      <c r="Y363" s="555"/>
      <c r="Z363" s="555"/>
    </row>
    <row r="364" ht="15.75" customHeight="1">
      <c r="A364" s="554"/>
      <c r="B364" s="554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4"/>
      <c r="N364" s="554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</row>
    <row r="365" ht="15.75" customHeight="1">
      <c r="A365" s="554"/>
      <c r="B365" s="554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4"/>
      <c r="N365" s="554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</row>
    <row r="366" ht="15.75" customHeight="1">
      <c r="A366" s="554"/>
      <c r="B366" s="554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4"/>
      <c r="N366" s="554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</row>
    <row r="367" ht="15.75" customHeight="1">
      <c r="A367" s="554"/>
      <c r="B367" s="554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4"/>
      <c r="N367" s="554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</row>
    <row r="368" ht="15.75" customHeight="1">
      <c r="A368" s="554"/>
      <c r="B368" s="554"/>
      <c r="C368" s="555"/>
      <c r="D368" s="555"/>
      <c r="E368" s="555"/>
      <c r="F368" s="555"/>
      <c r="G368" s="555"/>
      <c r="H368" s="555"/>
      <c r="I368" s="555"/>
      <c r="J368" s="555"/>
      <c r="K368" s="555"/>
      <c r="L368" s="555"/>
      <c r="M368" s="554"/>
      <c r="N368" s="554"/>
      <c r="O368" s="555"/>
      <c r="P368" s="555"/>
      <c r="Q368" s="555"/>
      <c r="R368" s="555"/>
      <c r="S368" s="555"/>
      <c r="T368" s="555"/>
      <c r="U368" s="555"/>
      <c r="V368" s="555"/>
      <c r="W368" s="555"/>
      <c r="X368" s="555"/>
      <c r="Y368" s="555"/>
      <c r="Z368" s="555"/>
    </row>
    <row r="369" ht="15.75" customHeight="1">
      <c r="A369" s="554"/>
      <c r="B369" s="554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4"/>
      <c r="N369" s="554"/>
      <c r="O369" s="555"/>
      <c r="P369" s="555"/>
      <c r="Q369" s="555"/>
      <c r="R369" s="555"/>
      <c r="S369" s="555"/>
      <c r="T369" s="555"/>
      <c r="U369" s="555"/>
      <c r="V369" s="555"/>
      <c r="W369" s="555"/>
      <c r="X369" s="555"/>
      <c r="Y369" s="555"/>
      <c r="Z369" s="555"/>
    </row>
    <row r="370" ht="15.75" customHeight="1">
      <c r="A370" s="554"/>
      <c r="B370" s="554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4"/>
      <c r="N370" s="554"/>
      <c r="O370" s="555"/>
      <c r="P370" s="555"/>
      <c r="Q370" s="555"/>
      <c r="R370" s="555"/>
      <c r="S370" s="555"/>
      <c r="T370" s="555"/>
      <c r="U370" s="555"/>
      <c r="V370" s="555"/>
      <c r="W370" s="555"/>
      <c r="X370" s="555"/>
      <c r="Y370" s="555"/>
      <c r="Z370" s="555"/>
    </row>
    <row r="371" ht="15.75" customHeight="1">
      <c r="A371" s="554"/>
      <c r="B371" s="554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4"/>
      <c r="N371" s="554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</row>
    <row r="372" ht="15.75" customHeight="1">
      <c r="A372" s="554"/>
      <c r="B372" s="554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4"/>
      <c r="N372" s="554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</row>
    <row r="373" ht="15.75" customHeight="1">
      <c r="A373" s="554"/>
      <c r="B373" s="554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4"/>
      <c r="N373" s="554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</row>
    <row r="374" ht="15.75" customHeight="1">
      <c r="A374" s="554"/>
      <c r="B374" s="554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4"/>
      <c r="N374" s="554"/>
      <c r="O374" s="555"/>
      <c r="P374" s="555"/>
      <c r="Q374" s="555"/>
      <c r="R374" s="555"/>
      <c r="S374" s="555"/>
      <c r="T374" s="555"/>
      <c r="U374" s="555"/>
      <c r="V374" s="555"/>
      <c r="W374" s="555"/>
      <c r="X374" s="555"/>
      <c r="Y374" s="555"/>
      <c r="Z374" s="555"/>
    </row>
    <row r="375" ht="15.75" customHeight="1">
      <c r="A375" s="554"/>
      <c r="B375" s="554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4"/>
      <c r="N375" s="554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</row>
    <row r="376" ht="15.75" customHeight="1">
      <c r="A376" s="554"/>
      <c r="B376" s="554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4"/>
      <c r="N376" s="554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</row>
    <row r="377" ht="15.75" customHeight="1">
      <c r="A377" s="554"/>
      <c r="B377" s="554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4"/>
      <c r="N377" s="554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</row>
    <row r="378" ht="15.75" customHeight="1">
      <c r="A378" s="554"/>
      <c r="B378" s="554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4"/>
      <c r="N378" s="554"/>
      <c r="O378" s="555"/>
      <c r="P378" s="555"/>
      <c r="Q378" s="555"/>
      <c r="R378" s="555"/>
      <c r="S378" s="555"/>
      <c r="T378" s="555"/>
      <c r="U378" s="555"/>
      <c r="V378" s="555"/>
      <c r="W378" s="555"/>
      <c r="X378" s="555"/>
      <c r="Y378" s="555"/>
      <c r="Z378" s="555"/>
    </row>
    <row r="379" ht="15.75" customHeight="1">
      <c r="A379" s="554"/>
      <c r="B379" s="554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4"/>
      <c r="N379" s="554"/>
      <c r="O379" s="555"/>
      <c r="P379" s="555"/>
      <c r="Q379" s="555"/>
      <c r="R379" s="555"/>
      <c r="S379" s="555"/>
      <c r="T379" s="555"/>
      <c r="U379" s="555"/>
      <c r="V379" s="555"/>
      <c r="W379" s="555"/>
      <c r="X379" s="555"/>
      <c r="Y379" s="555"/>
      <c r="Z379" s="555"/>
    </row>
    <row r="380" ht="15.75" customHeight="1">
      <c r="A380" s="554"/>
      <c r="B380" s="554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4"/>
      <c r="N380" s="554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</row>
    <row r="381" ht="15.75" customHeight="1">
      <c r="A381" s="554"/>
      <c r="B381" s="554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4"/>
      <c r="N381" s="554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</row>
    <row r="382" ht="15.75" customHeight="1">
      <c r="A382" s="554"/>
      <c r="B382" s="554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4"/>
      <c r="N382" s="554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</row>
    <row r="383" ht="15.75" customHeight="1">
      <c r="A383" s="554"/>
      <c r="B383" s="554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4"/>
      <c r="N383" s="554"/>
      <c r="O383" s="555"/>
      <c r="P383" s="555"/>
      <c r="Q383" s="555"/>
      <c r="R383" s="555"/>
      <c r="S383" s="555"/>
      <c r="T383" s="555"/>
      <c r="U383" s="555"/>
      <c r="V383" s="555"/>
      <c r="W383" s="555"/>
      <c r="X383" s="555"/>
      <c r="Y383" s="555"/>
      <c r="Z383" s="555"/>
    </row>
    <row r="384" ht="15.75" customHeight="1">
      <c r="A384" s="554"/>
      <c r="B384" s="554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4"/>
      <c r="N384" s="554"/>
      <c r="O384" s="555"/>
      <c r="P384" s="555"/>
      <c r="Q384" s="555"/>
      <c r="R384" s="555"/>
      <c r="S384" s="555"/>
      <c r="T384" s="555"/>
      <c r="U384" s="555"/>
      <c r="V384" s="555"/>
      <c r="W384" s="555"/>
      <c r="X384" s="555"/>
      <c r="Y384" s="555"/>
      <c r="Z384" s="555"/>
    </row>
    <row r="385" ht="15.75" customHeight="1">
      <c r="A385" s="554"/>
      <c r="B385" s="554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4"/>
      <c r="N385" s="554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</row>
    <row r="386" ht="15.75" customHeight="1">
      <c r="A386" s="554"/>
      <c r="B386" s="554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4"/>
      <c r="N386" s="554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</row>
    <row r="387" ht="15.75" customHeight="1">
      <c r="A387" s="554"/>
      <c r="B387" s="554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4"/>
      <c r="N387" s="554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</row>
    <row r="388" ht="15.75" customHeight="1">
      <c r="A388" s="554"/>
      <c r="B388" s="554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4"/>
      <c r="N388" s="554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</row>
    <row r="389" ht="15.75" customHeight="1">
      <c r="A389" s="554"/>
      <c r="B389" s="554"/>
      <c r="C389" s="555"/>
      <c r="D389" s="555"/>
      <c r="E389" s="555"/>
      <c r="F389" s="555"/>
      <c r="G389" s="555"/>
      <c r="H389" s="555"/>
      <c r="I389" s="555"/>
      <c r="J389" s="555"/>
      <c r="K389" s="555"/>
      <c r="L389" s="555"/>
      <c r="M389" s="554"/>
      <c r="N389" s="554"/>
      <c r="O389" s="555"/>
      <c r="P389" s="555"/>
      <c r="Q389" s="555"/>
      <c r="R389" s="555"/>
      <c r="S389" s="555"/>
      <c r="T389" s="555"/>
      <c r="U389" s="555"/>
      <c r="V389" s="555"/>
      <c r="W389" s="555"/>
      <c r="X389" s="555"/>
      <c r="Y389" s="555"/>
      <c r="Z389" s="555"/>
    </row>
    <row r="390" ht="15.75" customHeight="1">
      <c r="A390" s="554"/>
      <c r="B390" s="554"/>
      <c r="C390" s="555"/>
      <c r="D390" s="555"/>
      <c r="E390" s="555"/>
      <c r="F390" s="555"/>
      <c r="G390" s="555"/>
      <c r="H390" s="555"/>
      <c r="I390" s="555"/>
      <c r="J390" s="555"/>
      <c r="K390" s="555"/>
      <c r="L390" s="555"/>
      <c r="M390" s="554"/>
      <c r="N390" s="554"/>
      <c r="O390" s="555"/>
      <c r="P390" s="555"/>
      <c r="Q390" s="555"/>
      <c r="R390" s="555"/>
      <c r="S390" s="555"/>
      <c r="T390" s="555"/>
      <c r="U390" s="555"/>
      <c r="V390" s="555"/>
      <c r="W390" s="555"/>
      <c r="X390" s="555"/>
      <c r="Y390" s="555"/>
      <c r="Z390" s="555"/>
    </row>
    <row r="391" ht="15.75" customHeight="1">
      <c r="A391" s="554"/>
      <c r="B391" s="554"/>
      <c r="C391" s="555"/>
      <c r="D391" s="555"/>
      <c r="E391" s="555"/>
      <c r="F391" s="555"/>
      <c r="G391" s="555"/>
      <c r="H391" s="555"/>
      <c r="I391" s="555"/>
      <c r="J391" s="555"/>
      <c r="K391" s="555"/>
      <c r="L391" s="555"/>
      <c r="M391" s="554"/>
      <c r="N391" s="554"/>
      <c r="O391" s="555"/>
      <c r="P391" s="555"/>
      <c r="Q391" s="555"/>
      <c r="R391" s="555"/>
      <c r="S391" s="555"/>
      <c r="T391" s="555"/>
      <c r="U391" s="555"/>
      <c r="V391" s="555"/>
      <c r="W391" s="555"/>
      <c r="X391" s="555"/>
      <c r="Y391" s="555"/>
      <c r="Z391" s="555"/>
    </row>
    <row r="392" ht="15.75" customHeight="1">
      <c r="A392" s="554"/>
      <c r="B392" s="554"/>
      <c r="C392" s="555"/>
      <c r="D392" s="555"/>
      <c r="E392" s="555"/>
      <c r="F392" s="555"/>
      <c r="G392" s="555"/>
      <c r="H392" s="555"/>
      <c r="I392" s="555"/>
      <c r="J392" s="555"/>
      <c r="K392" s="555"/>
      <c r="L392" s="555"/>
      <c r="M392" s="554"/>
      <c r="N392" s="554"/>
      <c r="O392" s="555"/>
      <c r="P392" s="555"/>
      <c r="Q392" s="555"/>
      <c r="R392" s="555"/>
      <c r="S392" s="555"/>
      <c r="T392" s="555"/>
      <c r="U392" s="555"/>
      <c r="V392" s="555"/>
      <c r="W392" s="555"/>
      <c r="X392" s="555"/>
      <c r="Y392" s="555"/>
      <c r="Z392" s="555"/>
    </row>
    <row r="393" ht="15.75" customHeight="1">
      <c r="A393" s="554"/>
      <c r="B393" s="554"/>
      <c r="C393" s="555"/>
      <c r="D393" s="555"/>
      <c r="E393" s="555"/>
      <c r="F393" s="555"/>
      <c r="G393" s="555"/>
      <c r="H393" s="555"/>
      <c r="I393" s="555"/>
      <c r="J393" s="555"/>
      <c r="K393" s="555"/>
      <c r="L393" s="555"/>
      <c r="M393" s="554"/>
      <c r="N393" s="554"/>
      <c r="O393" s="555"/>
      <c r="P393" s="555"/>
      <c r="Q393" s="555"/>
      <c r="R393" s="555"/>
      <c r="S393" s="555"/>
      <c r="T393" s="555"/>
      <c r="U393" s="555"/>
      <c r="V393" s="555"/>
      <c r="W393" s="555"/>
      <c r="X393" s="555"/>
      <c r="Y393" s="555"/>
      <c r="Z393" s="555"/>
    </row>
    <row r="394" ht="15.75" customHeight="1">
      <c r="A394" s="554"/>
      <c r="B394" s="554"/>
      <c r="C394" s="555"/>
      <c r="D394" s="555"/>
      <c r="E394" s="555"/>
      <c r="F394" s="555"/>
      <c r="G394" s="555"/>
      <c r="H394" s="555"/>
      <c r="I394" s="555"/>
      <c r="J394" s="555"/>
      <c r="K394" s="555"/>
      <c r="L394" s="555"/>
      <c r="M394" s="554"/>
      <c r="N394" s="554"/>
      <c r="O394" s="555"/>
      <c r="P394" s="555"/>
      <c r="Q394" s="555"/>
      <c r="R394" s="555"/>
      <c r="S394" s="555"/>
      <c r="T394" s="555"/>
      <c r="U394" s="555"/>
      <c r="V394" s="555"/>
      <c r="W394" s="555"/>
      <c r="X394" s="555"/>
      <c r="Y394" s="555"/>
      <c r="Z394" s="555"/>
    </row>
    <row r="395" ht="15.75" customHeight="1">
      <c r="A395" s="554"/>
      <c r="B395" s="554"/>
      <c r="C395" s="555"/>
      <c r="D395" s="555"/>
      <c r="E395" s="555"/>
      <c r="F395" s="555"/>
      <c r="G395" s="555"/>
      <c r="H395" s="555"/>
      <c r="I395" s="555"/>
      <c r="J395" s="555"/>
      <c r="K395" s="555"/>
      <c r="L395" s="555"/>
      <c r="M395" s="554"/>
      <c r="N395" s="554"/>
      <c r="O395" s="555"/>
      <c r="P395" s="555"/>
      <c r="Q395" s="555"/>
      <c r="R395" s="555"/>
      <c r="S395" s="555"/>
      <c r="T395" s="555"/>
      <c r="U395" s="555"/>
      <c r="V395" s="555"/>
      <c r="W395" s="555"/>
      <c r="X395" s="555"/>
      <c r="Y395" s="555"/>
      <c r="Z395" s="555"/>
    </row>
    <row r="396" ht="15.75" customHeight="1">
      <c r="A396" s="554"/>
      <c r="B396" s="554"/>
      <c r="C396" s="555"/>
      <c r="D396" s="555"/>
      <c r="E396" s="555"/>
      <c r="F396" s="555"/>
      <c r="G396" s="555"/>
      <c r="H396" s="555"/>
      <c r="I396" s="555"/>
      <c r="J396" s="555"/>
      <c r="K396" s="555"/>
      <c r="L396" s="555"/>
      <c r="M396" s="554"/>
      <c r="N396" s="554"/>
      <c r="O396" s="555"/>
      <c r="P396" s="555"/>
      <c r="Q396" s="555"/>
      <c r="R396" s="555"/>
      <c r="S396" s="555"/>
      <c r="T396" s="555"/>
      <c r="U396" s="555"/>
      <c r="V396" s="555"/>
      <c r="W396" s="555"/>
      <c r="X396" s="555"/>
      <c r="Y396" s="555"/>
      <c r="Z396" s="555"/>
    </row>
    <row r="397" ht="15.75" customHeight="1">
      <c r="A397" s="554"/>
      <c r="B397" s="554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4"/>
      <c r="N397" s="554"/>
      <c r="O397" s="555"/>
      <c r="P397" s="555"/>
      <c r="Q397" s="555"/>
      <c r="R397" s="555"/>
      <c r="S397" s="555"/>
      <c r="T397" s="555"/>
      <c r="U397" s="555"/>
      <c r="V397" s="555"/>
      <c r="W397" s="555"/>
      <c r="X397" s="555"/>
      <c r="Y397" s="555"/>
      <c r="Z397" s="555"/>
    </row>
    <row r="398" ht="15.75" customHeight="1">
      <c r="A398" s="554"/>
      <c r="B398" s="554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4"/>
      <c r="N398" s="554"/>
      <c r="O398" s="555"/>
      <c r="P398" s="555"/>
      <c r="Q398" s="555"/>
      <c r="R398" s="555"/>
      <c r="S398" s="555"/>
      <c r="T398" s="555"/>
      <c r="U398" s="555"/>
      <c r="V398" s="555"/>
      <c r="W398" s="555"/>
      <c r="X398" s="555"/>
      <c r="Y398" s="555"/>
      <c r="Z398" s="555"/>
    </row>
    <row r="399" ht="15.75" customHeight="1">
      <c r="A399" s="554"/>
      <c r="B399" s="554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4"/>
      <c r="N399" s="554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</row>
    <row r="400" ht="15.75" customHeight="1">
      <c r="A400" s="554"/>
      <c r="B400" s="554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4"/>
      <c r="N400" s="554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</row>
    <row r="401" ht="15.75" customHeight="1">
      <c r="A401" s="554"/>
      <c r="B401" s="554"/>
      <c r="C401" s="555"/>
      <c r="D401" s="555"/>
      <c r="E401" s="555"/>
      <c r="F401" s="555"/>
      <c r="G401" s="555"/>
      <c r="H401" s="555"/>
      <c r="I401" s="555"/>
      <c r="J401" s="555"/>
      <c r="K401" s="555"/>
      <c r="L401" s="555"/>
      <c r="M401" s="554"/>
      <c r="N401" s="554"/>
      <c r="O401" s="555"/>
      <c r="P401" s="555"/>
      <c r="Q401" s="555"/>
      <c r="R401" s="555"/>
      <c r="S401" s="555"/>
      <c r="T401" s="555"/>
      <c r="U401" s="555"/>
      <c r="V401" s="555"/>
      <c r="W401" s="555"/>
      <c r="X401" s="555"/>
      <c r="Y401" s="555"/>
      <c r="Z401" s="555"/>
    </row>
    <row r="402" ht="15.75" customHeight="1">
      <c r="A402" s="554"/>
      <c r="B402" s="554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4"/>
      <c r="N402" s="554"/>
      <c r="O402" s="555"/>
      <c r="P402" s="555"/>
      <c r="Q402" s="555"/>
      <c r="R402" s="555"/>
      <c r="S402" s="555"/>
      <c r="T402" s="555"/>
      <c r="U402" s="555"/>
      <c r="V402" s="555"/>
      <c r="W402" s="555"/>
      <c r="X402" s="555"/>
      <c r="Y402" s="555"/>
      <c r="Z402" s="555"/>
    </row>
    <row r="403" ht="15.75" customHeight="1">
      <c r="A403" s="554"/>
      <c r="B403" s="554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4"/>
      <c r="N403" s="554"/>
      <c r="O403" s="555"/>
      <c r="P403" s="555"/>
      <c r="Q403" s="555"/>
      <c r="R403" s="555"/>
      <c r="S403" s="555"/>
      <c r="T403" s="555"/>
      <c r="U403" s="555"/>
      <c r="V403" s="555"/>
      <c r="W403" s="555"/>
      <c r="X403" s="555"/>
      <c r="Y403" s="555"/>
      <c r="Z403" s="555"/>
    </row>
    <row r="404" ht="15.75" customHeight="1">
      <c r="A404" s="554"/>
      <c r="B404" s="554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4"/>
      <c r="N404" s="554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</row>
    <row r="405" ht="15.75" customHeight="1">
      <c r="A405" s="554"/>
      <c r="B405" s="554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4"/>
      <c r="N405" s="554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</row>
    <row r="406" ht="15.75" customHeight="1">
      <c r="A406" s="554"/>
      <c r="B406" s="554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4"/>
      <c r="N406" s="554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</row>
    <row r="407" ht="15.75" customHeight="1">
      <c r="A407" s="554"/>
      <c r="B407" s="554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4"/>
      <c r="N407" s="554"/>
      <c r="O407" s="555"/>
      <c r="P407" s="555"/>
      <c r="Q407" s="555"/>
      <c r="R407" s="555"/>
      <c r="S407" s="555"/>
      <c r="T407" s="555"/>
      <c r="U407" s="555"/>
      <c r="V407" s="555"/>
      <c r="W407" s="555"/>
      <c r="X407" s="555"/>
      <c r="Y407" s="555"/>
      <c r="Z407" s="555"/>
    </row>
    <row r="408" ht="15.75" customHeight="1">
      <c r="A408" s="554"/>
      <c r="B408" s="554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4"/>
      <c r="N408" s="554"/>
      <c r="O408" s="555"/>
      <c r="P408" s="555"/>
      <c r="Q408" s="555"/>
      <c r="R408" s="555"/>
      <c r="S408" s="555"/>
      <c r="T408" s="555"/>
      <c r="U408" s="555"/>
      <c r="V408" s="555"/>
      <c r="W408" s="555"/>
      <c r="X408" s="555"/>
      <c r="Y408" s="555"/>
      <c r="Z408" s="555"/>
    </row>
    <row r="409" ht="15.75" customHeight="1">
      <c r="A409" s="554"/>
      <c r="B409" s="554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4"/>
      <c r="N409" s="554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</row>
    <row r="410" ht="15.75" customHeight="1">
      <c r="A410" s="554"/>
      <c r="B410" s="554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4"/>
      <c r="N410" s="554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</row>
    <row r="411" ht="15.75" customHeight="1">
      <c r="A411" s="554"/>
      <c r="B411" s="554"/>
      <c r="C411" s="555"/>
      <c r="D411" s="555"/>
      <c r="E411" s="555"/>
      <c r="F411" s="555"/>
      <c r="G411" s="555"/>
      <c r="H411" s="555"/>
      <c r="I411" s="555"/>
      <c r="J411" s="555"/>
      <c r="K411" s="555"/>
      <c r="L411" s="555"/>
      <c r="M411" s="554"/>
      <c r="N411" s="554"/>
      <c r="O411" s="555"/>
      <c r="P411" s="555"/>
      <c r="Q411" s="555"/>
      <c r="R411" s="555"/>
      <c r="S411" s="555"/>
      <c r="T411" s="555"/>
      <c r="U411" s="555"/>
      <c r="V411" s="555"/>
      <c r="W411" s="555"/>
      <c r="X411" s="555"/>
      <c r="Y411" s="555"/>
      <c r="Z411" s="555"/>
    </row>
    <row r="412" ht="15.75" customHeight="1">
      <c r="A412" s="554"/>
      <c r="B412" s="554"/>
      <c r="C412" s="555"/>
      <c r="D412" s="555"/>
      <c r="E412" s="555"/>
      <c r="F412" s="555"/>
      <c r="G412" s="555"/>
      <c r="H412" s="555"/>
      <c r="I412" s="555"/>
      <c r="J412" s="555"/>
      <c r="K412" s="555"/>
      <c r="L412" s="555"/>
      <c r="M412" s="554"/>
      <c r="N412" s="554"/>
      <c r="O412" s="555"/>
      <c r="P412" s="555"/>
      <c r="Q412" s="555"/>
      <c r="R412" s="555"/>
      <c r="S412" s="555"/>
      <c r="T412" s="555"/>
      <c r="U412" s="555"/>
      <c r="V412" s="555"/>
      <c r="W412" s="555"/>
      <c r="X412" s="555"/>
      <c r="Y412" s="555"/>
      <c r="Z412" s="555"/>
    </row>
    <row r="413" ht="15.75" customHeight="1">
      <c r="A413" s="554"/>
      <c r="B413" s="554"/>
      <c r="C413" s="555"/>
      <c r="D413" s="555"/>
      <c r="E413" s="555"/>
      <c r="F413" s="555"/>
      <c r="G413" s="555"/>
      <c r="H413" s="555"/>
      <c r="I413" s="555"/>
      <c r="J413" s="555"/>
      <c r="K413" s="555"/>
      <c r="L413" s="555"/>
      <c r="M413" s="554"/>
      <c r="N413" s="554"/>
      <c r="O413" s="555"/>
      <c r="P413" s="555"/>
      <c r="Q413" s="555"/>
      <c r="R413" s="555"/>
      <c r="S413" s="555"/>
      <c r="T413" s="555"/>
      <c r="U413" s="555"/>
      <c r="V413" s="555"/>
      <c r="W413" s="555"/>
      <c r="X413" s="555"/>
      <c r="Y413" s="555"/>
      <c r="Z413" s="555"/>
    </row>
    <row r="414" ht="15.75" customHeight="1">
      <c r="A414" s="554"/>
      <c r="B414" s="554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4"/>
      <c r="N414" s="554"/>
      <c r="O414" s="555"/>
      <c r="P414" s="555"/>
      <c r="Q414" s="555"/>
      <c r="R414" s="555"/>
      <c r="S414" s="555"/>
      <c r="T414" s="555"/>
      <c r="U414" s="555"/>
      <c r="V414" s="555"/>
      <c r="W414" s="555"/>
      <c r="X414" s="555"/>
      <c r="Y414" s="555"/>
      <c r="Z414" s="555"/>
    </row>
    <row r="415" ht="15.75" customHeight="1">
      <c r="A415" s="554"/>
      <c r="B415" s="554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4"/>
      <c r="N415" s="554"/>
      <c r="O415" s="555"/>
      <c r="P415" s="555"/>
      <c r="Q415" s="555"/>
      <c r="R415" s="555"/>
      <c r="S415" s="555"/>
      <c r="T415" s="555"/>
      <c r="U415" s="555"/>
      <c r="V415" s="555"/>
      <c r="W415" s="555"/>
      <c r="X415" s="555"/>
      <c r="Y415" s="555"/>
      <c r="Z415" s="555"/>
    </row>
    <row r="416" ht="15.75" customHeight="1">
      <c r="A416" s="554"/>
      <c r="B416" s="554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4"/>
      <c r="N416" s="554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</row>
    <row r="417" ht="15.75" customHeight="1">
      <c r="A417" s="554"/>
      <c r="B417" s="554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4"/>
      <c r="N417" s="554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</row>
    <row r="418" ht="15.75" customHeight="1">
      <c r="A418" s="554"/>
      <c r="B418" s="554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4"/>
      <c r="N418" s="554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</row>
    <row r="419" ht="15.75" customHeight="1">
      <c r="A419" s="554"/>
      <c r="B419" s="554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4"/>
      <c r="N419" s="554"/>
      <c r="O419" s="555"/>
      <c r="P419" s="555"/>
      <c r="Q419" s="555"/>
      <c r="R419" s="555"/>
      <c r="S419" s="555"/>
      <c r="T419" s="555"/>
      <c r="U419" s="555"/>
      <c r="V419" s="555"/>
      <c r="W419" s="555"/>
      <c r="X419" s="555"/>
      <c r="Y419" s="555"/>
      <c r="Z419" s="555"/>
    </row>
    <row r="420" ht="15.75" customHeight="1">
      <c r="A420" s="554"/>
      <c r="B420" s="554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4"/>
      <c r="N420" s="554"/>
      <c r="O420" s="555"/>
      <c r="P420" s="555"/>
      <c r="Q420" s="555"/>
      <c r="R420" s="555"/>
      <c r="S420" s="555"/>
      <c r="T420" s="555"/>
      <c r="U420" s="555"/>
      <c r="V420" s="555"/>
      <c r="W420" s="555"/>
      <c r="X420" s="555"/>
      <c r="Y420" s="555"/>
      <c r="Z420" s="555"/>
    </row>
    <row r="421" ht="15.75" customHeight="1">
      <c r="A421" s="554"/>
      <c r="B421" s="554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4"/>
      <c r="N421" s="554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</row>
    <row r="422" ht="15.75" customHeight="1">
      <c r="A422" s="554"/>
      <c r="B422" s="554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4"/>
      <c r="N422" s="554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</row>
    <row r="423" ht="15.75" customHeight="1">
      <c r="A423" s="554"/>
      <c r="B423" s="554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4"/>
      <c r="N423" s="554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</row>
    <row r="424" ht="15.75" customHeight="1">
      <c r="A424" s="554"/>
      <c r="B424" s="554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4"/>
      <c r="N424" s="554"/>
      <c r="O424" s="555"/>
      <c r="P424" s="555"/>
      <c r="Q424" s="555"/>
      <c r="R424" s="555"/>
      <c r="S424" s="555"/>
      <c r="T424" s="555"/>
      <c r="U424" s="555"/>
      <c r="V424" s="555"/>
      <c r="W424" s="555"/>
      <c r="X424" s="555"/>
      <c r="Y424" s="555"/>
      <c r="Z424" s="555"/>
    </row>
    <row r="425" ht="15.75" customHeight="1">
      <c r="A425" s="554"/>
      <c r="B425" s="554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4"/>
      <c r="N425" s="554"/>
      <c r="O425" s="555"/>
      <c r="P425" s="555"/>
      <c r="Q425" s="555"/>
      <c r="R425" s="555"/>
      <c r="S425" s="555"/>
      <c r="T425" s="555"/>
      <c r="U425" s="555"/>
      <c r="V425" s="555"/>
      <c r="W425" s="555"/>
      <c r="X425" s="555"/>
      <c r="Y425" s="555"/>
      <c r="Z425" s="555"/>
    </row>
    <row r="426" ht="15.75" customHeight="1">
      <c r="A426" s="554"/>
      <c r="B426" s="554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4"/>
      <c r="N426" s="554"/>
      <c r="O426" s="555"/>
      <c r="P426" s="555"/>
      <c r="Q426" s="555"/>
      <c r="R426" s="555"/>
      <c r="S426" s="555"/>
      <c r="T426" s="555"/>
      <c r="U426" s="555"/>
      <c r="V426" s="555"/>
      <c r="W426" s="555"/>
      <c r="X426" s="555"/>
      <c r="Y426" s="555"/>
      <c r="Z426" s="555"/>
    </row>
    <row r="427" ht="15.75" customHeight="1">
      <c r="A427" s="554"/>
      <c r="B427" s="554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4"/>
      <c r="N427" s="554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</row>
    <row r="428" ht="15.75" customHeight="1">
      <c r="A428" s="554"/>
      <c r="B428" s="554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4"/>
      <c r="N428" s="554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</row>
    <row r="429" ht="15.75" customHeight="1">
      <c r="A429" s="554"/>
      <c r="B429" s="554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4"/>
      <c r="N429" s="554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</row>
    <row r="430" ht="15.75" customHeight="1">
      <c r="A430" s="554"/>
      <c r="B430" s="554"/>
      <c r="C430" s="555"/>
      <c r="D430" s="555"/>
      <c r="E430" s="555"/>
      <c r="F430" s="555"/>
      <c r="G430" s="555"/>
      <c r="H430" s="555"/>
      <c r="I430" s="555"/>
      <c r="J430" s="555"/>
      <c r="K430" s="555"/>
      <c r="L430" s="555"/>
      <c r="M430" s="554"/>
      <c r="N430" s="554"/>
      <c r="O430" s="555"/>
      <c r="P430" s="555"/>
      <c r="Q430" s="555"/>
      <c r="R430" s="555"/>
      <c r="S430" s="555"/>
      <c r="T430" s="555"/>
      <c r="U430" s="555"/>
      <c r="V430" s="555"/>
      <c r="W430" s="555"/>
      <c r="X430" s="555"/>
      <c r="Y430" s="555"/>
      <c r="Z430" s="555"/>
    </row>
    <row r="431" ht="15.75" customHeight="1">
      <c r="A431" s="554"/>
      <c r="B431" s="554"/>
      <c r="C431" s="555"/>
      <c r="D431" s="555"/>
      <c r="E431" s="555"/>
      <c r="F431" s="555"/>
      <c r="G431" s="555"/>
      <c r="H431" s="555"/>
      <c r="I431" s="555"/>
      <c r="J431" s="555"/>
      <c r="K431" s="555"/>
      <c r="L431" s="555"/>
      <c r="M431" s="554"/>
      <c r="N431" s="554"/>
      <c r="O431" s="555"/>
      <c r="P431" s="555"/>
      <c r="Q431" s="555"/>
      <c r="R431" s="555"/>
      <c r="S431" s="555"/>
      <c r="T431" s="555"/>
      <c r="U431" s="555"/>
      <c r="V431" s="555"/>
      <c r="W431" s="555"/>
      <c r="X431" s="555"/>
      <c r="Y431" s="555"/>
      <c r="Z431" s="555"/>
    </row>
    <row r="432" ht="15.75" customHeight="1">
      <c r="A432" s="554"/>
      <c r="B432" s="554"/>
      <c r="C432" s="555"/>
      <c r="D432" s="555"/>
      <c r="E432" s="555"/>
      <c r="F432" s="555"/>
      <c r="G432" s="555"/>
      <c r="H432" s="555"/>
      <c r="I432" s="555"/>
      <c r="J432" s="555"/>
      <c r="K432" s="555"/>
      <c r="L432" s="555"/>
      <c r="M432" s="554"/>
      <c r="N432" s="554"/>
      <c r="O432" s="555"/>
      <c r="P432" s="555"/>
      <c r="Q432" s="555"/>
      <c r="R432" s="555"/>
      <c r="S432" s="555"/>
      <c r="T432" s="555"/>
      <c r="U432" s="555"/>
      <c r="V432" s="555"/>
      <c r="W432" s="555"/>
      <c r="X432" s="555"/>
      <c r="Y432" s="555"/>
      <c r="Z432" s="555"/>
    </row>
    <row r="433" ht="15.75" customHeight="1">
      <c r="A433" s="554"/>
      <c r="B433" s="554"/>
      <c r="C433" s="555"/>
      <c r="D433" s="555"/>
      <c r="E433" s="555"/>
      <c r="F433" s="555"/>
      <c r="G433" s="555"/>
      <c r="H433" s="555"/>
      <c r="I433" s="555"/>
      <c r="J433" s="555"/>
      <c r="K433" s="555"/>
      <c r="L433" s="555"/>
      <c r="M433" s="554"/>
      <c r="N433" s="554"/>
      <c r="O433" s="555"/>
      <c r="P433" s="555"/>
      <c r="Q433" s="555"/>
      <c r="R433" s="555"/>
      <c r="S433" s="555"/>
      <c r="T433" s="555"/>
      <c r="U433" s="555"/>
      <c r="V433" s="555"/>
      <c r="W433" s="555"/>
      <c r="X433" s="555"/>
      <c r="Y433" s="555"/>
      <c r="Z433" s="555"/>
    </row>
    <row r="434" ht="15.75" customHeight="1">
      <c r="A434" s="554"/>
      <c r="B434" s="554"/>
      <c r="C434" s="555"/>
      <c r="D434" s="555"/>
      <c r="E434" s="555"/>
      <c r="F434" s="555"/>
      <c r="G434" s="555"/>
      <c r="H434" s="555"/>
      <c r="I434" s="555"/>
      <c r="J434" s="555"/>
      <c r="K434" s="555"/>
      <c r="L434" s="555"/>
      <c r="M434" s="554"/>
      <c r="N434" s="554"/>
      <c r="O434" s="555"/>
      <c r="P434" s="555"/>
      <c r="Q434" s="555"/>
      <c r="R434" s="555"/>
      <c r="S434" s="555"/>
      <c r="T434" s="555"/>
      <c r="U434" s="555"/>
      <c r="V434" s="555"/>
      <c r="W434" s="555"/>
      <c r="X434" s="555"/>
      <c r="Y434" s="555"/>
      <c r="Z434" s="555"/>
    </row>
    <row r="435" ht="15.75" customHeight="1">
      <c r="A435" s="554"/>
      <c r="B435" s="554"/>
      <c r="C435" s="555"/>
      <c r="D435" s="555"/>
      <c r="E435" s="555"/>
      <c r="F435" s="555"/>
      <c r="G435" s="555"/>
      <c r="H435" s="555"/>
      <c r="I435" s="555"/>
      <c r="J435" s="555"/>
      <c r="K435" s="555"/>
      <c r="L435" s="555"/>
      <c r="M435" s="554"/>
      <c r="N435" s="554"/>
      <c r="O435" s="555"/>
      <c r="P435" s="555"/>
      <c r="Q435" s="555"/>
      <c r="R435" s="555"/>
      <c r="S435" s="555"/>
      <c r="T435" s="555"/>
      <c r="U435" s="555"/>
      <c r="V435" s="555"/>
      <c r="W435" s="555"/>
      <c r="X435" s="555"/>
      <c r="Y435" s="555"/>
      <c r="Z435" s="555"/>
    </row>
    <row r="436" ht="15.75" customHeight="1">
      <c r="A436" s="554"/>
      <c r="B436" s="554"/>
      <c r="C436" s="555"/>
      <c r="D436" s="555"/>
      <c r="E436" s="555"/>
      <c r="F436" s="555"/>
      <c r="G436" s="555"/>
      <c r="H436" s="555"/>
      <c r="I436" s="555"/>
      <c r="J436" s="555"/>
      <c r="K436" s="555"/>
      <c r="L436" s="555"/>
      <c r="M436" s="554"/>
      <c r="N436" s="554"/>
      <c r="O436" s="555"/>
      <c r="P436" s="555"/>
      <c r="Q436" s="555"/>
      <c r="R436" s="555"/>
      <c r="S436" s="555"/>
      <c r="T436" s="555"/>
      <c r="U436" s="555"/>
      <c r="V436" s="555"/>
      <c r="W436" s="555"/>
      <c r="X436" s="555"/>
      <c r="Y436" s="555"/>
      <c r="Z436" s="555"/>
    </row>
    <row r="437" ht="15.75" customHeight="1">
      <c r="A437" s="554"/>
      <c r="B437" s="554"/>
      <c r="C437" s="555"/>
      <c r="D437" s="555"/>
      <c r="E437" s="555"/>
      <c r="F437" s="555"/>
      <c r="G437" s="555"/>
      <c r="H437" s="555"/>
      <c r="I437" s="555"/>
      <c r="J437" s="555"/>
      <c r="K437" s="555"/>
      <c r="L437" s="555"/>
      <c r="M437" s="554"/>
      <c r="N437" s="554"/>
      <c r="O437" s="555"/>
      <c r="P437" s="555"/>
      <c r="Q437" s="555"/>
      <c r="R437" s="555"/>
      <c r="S437" s="555"/>
      <c r="T437" s="555"/>
      <c r="U437" s="555"/>
      <c r="V437" s="555"/>
      <c r="W437" s="555"/>
      <c r="X437" s="555"/>
      <c r="Y437" s="555"/>
      <c r="Z437" s="555"/>
    </row>
    <row r="438" ht="15.75" customHeight="1">
      <c r="A438" s="554"/>
      <c r="B438" s="554"/>
      <c r="C438" s="555"/>
      <c r="D438" s="555"/>
      <c r="E438" s="555"/>
      <c r="F438" s="555"/>
      <c r="G438" s="555"/>
      <c r="H438" s="555"/>
      <c r="I438" s="555"/>
      <c r="J438" s="555"/>
      <c r="K438" s="555"/>
      <c r="L438" s="555"/>
      <c r="M438" s="554"/>
      <c r="N438" s="554"/>
      <c r="O438" s="555"/>
      <c r="P438" s="555"/>
      <c r="Q438" s="555"/>
      <c r="R438" s="555"/>
      <c r="S438" s="555"/>
      <c r="T438" s="555"/>
      <c r="U438" s="555"/>
      <c r="V438" s="555"/>
      <c r="W438" s="555"/>
      <c r="X438" s="555"/>
      <c r="Y438" s="555"/>
      <c r="Z438" s="555"/>
    </row>
    <row r="439" ht="15.75" customHeight="1">
      <c r="A439" s="554"/>
      <c r="B439" s="554"/>
      <c r="C439" s="555"/>
      <c r="D439" s="555"/>
      <c r="E439" s="555"/>
      <c r="F439" s="555"/>
      <c r="G439" s="555"/>
      <c r="H439" s="555"/>
      <c r="I439" s="555"/>
      <c r="J439" s="555"/>
      <c r="K439" s="555"/>
      <c r="L439" s="555"/>
      <c r="M439" s="554"/>
      <c r="N439" s="554"/>
      <c r="O439" s="555"/>
      <c r="P439" s="555"/>
      <c r="Q439" s="555"/>
      <c r="R439" s="555"/>
      <c r="S439" s="555"/>
      <c r="T439" s="555"/>
      <c r="U439" s="555"/>
      <c r="V439" s="555"/>
      <c r="W439" s="555"/>
      <c r="X439" s="555"/>
      <c r="Y439" s="555"/>
      <c r="Z439" s="555"/>
    </row>
    <row r="440" ht="15.75" customHeight="1">
      <c r="A440" s="554"/>
      <c r="B440" s="554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4"/>
      <c r="N440" s="554"/>
      <c r="O440" s="555"/>
      <c r="P440" s="555"/>
      <c r="Q440" s="555"/>
      <c r="R440" s="555"/>
      <c r="S440" s="555"/>
      <c r="T440" s="555"/>
      <c r="U440" s="555"/>
      <c r="V440" s="555"/>
      <c r="W440" s="555"/>
      <c r="X440" s="555"/>
      <c r="Y440" s="555"/>
      <c r="Z440" s="555"/>
    </row>
    <row r="441" ht="15.75" customHeight="1">
      <c r="A441" s="554"/>
      <c r="B441" s="554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4"/>
      <c r="N441" s="554"/>
      <c r="O441" s="555"/>
      <c r="P441" s="555"/>
      <c r="Q441" s="555"/>
      <c r="R441" s="555"/>
      <c r="S441" s="555"/>
      <c r="T441" s="555"/>
      <c r="U441" s="555"/>
      <c r="V441" s="555"/>
      <c r="W441" s="555"/>
      <c r="X441" s="555"/>
      <c r="Y441" s="555"/>
      <c r="Z441" s="555"/>
    </row>
    <row r="442" ht="15.75" customHeight="1">
      <c r="A442" s="554"/>
      <c r="B442" s="554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4"/>
      <c r="N442" s="554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</row>
    <row r="443" ht="15.75" customHeight="1">
      <c r="A443" s="554"/>
      <c r="B443" s="554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4"/>
      <c r="N443" s="554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</row>
    <row r="444" ht="15.75" customHeight="1">
      <c r="A444" s="554"/>
      <c r="B444" s="554"/>
      <c r="C444" s="555"/>
      <c r="D444" s="555"/>
      <c r="E444" s="555"/>
      <c r="F444" s="555"/>
      <c r="G444" s="555"/>
      <c r="H444" s="555"/>
      <c r="I444" s="555"/>
      <c r="J444" s="555"/>
      <c r="K444" s="555"/>
      <c r="L444" s="555"/>
      <c r="M444" s="554"/>
      <c r="N444" s="554"/>
      <c r="O444" s="555"/>
      <c r="P444" s="555"/>
      <c r="Q444" s="555"/>
      <c r="R444" s="555"/>
      <c r="S444" s="555"/>
      <c r="T444" s="555"/>
      <c r="U444" s="555"/>
      <c r="V444" s="555"/>
      <c r="W444" s="555"/>
      <c r="X444" s="555"/>
      <c r="Y444" s="555"/>
      <c r="Z444" s="555"/>
    </row>
    <row r="445" ht="15.75" customHeight="1">
      <c r="A445" s="554"/>
      <c r="B445" s="554"/>
      <c r="C445" s="555"/>
      <c r="D445" s="555"/>
      <c r="E445" s="555"/>
      <c r="F445" s="555"/>
      <c r="G445" s="555"/>
      <c r="H445" s="555"/>
      <c r="I445" s="555"/>
      <c r="J445" s="555"/>
      <c r="K445" s="555"/>
      <c r="L445" s="555"/>
      <c r="M445" s="554"/>
      <c r="N445" s="554"/>
      <c r="O445" s="555"/>
      <c r="P445" s="555"/>
      <c r="Q445" s="555"/>
      <c r="R445" s="555"/>
      <c r="S445" s="555"/>
      <c r="T445" s="555"/>
      <c r="U445" s="555"/>
      <c r="V445" s="555"/>
      <c r="W445" s="555"/>
      <c r="X445" s="555"/>
      <c r="Y445" s="555"/>
      <c r="Z445" s="555"/>
    </row>
    <row r="446" ht="15.75" customHeight="1">
      <c r="A446" s="554"/>
      <c r="B446" s="554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4"/>
      <c r="N446" s="554"/>
      <c r="O446" s="555"/>
      <c r="P446" s="555"/>
      <c r="Q446" s="555"/>
      <c r="R446" s="555"/>
      <c r="S446" s="555"/>
      <c r="T446" s="555"/>
      <c r="U446" s="555"/>
      <c r="V446" s="555"/>
      <c r="W446" s="555"/>
      <c r="X446" s="555"/>
      <c r="Y446" s="555"/>
      <c r="Z446" s="555"/>
    </row>
    <row r="447" ht="15.75" customHeight="1">
      <c r="A447" s="554"/>
      <c r="B447" s="554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4"/>
      <c r="N447" s="554"/>
      <c r="O447" s="555"/>
      <c r="P447" s="555"/>
      <c r="Q447" s="555"/>
      <c r="R447" s="555"/>
      <c r="S447" s="555"/>
      <c r="T447" s="555"/>
      <c r="U447" s="555"/>
      <c r="V447" s="555"/>
      <c r="W447" s="555"/>
      <c r="X447" s="555"/>
      <c r="Y447" s="555"/>
      <c r="Z447" s="555"/>
    </row>
    <row r="448" ht="15.75" customHeight="1">
      <c r="A448" s="554"/>
      <c r="B448" s="554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4"/>
      <c r="N448" s="554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</row>
    <row r="449" ht="15.75" customHeight="1">
      <c r="A449" s="554"/>
      <c r="B449" s="554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4"/>
      <c r="N449" s="554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</row>
    <row r="450" ht="15.75" customHeight="1">
      <c r="A450" s="554"/>
      <c r="B450" s="554"/>
      <c r="C450" s="555"/>
      <c r="D450" s="555"/>
      <c r="E450" s="555"/>
      <c r="F450" s="555"/>
      <c r="G450" s="555"/>
      <c r="H450" s="555"/>
      <c r="I450" s="555"/>
      <c r="J450" s="555"/>
      <c r="K450" s="555"/>
      <c r="L450" s="555"/>
      <c r="M450" s="554"/>
      <c r="N450" s="554"/>
      <c r="O450" s="555"/>
      <c r="P450" s="555"/>
      <c r="Q450" s="555"/>
      <c r="R450" s="555"/>
      <c r="S450" s="555"/>
      <c r="T450" s="555"/>
      <c r="U450" s="555"/>
      <c r="V450" s="555"/>
      <c r="W450" s="555"/>
      <c r="X450" s="555"/>
      <c r="Y450" s="555"/>
      <c r="Z450" s="555"/>
    </row>
    <row r="451" ht="15.75" customHeight="1">
      <c r="A451" s="554"/>
      <c r="B451" s="554"/>
      <c r="C451" s="555"/>
      <c r="D451" s="555"/>
      <c r="E451" s="555"/>
      <c r="F451" s="555"/>
      <c r="G451" s="555"/>
      <c r="H451" s="555"/>
      <c r="I451" s="555"/>
      <c r="J451" s="555"/>
      <c r="K451" s="555"/>
      <c r="L451" s="555"/>
      <c r="M451" s="554"/>
      <c r="N451" s="554"/>
      <c r="O451" s="555"/>
      <c r="P451" s="555"/>
      <c r="Q451" s="555"/>
      <c r="R451" s="555"/>
      <c r="S451" s="555"/>
      <c r="T451" s="555"/>
      <c r="U451" s="555"/>
      <c r="V451" s="555"/>
      <c r="W451" s="555"/>
      <c r="X451" s="555"/>
      <c r="Y451" s="555"/>
      <c r="Z451" s="555"/>
    </row>
    <row r="452" ht="15.75" customHeight="1">
      <c r="A452" s="554"/>
      <c r="B452" s="554"/>
      <c r="C452" s="555"/>
      <c r="D452" s="555"/>
      <c r="E452" s="555"/>
      <c r="F452" s="555"/>
      <c r="G452" s="555"/>
      <c r="H452" s="555"/>
      <c r="I452" s="555"/>
      <c r="J452" s="555"/>
      <c r="K452" s="555"/>
      <c r="L452" s="555"/>
      <c r="M452" s="554"/>
      <c r="N452" s="554"/>
      <c r="O452" s="555"/>
      <c r="P452" s="555"/>
      <c r="Q452" s="555"/>
      <c r="R452" s="555"/>
      <c r="S452" s="555"/>
      <c r="T452" s="555"/>
      <c r="U452" s="555"/>
      <c r="V452" s="555"/>
      <c r="W452" s="555"/>
      <c r="X452" s="555"/>
      <c r="Y452" s="555"/>
      <c r="Z452" s="555"/>
    </row>
    <row r="453" ht="15.75" customHeight="1">
      <c r="A453" s="554"/>
      <c r="B453" s="554"/>
      <c r="C453" s="555"/>
      <c r="D453" s="555"/>
      <c r="E453" s="555"/>
      <c r="F453" s="555"/>
      <c r="G453" s="555"/>
      <c r="H453" s="555"/>
      <c r="I453" s="555"/>
      <c r="J453" s="555"/>
      <c r="K453" s="555"/>
      <c r="L453" s="555"/>
      <c r="M453" s="554"/>
      <c r="N453" s="554"/>
      <c r="O453" s="555"/>
      <c r="P453" s="555"/>
      <c r="Q453" s="555"/>
      <c r="R453" s="555"/>
      <c r="S453" s="555"/>
      <c r="T453" s="555"/>
      <c r="U453" s="555"/>
      <c r="V453" s="555"/>
      <c r="W453" s="555"/>
      <c r="X453" s="555"/>
      <c r="Y453" s="555"/>
      <c r="Z453" s="555"/>
    </row>
    <row r="454" ht="15.75" customHeight="1">
      <c r="A454" s="554"/>
      <c r="B454" s="554"/>
      <c r="C454" s="555"/>
      <c r="D454" s="555"/>
      <c r="E454" s="555"/>
      <c r="F454" s="555"/>
      <c r="G454" s="555"/>
      <c r="H454" s="555"/>
      <c r="I454" s="555"/>
      <c r="J454" s="555"/>
      <c r="K454" s="555"/>
      <c r="L454" s="555"/>
      <c r="M454" s="554"/>
      <c r="N454" s="554"/>
      <c r="O454" s="555"/>
      <c r="P454" s="555"/>
      <c r="Q454" s="555"/>
      <c r="R454" s="555"/>
      <c r="S454" s="555"/>
      <c r="T454" s="555"/>
      <c r="U454" s="555"/>
      <c r="V454" s="555"/>
      <c r="W454" s="555"/>
      <c r="X454" s="555"/>
      <c r="Y454" s="555"/>
      <c r="Z454" s="555"/>
    </row>
    <row r="455" ht="15.75" customHeight="1">
      <c r="A455" s="554"/>
      <c r="B455" s="554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4"/>
      <c r="N455" s="554"/>
      <c r="O455" s="555"/>
      <c r="P455" s="555"/>
      <c r="Q455" s="555"/>
      <c r="R455" s="555"/>
      <c r="S455" s="555"/>
      <c r="T455" s="555"/>
      <c r="U455" s="555"/>
      <c r="V455" s="555"/>
      <c r="W455" s="555"/>
      <c r="X455" s="555"/>
      <c r="Y455" s="555"/>
      <c r="Z455" s="555"/>
    </row>
    <row r="456" ht="15.75" customHeight="1">
      <c r="A456" s="554"/>
      <c r="B456" s="554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4"/>
      <c r="N456" s="554"/>
      <c r="O456" s="555"/>
      <c r="P456" s="555"/>
      <c r="Q456" s="555"/>
      <c r="R456" s="555"/>
      <c r="S456" s="555"/>
      <c r="T456" s="555"/>
      <c r="U456" s="555"/>
      <c r="V456" s="555"/>
      <c r="W456" s="555"/>
      <c r="X456" s="555"/>
      <c r="Y456" s="555"/>
      <c r="Z456" s="555"/>
    </row>
    <row r="457" ht="15.75" customHeight="1">
      <c r="A457" s="554"/>
      <c r="B457" s="554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4"/>
      <c r="N457" s="554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</row>
    <row r="458" ht="15.75" customHeight="1">
      <c r="A458" s="554"/>
      <c r="B458" s="554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4"/>
      <c r="N458" s="554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</row>
    <row r="459" ht="15.75" customHeight="1">
      <c r="A459" s="554"/>
      <c r="B459" s="554"/>
      <c r="C459" s="555"/>
      <c r="D459" s="555"/>
      <c r="E459" s="555"/>
      <c r="F459" s="555"/>
      <c r="G459" s="555"/>
      <c r="H459" s="555"/>
      <c r="I459" s="555"/>
      <c r="J459" s="555"/>
      <c r="K459" s="555"/>
      <c r="L459" s="555"/>
      <c r="M459" s="554"/>
      <c r="N459" s="554"/>
      <c r="O459" s="555"/>
      <c r="P459" s="555"/>
      <c r="Q459" s="555"/>
      <c r="R459" s="555"/>
      <c r="S459" s="555"/>
      <c r="T459" s="555"/>
      <c r="U459" s="555"/>
      <c r="V459" s="555"/>
      <c r="W459" s="555"/>
      <c r="X459" s="555"/>
      <c r="Y459" s="555"/>
      <c r="Z459" s="555"/>
    </row>
    <row r="460" ht="15.75" customHeight="1">
      <c r="A460" s="554"/>
      <c r="B460" s="554"/>
      <c r="C460" s="555"/>
      <c r="D460" s="555"/>
      <c r="E460" s="555"/>
      <c r="F460" s="555"/>
      <c r="G460" s="555"/>
      <c r="H460" s="555"/>
      <c r="I460" s="555"/>
      <c r="J460" s="555"/>
      <c r="K460" s="555"/>
      <c r="L460" s="555"/>
      <c r="M460" s="554"/>
      <c r="N460" s="554"/>
      <c r="O460" s="555"/>
      <c r="P460" s="555"/>
      <c r="Q460" s="555"/>
      <c r="R460" s="555"/>
      <c r="S460" s="555"/>
      <c r="T460" s="555"/>
      <c r="U460" s="555"/>
      <c r="V460" s="555"/>
      <c r="W460" s="555"/>
      <c r="X460" s="555"/>
      <c r="Y460" s="555"/>
      <c r="Z460" s="555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60"/>
  <conditionalFormatting sqref="L1:L260">
    <cfRule type="cellIs" dxfId="1" priority="1" operator="equal">
      <formula>#N/A</formula>
    </cfRule>
  </conditionalFormatting>
  <conditionalFormatting sqref="M1:N1000">
    <cfRule type="cellIs" dxfId="1" priority="2" operator="equal">
      <formula>#N/A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25"/>
    <col customWidth="1" min="2" max="2" width="5.25"/>
    <col customWidth="1" min="3" max="3" width="2.25"/>
    <col customWidth="1" min="4" max="4" width="3.25"/>
    <col customWidth="1" min="5" max="5" width="1.38"/>
    <col customWidth="1" min="6" max="6" width="3.75"/>
    <col customWidth="1" min="7" max="7" width="4.88"/>
    <col customWidth="1" min="8" max="8" width="3.25"/>
    <col customWidth="1" min="9" max="9" width="3.75"/>
    <col customWidth="1" min="10" max="10" width="2.13"/>
    <col customWidth="1" min="11" max="11" width="5.63"/>
    <col customWidth="1" min="12" max="13" width="0.38"/>
    <col customWidth="1" min="14" max="15" width="2.38"/>
    <col customWidth="1" min="16" max="19" width="1.63"/>
    <col customWidth="1" min="20" max="20" width="5.63"/>
    <col customWidth="1" min="21" max="21" width="3.13"/>
    <col customWidth="1" min="22" max="23" width="2.88"/>
    <col customWidth="1" min="24" max="24" width="2.63"/>
    <col customWidth="1" min="25" max="25" width="3.75"/>
    <col customWidth="1" min="26" max="26" width="4.88"/>
    <col customWidth="1" min="27" max="27" width="2.75"/>
    <col customWidth="1" min="28" max="28" width="3.0"/>
    <col customWidth="1" min="29" max="29" width="2.88"/>
    <col customWidth="1" min="30" max="30" width="2.75"/>
    <col customWidth="1" min="31" max="31" width="3.0"/>
    <col customWidth="1" min="32" max="32" width="2.75"/>
    <col customWidth="1" min="33" max="34" width="3.0"/>
    <col customWidth="1" min="35" max="35" width="2.88"/>
  </cols>
  <sheetData>
    <row r="1" ht="12.75" customHeight="1">
      <c r="A1" s="559"/>
      <c r="B1" s="15"/>
      <c r="C1" s="15"/>
      <c r="D1" s="15"/>
      <c r="E1" s="15"/>
      <c r="F1" s="560" t="s">
        <v>1</v>
      </c>
      <c r="G1" s="15"/>
      <c r="H1" s="15"/>
      <c r="I1" s="15"/>
      <c r="J1" s="15"/>
      <c r="K1" s="561" t="s">
        <v>2</v>
      </c>
      <c r="L1" s="562"/>
      <c r="M1" s="562"/>
      <c r="N1" s="562"/>
      <c r="O1" s="563" t="s">
        <v>3</v>
      </c>
      <c r="P1" s="563"/>
      <c r="Q1" s="564"/>
      <c r="R1" s="564"/>
      <c r="S1" s="564"/>
      <c r="T1" s="15"/>
      <c r="U1" s="565"/>
      <c r="V1" s="565"/>
      <c r="W1" s="15"/>
      <c r="X1" s="15"/>
      <c r="Y1" s="559"/>
      <c r="Z1" s="564"/>
      <c r="AA1" s="566"/>
      <c r="AB1" s="566"/>
      <c r="AC1" s="566"/>
      <c r="AD1" s="566"/>
      <c r="AE1" s="566"/>
      <c r="AF1" s="566"/>
      <c r="AG1" s="566"/>
      <c r="AH1" s="566"/>
      <c r="AI1" s="566"/>
    </row>
    <row r="2" ht="13.5" customHeight="1">
      <c r="A2" s="560"/>
      <c r="B2" s="15"/>
      <c r="C2" s="15"/>
      <c r="D2" s="15"/>
      <c r="E2" s="15"/>
      <c r="F2" s="560"/>
      <c r="G2" s="15"/>
      <c r="H2" s="15"/>
      <c r="I2" s="15"/>
      <c r="J2" s="15"/>
      <c r="K2" s="564"/>
      <c r="L2" s="564"/>
      <c r="M2" s="564"/>
      <c r="N2" s="564"/>
      <c r="O2" s="564"/>
      <c r="P2" s="564"/>
      <c r="Q2" s="564"/>
      <c r="R2" s="564"/>
      <c r="S2" s="564"/>
      <c r="T2" s="405" t="s">
        <v>4</v>
      </c>
      <c r="U2" s="565"/>
      <c r="V2" s="565"/>
      <c r="W2" s="15"/>
      <c r="X2" s="15"/>
      <c r="Y2" s="560"/>
      <c r="Z2" s="564"/>
      <c r="AA2" s="15"/>
      <c r="AB2" s="15"/>
      <c r="AC2" s="15"/>
      <c r="AD2" s="15"/>
      <c r="AE2" s="15"/>
      <c r="AF2" s="15"/>
      <c r="AG2" s="15"/>
      <c r="AH2" s="15"/>
      <c r="AI2" s="15"/>
    </row>
    <row r="3" ht="28.5" customHeight="1">
      <c r="A3" s="567" t="s">
        <v>13</v>
      </c>
      <c r="B3" s="567" t="s">
        <v>14</v>
      </c>
      <c r="C3" s="567" t="s">
        <v>7</v>
      </c>
      <c r="D3" s="567" t="s">
        <v>8</v>
      </c>
      <c r="E3" s="567" t="s">
        <v>9</v>
      </c>
      <c r="F3" s="568" t="s">
        <v>15</v>
      </c>
      <c r="G3" s="567" t="s">
        <v>16</v>
      </c>
      <c r="H3" s="567" t="s">
        <v>10</v>
      </c>
      <c r="I3" s="567" t="s">
        <v>11</v>
      </c>
      <c r="J3" s="567" t="s">
        <v>12</v>
      </c>
      <c r="K3" s="567" t="s">
        <v>11</v>
      </c>
      <c r="L3" s="567" t="s">
        <v>17</v>
      </c>
      <c r="M3" s="567" t="s">
        <v>11</v>
      </c>
      <c r="N3" s="569" t="s">
        <v>18</v>
      </c>
      <c r="O3" s="24"/>
      <c r="P3" s="569" t="s">
        <v>19</v>
      </c>
      <c r="Q3" s="24"/>
      <c r="R3" s="569" t="s">
        <v>20</v>
      </c>
      <c r="S3" s="24"/>
      <c r="T3" s="567" t="s">
        <v>21</v>
      </c>
      <c r="U3" s="570" t="s">
        <v>22</v>
      </c>
      <c r="V3" s="570" t="s">
        <v>23</v>
      </c>
      <c r="W3" s="567" t="s">
        <v>24</v>
      </c>
      <c r="X3" s="567" t="s">
        <v>25</v>
      </c>
      <c r="Y3" s="567" t="s">
        <v>13</v>
      </c>
      <c r="Z3" s="571" t="s">
        <v>26</v>
      </c>
      <c r="AA3" s="572" t="s">
        <v>3519</v>
      </c>
      <c r="AB3" s="572" t="s">
        <v>3519</v>
      </c>
      <c r="AC3" s="572" t="s">
        <v>3519</v>
      </c>
      <c r="AD3" s="572" t="s">
        <v>3519</v>
      </c>
      <c r="AE3" s="572" t="s">
        <v>3519</v>
      </c>
      <c r="AF3" s="572" t="s">
        <v>3519</v>
      </c>
      <c r="AG3" s="572" t="s">
        <v>3519</v>
      </c>
      <c r="AH3" s="567" t="s">
        <v>28</v>
      </c>
      <c r="AI3" s="573" t="s">
        <v>29</v>
      </c>
    </row>
    <row r="4" ht="12.75" customHeight="1">
      <c r="A4" s="574" t="s">
        <v>774</v>
      </c>
      <c r="B4" s="574">
        <v>1.0</v>
      </c>
      <c r="C4" s="574" t="s">
        <v>37</v>
      </c>
      <c r="D4" s="574" t="s">
        <v>3162</v>
      </c>
      <c r="E4" s="574" t="s">
        <v>771</v>
      </c>
      <c r="F4" s="574" t="s">
        <v>774</v>
      </c>
      <c r="G4" s="575" t="s">
        <v>3520</v>
      </c>
      <c r="H4" s="574" t="s">
        <v>109</v>
      </c>
      <c r="I4" s="574" t="s">
        <v>2054</v>
      </c>
      <c r="J4" s="575"/>
      <c r="K4" s="575"/>
      <c r="L4" s="575"/>
      <c r="M4" s="575"/>
      <c r="N4" s="576">
        <v>45045.0</v>
      </c>
      <c r="O4" s="574" t="s">
        <v>176</v>
      </c>
      <c r="P4" s="577"/>
      <c r="Q4" s="577"/>
      <c r="R4" s="576"/>
      <c r="S4" s="576"/>
      <c r="T4" s="578"/>
      <c r="U4" s="579"/>
      <c r="V4" s="579"/>
      <c r="W4" s="575" t="s">
        <v>136</v>
      </c>
      <c r="X4" s="575"/>
      <c r="Y4" s="574" t="s">
        <v>774</v>
      </c>
      <c r="Z4" s="580" t="s">
        <v>775</v>
      </c>
      <c r="AA4" s="580" t="str">
        <f>VLOOKUP(Y4,'20230302Data'!A:K,2,FALSE)</f>
        <v>幼 ゆり</v>
      </c>
      <c r="AB4" s="580" t="str">
        <f>VLOOKUP(Y4,'20230302Data'!A:K,3,FALSE)</f>
        <v>高瀬 瑛太</v>
      </c>
      <c r="AC4" s="581" t="str">
        <f>VLOOKUP(Y4,'20230302Data'!A:K,4,FALSE)</f>
        <v>良平</v>
      </c>
      <c r="AD4" s="581" t="str">
        <f>VLOOKUP(Y4,'20230302Data'!A:K,6,FALSE)</f>
        <v>小3－1</v>
      </c>
      <c r="AE4" s="581" t="str">
        <f>VLOOKUP(Y4,'20230302Data'!A:K,7,FALSE)</f>
        <v>高瀬 翔太</v>
      </c>
      <c r="AF4" s="581" t="str">
        <f>VLOOKUP(Y4,'20230302Data'!A:K,8,FALSE)</f>
        <v/>
      </c>
      <c r="AG4" s="581" t="str">
        <f>VLOOKUP(Y4,'20230302Data'!A:K,9,FALSE)</f>
        <v/>
      </c>
      <c r="AH4" s="581" t="str">
        <f t="shared" ref="AH4:AH223" si="1">SUBSTITUTE(SUBSTITUTE(SUBSTITUTE(Y4,"-",""),"(",""),")","")</f>
        <v>4782289270</v>
      </c>
      <c r="AI4" s="581" t="str">
        <f>IFERROR(VLOOKUP(AH4,'2024当番免除者リスト'!F:H,3,FALSE),"")</f>
        <v>図書委員</v>
      </c>
    </row>
    <row r="5" ht="12.75" customHeight="1">
      <c r="A5" s="264" t="s">
        <v>609</v>
      </c>
      <c r="B5" s="264">
        <v>2.0</v>
      </c>
      <c r="C5" s="264" t="s">
        <v>37</v>
      </c>
      <c r="D5" s="264" t="s">
        <v>3169</v>
      </c>
      <c r="E5" s="264" t="s">
        <v>607</v>
      </c>
      <c r="F5" s="264" t="s">
        <v>609</v>
      </c>
      <c r="G5" s="44" t="s">
        <v>3521</v>
      </c>
      <c r="H5" s="44"/>
      <c r="I5" s="44"/>
      <c r="J5" s="44"/>
      <c r="K5" s="44"/>
      <c r="L5" s="44"/>
      <c r="M5" s="44"/>
      <c r="N5" s="582"/>
      <c r="O5" s="582"/>
      <c r="P5" s="582"/>
      <c r="Q5" s="582"/>
      <c r="R5" s="582">
        <v>45038.0</v>
      </c>
      <c r="S5" s="264" t="s">
        <v>42</v>
      </c>
      <c r="T5" s="583"/>
      <c r="U5" s="584"/>
      <c r="V5" s="584">
        <v>45094.0</v>
      </c>
      <c r="W5" s="44" t="s">
        <v>211</v>
      </c>
      <c r="X5" s="44"/>
      <c r="Y5" s="264" t="s">
        <v>609</v>
      </c>
      <c r="Z5" s="585" t="s">
        <v>610</v>
      </c>
      <c r="AA5" s="585" t="str">
        <f>VLOOKUP(Y5,'20230302Data'!A:K,2,FALSE)</f>
        <v>幼 ゆり</v>
      </c>
      <c r="AB5" s="585" t="str">
        <f>VLOOKUP(Y5,'20230302Data'!A:K,3,FALSE)</f>
        <v>清水 悠羽</v>
      </c>
      <c r="AC5" s="586" t="str">
        <f>VLOOKUP(Y5,'20230302Data'!A:K,4,FALSE)</f>
        <v>純雄</v>
      </c>
      <c r="AD5" s="586" t="str">
        <f>VLOOKUP(Y5,'20230302Data'!A:K,6,FALSE)</f>
        <v/>
      </c>
      <c r="AE5" s="586" t="str">
        <f>VLOOKUP(Y5,'20230302Data'!A:K,7,FALSE)</f>
        <v/>
      </c>
      <c r="AF5" s="586" t="str">
        <f>VLOOKUP(Y5,'20230302Data'!A:K,8,FALSE)</f>
        <v/>
      </c>
      <c r="AG5" s="586" t="str">
        <f>VLOOKUP(Y5,'20230302Data'!A:K,9,FALSE)</f>
        <v/>
      </c>
      <c r="AH5" s="586" t="str">
        <f t="shared" si="1"/>
        <v>4242019432</v>
      </c>
      <c r="AI5" s="586" t="str">
        <f>IFERROR(VLOOKUP(AH5,'2024当番免除者リスト'!F:H,3,FALSE),"")</f>
        <v/>
      </c>
    </row>
    <row r="6" ht="12.75" customHeight="1">
      <c r="A6" s="587" t="s">
        <v>726</v>
      </c>
      <c r="B6" s="587">
        <v>3.0</v>
      </c>
      <c r="C6" s="587" t="s">
        <v>37</v>
      </c>
      <c r="D6" s="587" t="s">
        <v>3207</v>
      </c>
      <c r="E6" s="587" t="s">
        <v>725</v>
      </c>
      <c r="F6" s="587" t="s">
        <v>726</v>
      </c>
      <c r="G6" s="139" t="s">
        <v>727</v>
      </c>
      <c r="H6" s="587" t="s">
        <v>100</v>
      </c>
      <c r="I6" s="587" t="s">
        <v>1991</v>
      </c>
      <c r="J6" s="139"/>
      <c r="K6" s="139"/>
      <c r="L6" s="139"/>
      <c r="M6" s="139"/>
      <c r="N6" s="588"/>
      <c r="O6" s="587"/>
      <c r="P6" s="588"/>
      <c r="Q6" s="588"/>
      <c r="R6" s="588"/>
      <c r="S6" s="587"/>
      <c r="T6" s="589"/>
      <c r="U6" s="590"/>
      <c r="V6" s="590"/>
      <c r="W6" s="587" t="s">
        <v>52</v>
      </c>
      <c r="X6" s="139"/>
      <c r="Y6" s="587" t="s">
        <v>726</v>
      </c>
      <c r="Z6" s="591" t="s">
        <v>727</v>
      </c>
      <c r="AA6" s="591" t="str">
        <f>VLOOKUP(Y6,'20230302Data'!A:K,2,FALSE)</f>
        <v>幼 ゆり</v>
      </c>
      <c r="AB6" s="591" t="str">
        <f>VLOOKUP(Y6,'20230302Data'!A:K,3,FALSE)</f>
        <v>津田 悠真</v>
      </c>
      <c r="AC6" s="592" t="str">
        <f>VLOOKUP(Y6,'20230302Data'!A:K,4,FALSE)</f>
        <v>真矢</v>
      </c>
      <c r="AD6" s="592" t="str">
        <f>VLOOKUP(Y6,'20230302Data'!A:K,6,FALSE)</f>
        <v>小2－2</v>
      </c>
      <c r="AE6" s="592" t="str">
        <f>VLOOKUP(Y6,'20230302Data'!A:K,7,FALSE)</f>
        <v>津田 真咲</v>
      </c>
      <c r="AF6" s="592" t="str">
        <f>VLOOKUP(Y6,'20230302Data'!A:K,8,FALSE)</f>
        <v/>
      </c>
      <c r="AG6" s="592" t="str">
        <f>VLOOKUP(Y6,'20230302Data'!A:K,9,FALSE)</f>
        <v/>
      </c>
      <c r="AH6" s="592" t="str">
        <f t="shared" si="1"/>
        <v>6783081514</v>
      </c>
      <c r="AI6" s="592" t="str">
        <f>IFERROR(VLOOKUP(AH6,'2024当番免除者リスト'!F:H,3,FALSE),"")</f>
        <v/>
      </c>
    </row>
    <row r="7" ht="12.75" customHeight="1">
      <c r="A7" s="264" t="s">
        <v>3522</v>
      </c>
      <c r="B7" s="264">
        <v>4.0</v>
      </c>
      <c r="C7" s="264" t="s">
        <v>37</v>
      </c>
      <c r="D7" s="264" t="s">
        <v>2926</v>
      </c>
      <c r="E7" s="264" t="s">
        <v>2927</v>
      </c>
      <c r="F7" s="264" t="s">
        <v>3522</v>
      </c>
      <c r="G7" s="44" t="s">
        <v>2929</v>
      </c>
      <c r="H7" s="264" t="s">
        <v>118</v>
      </c>
      <c r="I7" s="264" t="s">
        <v>3523</v>
      </c>
      <c r="J7" s="44"/>
      <c r="K7" s="44"/>
      <c r="L7" s="44"/>
      <c r="M7" s="44"/>
      <c r="N7" s="582">
        <v>45066.0</v>
      </c>
      <c r="O7" s="264" t="s">
        <v>90</v>
      </c>
      <c r="P7" s="582"/>
      <c r="Q7" s="582"/>
      <c r="R7" s="582"/>
      <c r="S7" s="264"/>
      <c r="T7" s="583"/>
      <c r="U7" s="584"/>
      <c r="V7" s="584"/>
      <c r="W7" s="44" t="s">
        <v>211</v>
      </c>
      <c r="X7" s="44"/>
      <c r="Y7" s="264" t="s">
        <v>3522</v>
      </c>
      <c r="Z7" s="585" t="s">
        <v>2929</v>
      </c>
      <c r="AA7" s="585" t="str">
        <f>VLOOKUP(Y7,'20230302Data'!A:K,2,FALSE)</f>
        <v>幼 ゆり</v>
      </c>
      <c r="AB7" s="585" t="str">
        <f>VLOOKUP(Y7,'20230302Data'!A:K,3,FALSE)</f>
        <v>田代 匠</v>
      </c>
      <c r="AC7" s="586" t="str">
        <f>VLOOKUP(Y7,'20230302Data'!A:K,4,FALSE)</f>
        <v>悠一郎</v>
      </c>
      <c r="AD7" s="586" t="str">
        <f>VLOOKUP(Y7,'20230302Data'!A:K,6,FALSE)</f>
        <v>小4－1</v>
      </c>
      <c r="AE7" s="586" t="str">
        <f>VLOOKUP(Y7,'20230302Data'!A:K,7,FALSE)</f>
        <v>田代 実</v>
      </c>
      <c r="AF7" s="586" t="str">
        <f>VLOOKUP(Y7,'20230302Data'!A:K,8,FALSE)</f>
        <v/>
      </c>
      <c r="AG7" s="586" t="str">
        <f>VLOOKUP(Y7,'20230302Data'!A:K,9,FALSE)</f>
        <v/>
      </c>
      <c r="AH7" s="586" t="str">
        <f t="shared" si="1"/>
        <v>6787276990</v>
      </c>
      <c r="AI7" s="586" t="str">
        <f>IFERROR(VLOOKUP(AH7,'2024当番免除者リスト'!F:H,3,FALSE),"")</f>
        <v/>
      </c>
    </row>
    <row r="8" ht="12.75" customHeight="1">
      <c r="A8" s="264" t="s">
        <v>791</v>
      </c>
      <c r="B8" s="264">
        <v>5.0</v>
      </c>
      <c r="C8" s="264" t="s">
        <v>37</v>
      </c>
      <c r="D8" s="264" t="s">
        <v>3200</v>
      </c>
      <c r="E8" s="264" t="s">
        <v>790</v>
      </c>
      <c r="F8" s="264" t="s">
        <v>791</v>
      </c>
      <c r="G8" s="44" t="s">
        <v>792</v>
      </c>
      <c r="H8" s="44"/>
      <c r="I8" s="44"/>
      <c r="J8" s="44"/>
      <c r="K8" s="44"/>
      <c r="L8" s="44"/>
      <c r="M8" s="44"/>
      <c r="N8" s="582"/>
      <c r="O8" s="582"/>
      <c r="P8" s="582"/>
      <c r="Q8" s="264"/>
      <c r="R8" s="582">
        <v>45052.0</v>
      </c>
      <c r="S8" s="264" t="s">
        <v>220</v>
      </c>
      <c r="T8" s="583"/>
      <c r="U8" s="584"/>
      <c r="V8" s="584"/>
      <c r="W8" s="44" t="s">
        <v>211</v>
      </c>
      <c r="X8" s="44"/>
      <c r="Y8" s="264" t="s">
        <v>791</v>
      </c>
      <c r="Z8" s="585" t="s">
        <v>792</v>
      </c>
      <c r="AA8" s="585" t="str">
        <f>VLOOKUP(Y8,'20230302Data'!A:K,2,FALSE)</f>
        <v>幼 ゆり</v>
      </c>
      <c r="AB8" s="585" t="str">
        <f>VLOOKUP(Y8,'20230302Data'!A:K,3,FALSE)</f>
        <v>船戸 建志</v>
      </c>
      <c r="AC8" s="586" t="str">
        <f>VLOOKUP(Y8,'20230302Data'!A:K,4,FALSE)</f>
        <v>洸佑</v>
      </c>
      <c r="AD8" s="586" t="str">
        <f>VLOOKUP(Y8,'20230302Data'!A:K,6,FALSE)</f>
        <v/>
      </c>
      <c r="AE8" s="586" t="str">
        <f>VLOOKUP(Y8,'20230302Data'!A:K,7,FALSE)</f>
        <v/>
      </c>
      <c r="AF8" s="586" t="str">
        <f>VLOOKUP(Y8,'20230302Data'!A:K,8,FALSE)</f>
        <v/>
      </c>
      <c r="AG8" s="586" t="str">
        <f>VLOOKUP(Y8,'20230302Data'!A:K,9,FALSE)</f>
        <v/>
      </c>
      <c r="AH8" s="586" t="str">
        <f t="shared" si="1"/>
        <v>6463459335</v>
      </c>
      <c r="AI8" s="586" t="str">
        <f>IFERROR(VLOOKUP(AH8,'2024当番免除者リスト'!F:H,3,FALSE),"")</f>
        <v>運動会委員</v>
      </c>
    </row>
    <row r="9" ht="12.75" customHeight="1">
      <c r="A9" s="593" t="s">
        <v>652</v>
      </c>
      <c r="B9" s="593">
        <v>6.0</v>
      </c>
      <c r="C9" s="593" t="s">
        <v>37</v>
      </c>
      <c r="D9" s="593" t="s">
        <v>3139</v>
      </c>
      <c r="E9" s="593" t="s">
        <v>648</v>
      </c>
      <c r="F9" s="593" t="s">
        <v>652</v>
      </c>
      <c r="G9" s="594" t="s">
        <v>651</v>
      </c>
      <c r="H9" s="593" t="s">
        <v>56</v>
      </c>
      <c r="I9" s="593" t="s">
        <v>2010</v>
      </c>
      <c r="J9" s="593"/>
      <c r="K9" s="593"/>
      <c r="L9" s="593"/>
      <c r="M9" s="593"/>
      <c r="N9" s="595"/>
      <c r="O9" s="595"/>
      <c r="P9" s="595"/>
      <c r="Q9" s="595"/>
      <c r="R9" s="577"/>
      <c r="S9" s="577"/>
      <c r="T9" s="596"/>
      <c r="U9" s="597"/>
      <c r="V9" s="597"/>
      <c r="W9" s="593" t="s">
        <v>76</v>
      </c>
      <c r="X9" s="593" t="s">
        <v>3524</v>
      </c>
      <c r="Y9" s="593" t="s">
        <v>652</v>
      </c>
      <c r="Z9" s="598" t="s">
        <v>3525</v>
      </c>
      <c r="AA9" s="598" t="str">
        <f>VLOOKUP(Y9,'20230302Data'!A:K,2,FALSE)</f>
        <v>幼 ゆり</v>
      </c>
      <c r="AB9" s="598" t="str">
        <f>VLOOKUP(Y9,'20230302Data'!A:K,3,FALSE)</f>
        <v>渡部 浩市</v>
      </c>
      <c r="AC9" s="599" t="str">
        <f>VLOOKUP(Y9,'20230302Data'!A:K,4,FALSE)</f>
        <v>浩</v>
      </c>
      <c r="AD9" s="599" t="str">
        <f>VLOOKUP(Y9,'20230302Data'!A:K,6,FALSE)</f>
        <v>小2－1</v>
      </c>
      <c r="AE9" s="599" t="str">
        <f>VLOOKUP(Y9,'20230302Data'!A:K,7,FALSE)</f>
        <v>渡部 公太</v>
      </c>
      <c r="AF9" s="599" t="str">
        <f>VLOOKUP(Y9,'20230302Data'!A:K,8,FALSE)</f>
        <v/>
      </c>
      <c r="AG9" s="599" t="str">
        <f>VLOOKUP(Y9,'20230302Data'!A:K,9,FALSE)</f>
        <v/>
      </c>
      <c r="AH9" s="599" t="str">
        <f t="shared" si="1"/>
        <v>2406024877</v>
      </c>
      <c r="AI9" s="599" t="str">
        <f>IFERROR(VLOOKUP(AH9,'2024当番免除者リスト'!F:H,3,FALSE),"")</f>
        <v/>
      </c>
    </row>
    <row r="10" ht="12.75" customHeight="1">
      <c r="A10" s="600" t="s">
        <v>3054</v>
      </c>
      <c r="B10" s="600">
        <v>7.0</v>
      </c>
      <c r="C10" s="600" t="s">
        <v>37</v>
      </c>
      <c r="D10" s="600" t="s">
        <v>3151</v>
      </c>
      <c r="E10" s="600" t="s">
        <v>3053</v>
      </c>
      <c r="F10" s="600" t="s">
        <v>3054</v>
      </c>
      <c r="G10" s="601" t="s">
        <v>3055</v>
      </c>
      <c r="H10" s="600" t="s">
        <v>56</v>
      </c>
      <c r="I10" s="600" t="s">
        <v>3526</v>
      </c>
      <c r="J10" s="600"/>
      <c r="K10" s="600"/>
      <c r="L10" s="600"/>
      <c r="M10" s="600"/>
      <c r="N10" s="577"/>
      <c r="O10" s="577"/>
      <c r="P10" s="577"/>
      <c r="Q10" s="577"/>
      <c r="R10" s="577"/>
      <c r="S10" s="577"/>
      <c r="T10" s="602"/>
      <c r="U10" s="603"/>
      <c r="V10" s="603"/>
      <c r="W10" s="600" t="s">
        <v>68</v>
      </c>
      <c r="X10" s="600" t="s">
        <v>3527</v>
      </c>
      <c r="Y10" s="600" t="s">
        <v>3054</v>
      </c>
      <c r="Z10" s="604" t="s">
        <v>3055</v>
      </c>
      <c r="AA10" s="604" t="str">
        <f>VLOOKUP(Y10,'20230302Data'!A:K,2,FALSE)</f>
        <v>幼 ゆり</v>
      </c>
      <c r="AB10" s="604" t="str">
        <f>VLOOKUP(Y10,'20230302Data'!A:K,3,FALSE)</f>
        <v>冨永 奈央</v>
      </c>
      <c r="AC10" s="605" t="str">
        <f>VLOOKUP(Y10,'20230302Data'!A:K,4,FALSE)</f>
        <v>浩平</v>
      </c>
      <c r="AD10" s="605" t="str">
        <f>VLOOKUP(Y10,'20230302Data'!A:K,6,FALSE)</f>
        <v>小2－1</v>
      </c>
      <c r="AE10" s="605" t="str">
        <f>VLOOKUP(Y10,'20230302Data'!A:K,7,FALSE)</f>
        <v>冨永 純平</v>
      </c>
      <c r="AF10" s="605" t="str">
        <f>VLOOKUP(Y10,'20230302Data'!A:K,8,FALSE)</f>
        <v/>
      </c>
      <c r="AG10" s="605" t="str">
        <f>VLOOKUP(Y10,'20230302Data'!A:K,9,FALSE)</f>
        <v/>
      </c>
      <c r="AH10" s="605" t="str">
        <f t="shared" si="1"/>
        <v>4704889747</v>
      </c>
      <c r="AI10" s="605" t="str">
        <f>IFERROR(VLOOKUP(AH10,'2024当番免除者リスト'!F:H,3,FALSE),"")</f>
        <v/>
      </c>
    </row>
    <row r="11" ht="12.75" customHeight="1">
      <c r="A11" s="606" t="s">
        <v>787</v>
      </c>
      <c r="B11" s="587">
        <v>8.0</v>
      </c>
      <c r="C11" s="587" t="s">
        <v>37</v>
      </c>
      <c r="D11" s="587" t="s">
        <v>3212</v>
      </c>
      <c r="E11" s="587" t="s">
        <v>786</v>
      </c>
      <c r="F11" s="606" t="s">
        <v>787</v>
      </c>
      <c r="G11" s="139" t="s">
        <v>788</v>
      </c>
      <c r="H11" s="139"/>
      <c r="I11" s="139"/>
      <c r="J11" s="139"/>
      <c r="K11" s="139"/>
      <c r="L11" s="139"/>
      <c r="M11" s="139"/>
      <c r="N11" s="588"/>
      <c r="O11" s="587"/>
      <c r="P11" s="588"/>
      <c r="Q11" s="588"/>
      <c r="R11" s="577"/>
      <c r="S11" s="600"/>
      <c r="T11" s="589"/>
      <c r="U11" s="590"/>
      <c r="V11" s="590"/>
      <c r="W11" s="139" t="s">
        <v>52</v>
      </c>
      <c r="X11" s="139"/>
      <c r="Y11" s="606" t="s">
        <v>787</v>
      </c>
      <c r="Z11" s="591" t="s">
        <v>788</v>
      </c>
      <c r="AA11" s="591" t="str">
        <f>VLOOKUP(Y11,'20230302Data'!A:K,2,FALSE)</f>
        <v>幼 ゆり</v>
      </c>
      <c r="AB11" s="591" t="str">
        <f>VLOOKUP(Y11,'20230302Data'!A:K,3,FALSE)</f>
        <v>岩戸 友莉菜</v>
      </c>
      <c r="AC11" s="592" t="str">
        <f>VLOOKUP(Y11,'20230302Data'!A:K,4,FALSE)</f>
        <v>友宏</v>
      </c>
      <c r="AD11" s="592" t="str">
        <f>VLOOKUP(Y11,'20230302Data'!A:K,6,FALSE)</f>
        <v/>
      </c>
      <c r="AE11" s="592" t="str">
        <f>VLOOKUP(Y11,'20230302Data'!A:K,7,FALSE)</f>
        <v/>
      </c>
      <c r="AF11" s="592" t="str">
        <f>VLOOKUP(Y11,'20230302Data'!A:K,8,FALSE)</f>
        <v/>
      </c>
      <c r="AG11" s="592" t="str">
        <f>VLOOKUP(Y11,'20230302Data'!A:K,9,FALSE)</f>
        <v/>
      </c>
      <c r="AH11" s="592" t="str">
        <f t="shared" si="1"/>
        <v>7702358197</v>
      </c>
      <c r="AI11" s="592" t="str">
        <f>IFERROR(VLOOKUP(AH11,'2024当番免除者リスト'!F:H,3,FALSE),"")</f>
        <v/>
      </c>
    </row>
    <row r="12" ht="15.0" customHeight="1">
      <c r="A12" s="587" t="s">
        <v>3528</v>
      </c>
      <c r="B12" s="587">
        <v>9.0</v>
      </c>
      <c r="C12" s="587" t="s">
        <v>37</v>
      </c>
      <c r="D12" s="587" t="s">
        <v>3147</v>
      </c>
      <c r="E12" s="587" t="s">
        <v>583</v>
      </c>
      <c r="F12" s="587" t="s">
        <v>584</v>
      </c>
      <c r="G12" s="139" t="s">
        <v>585</v>
      </c>
      <c r="H12" s="587" t="s">
        <v>40</v>
      </c>
      <c r="I12" s="587" t="s">
        <v>1951</v>
      </c>
      <c r="J12" s="587"/>
      <c r="K12" s="587"/>
      <c r="L12" s="587"/>
      <c r="M12" s="587"/>
      <c r="N12" s="587"/>
      <c r="O12" s="587"/>
      <c r="P12" s="588"/>
      <c r="Q12" s="588"/>
      <c r="R12" s="577"/>
      <c r="S12" s="577"/>
      <c r="T12" s="607"/>
      <c r="U12" s="608"/>
      <c r="V12" s="608"/>
      <c r="W12" s="587" t="s">
        <v>128</v>
      </c>
      <c r="X12" s="587" t="s">
        <v>3524</v>
      </c>
      <c r="Y12" s="587" t="s">
        <v>3528</v>
      </c>
      <c r="Z12" s="609" t="s">
        <v>585</v>
      </c>
      <c r="AA12" s="591" t="str">
        <f>VLOOKUP(Y12,'20230302Data'!A:K,2,FALSE)</f>
        <v>幼 ゆり</v>
      </c>
      <c r="AB12" s="591" t="str">
        <f>VLOOKUP(Y12,'20230302Data'!A:K,3,FALSE)</f>
        <v>江川 椎香</v>
      </c>
      <c r="AC12" s="592" t="str">
        <f>VLOOKUP(Y12,'20230302Data'!A:K,4,FALSE)</f>
        <v>良</v>
      </c>
      <c r="AD12" s="592" t="str">
        <f>VLOOKUP(Y12,'20230302Data'!A:K,6,FALSE)</f>
        <v>小2－3</v>
      </c>
      <c r="AE12" s="592" t="str">
        <f>VLOOKUP(Y12,'20230302Data'!A:K,7,FALSE)</f>
        <v>江川 紗彩</v>
      </c>
      <c r="AF12" s="592" t="str">
        <f>VLOOKUP(Y12,'20230302Data'!A:K,8,FALSE)</f>
        <v/>
      </c>
      <c r="AG12" s="592" t="str">
        <f>VLOOKUP(Y12,'20230302Data'!A:K,9,FALSE)</f>
        <v/>
      </c>
      <c r="AH12" s="592" t="str">
        <f t="shared" si="1"/>
        <v>6785758187</v>
      </c>
      <c r="AI12" s="592" t="str">
        <f>IFERROR(VLOOKUP(AH12,'2024当番免除者リスト'!F:H,3,FALSE),"")</f>
        <v/>
      </c>
    </row>
    <row r="13" ht="12.75" customHeight="1">
      <c r="A13" s="600" t="s">
        <v>626</v>
      </c>
      <c r="B13" s="600">
        <v>10.0</v>
      </c>
      <c r="C13" s="600" t="s">
        <v>37</v>
      </c>
      <c r="D13" s="600" t="s">
        <v>3213</v>
      </c>
      <c r="E13" s="600" t="s">
        <v>625</v>
      </c>
      <c r="F13" s="600" t="s">
        <v>626</v>
      </c>
      <c r="G13" s="601" t="s">
        <v>627</v>
      </c>
      <c r="H13" s="600" t="s">
        <v>56</v>
      </c>
      <c r="I13" s="600" t="s">
        <v>1959</v>
      </c>
      <c r="J13" s="600" t="s">
        <v>118</v>
      </c>
      <c r="K13" s="600" t="s">
        <v>1961</v>
      </c>
      <c r="L13" s="600"/>
      <c r="M13" s="600"/>
      <c r="N13" s="577"/>
      <c r="O13" s="577"/>
      <c r="P13" s="577"/>
      <c r="Q13" s="577"/>
      <c r="R13" s="577"/>
      <c r="S13" s="577"/>
      <c r="T13" s="602"/>
      <c r="U13" s="603"/>
      <c r="V13" s="603"/>
      <c r="W13" s="600" t="s">
        <v>68</v>
      </c>
      <c r="X13" s="600" t="s">
        <v>3529</v>
      </c>
      <c r="Y13" s="600" t="s">
        <v>626</v>
      </c>
      <c r="Z13" s="604" t="s">
        <v>627</v>
      </c>
      <c r="AA13" s="604" t="str">
        <f>VLOOKUP(Y13,'20230302Data'!A:K,2,FALSE)</f>
        <v>幼 ゆり</v>
      </c>
      <c r="AB13" s="604" t="str">
        <f>VLOOKUP(Y13,'20230302Data'!A:K,3,FALSE)</f>
        <v>佐藤 友紀美</v>
      </c>
      <c r="AC13" s="605" t="str">
        <f>VLOOKUP(Y13,'20230302Data'!A:K,4,FALSE)</f>
        <v>清隆</v>
      </c>
      <c r="AD13" s="605" t="str">
        <f>VLOOKUP(Y13,'20230302Data'!A:K,6,FALSE)</f>
        <v>小2－1</v>
      </c>
      <c r="AE13" s="605" t="str">
        <f>VLOOKUP(Y13,'20230302Data'!A:K,7,FALSE)</f>
        <v>佐藤 清花</v>
      </c>
      <c r="AF13" s="605" t="str">
        <f>VLOOKUP(Y13,'20230302Data'!A:K,8,FALSE)</f>
        <v>小4－1</v>
      </c>
      <c r="AG13" s="605" t="str">
        <f>VLOOKUP(Y13,'20230302Data'!A:K,9,FALSE)</f>
        <v>佐藤 ほのか</v>
      </c>
      <c r="AH13" s="605" t="str">
        <f t="shared" si="1"/>
        <v>4705760018</v>
      </c>
      <c r="AI13" s="605" t="str">
        <f>IFERROR(VLOOKUP(AH13,'2024当番免除者リスト'!F:H,3,FALSE),"")</f>
        <v>運営関係者</v>
      </c>
    </row>
    <row r="14" ht="12.75" customHeight="1">
      <c r="A14" s="264" t="s">
        <v>598</v>
      </c>
      <c r="B14" s="264">
        <v>11.0</v>
      </c>
      <c r="C14" s="264" t="s">
        <v>37</v>
      </c>
      <c r="D14" s="264" t="s">
        <v>3184</v>
      </c>
      <c r="E14" s="264" t="s">
        <v>595</v>
      </c>
      <c r="F14" s="264" t="s">
        <v>598</v>
      </c>
      <c r="G14" s="44" t="s">
        <v>3530</v>
      </c>
      <c r="H14" s="264" t="s">
        <v>56</v>
      </c>
      <c r="I14" s="264" t="s">
        <v>1955</v>
      </c>
      <c r="J14" s="44"/>
      <c r="K14" s="44"/>
      <c r="L14" s="44"/>
      <c r="M14" s="44"/>
      <c r="N14" s="582">
        <v>45038.0</v>
      </c>
      <c r="O14" s="264" t="s">
        <v>90</v>
      </c>
      <c r="P14" s="582"/>
      <c r="Q14" s="582"/>
      <c r="R14" s="582"/>
      <c r="S14" s="264"/>
      <c r="T14" s="610"/>
      <c r="U14" s="584"/>
      <c r="V14" s="584"/>
      <c r="W14" s="44" t="s">
        <v>211</v>
      </c>
      <c r="X14" s="44"/>
      <c r="Y14" s="264" t="s">
        <v>598</v>
      </c>
      <c r="Z14" s="585" t="s">
        <v>600</v>
      </c>
      <c r="AA14" s="585" t="str">
        <f>VLOOKUP(Y14,'20230302Data'!A:K,2,FALSE)</f>
        <v>幼 ゆり</v>
      </c>
      <c r="AB14" s="585" t="str">
        <f>VLOOKUP(Y14,'20230302Data'!A:K,3,FALSE)</f>
        <v>川部 和紗</v>
      </c>
      <c r="AC14" s="586" t="str">
        <f>VLOOKUP(Y14,'20230302Data'!A:K,4,FALSE)</f>
        <v>亘</v>
      </c>
      <c r="AD14" s="586" t="str">
        <f>VLOOKUP(Y14,'20230302Data'!A:K,6,FALSE)</f>
        <v>小2－1</v>
      </c>
      <c r="AE14" s="586" t="str">
        <f>VLOOKUP(Y14,'20230302Data'!A:K,7,FALSE)</f>
        <v>川部 楓太</v>
      </c>
      <c r="AF14" s="586" t="str">
        <f>VLOOKUP(Y14,'20230302Data'!A:K,8,FALSE)</f>
        <v/>
      </c>
      <c r="AG14" s="586" t="str">
        <f>VLOOKUP(Y14,'20230302Data'!A:K,9,FALSE)</f>
        <v/>
      </c>
      <c r="AH14" s="586" t="str">
        <f t="shared" si="1"/>
        <v>6784647084</v>
      </c>
      <c r="AI14" s="586" t="str">
        <f>IFERROR(VLOOKUP(AH14,'2024当番免除者リスト'!F:H,3,FALSE),"")</f>
        <v/>
      </c>
    </row>
    <row r="15" ht="12.75" customHeight="1">
      <c r="A15" s="574" t="s">
        <v>580</v>
      </c>
      <c r="B15" s="574">
        <v>12.0</v>
      </c>
      <c r="C15" s="574" t="s">
        <v>37</v>
      </c>
      <c r="D15" s="574" t="s">
        <v>3153</v>
      </c>
      <c r="E15" s="574" t="s">
        <v>291</v>
      </c>
      <c r="F15" s="574" t="s">
        <v>580</v>
      </c>
      <c r="G15" s="575" t="s">
        <v>581</v>
      </c>
      <c r="H15" s="574" t="s">
        <v>56</v>
      </c>
      <c r="I15" s="574" t="s">
        <v>1972</v>
      </c>
      <c r="J15" s="574"/>
      <c r="K15" s="574"/>
      <c r="L15" s="574"/>
      <c r="M15" s="574"/>
      <c r="N15" s="576">
        <v>45052.0</v>
      </c>
      <c r="O15" s="574" t="s">
        <v>220</v>
      </c>
      <c r="P15" s="577"/>
      <c r="Q15" s="577"/>
      <c r="R15" s="574"/>
      <c r="S15" s="576"/>
      <c r="T15" s="578"/>
      <c r="U15" s="611"/>
      <c r="V15" s="611"/>
      <c r="W15" s="574" t="s">
        <v>136</v>
      </c>
      <c r="X15" s="574" t="s">
        <v>3531</v>
      </c>
      <c r="Y15" s="574" t="s">
        <v>580</v>
      </c>
      <c r="Z15" s="580" t="s">
        <v>3532</v>
      </c>
      <c r="AA15" s="580" t="str">
        <f>VLOOKUP(Y15,'20230302Data'!A:K,2,FALSE)</f>
        <v>幼 ゆり</v>
      </c>
      <c r="AB15" s="580" t="str">
        <f>VLOOKUP(Y15,'20230302Data'!A:K,3,FALSE)</f>
        <v>西島 江真</v>
      </c>
      <c r="AC15" s="581" t="str">
        <f>VLOOKUP(Y15,'20230302Data'!A:K,4,FALSE)</f>
        <v>裕介</v>
      </c>
      <c r="AD15" s="581" t="str">
        <f>VLOOKUP(Y15,'20230302Data'!A:K,6,FALSE)</f>
        <v>小2－1</v>
      </c>
      <c r="AE15" s="581" t="str">
        <f>VLOOKUP(Y15,'20230302Data'!A:K,7,FALSE)</f>
        <v>西島 浩貴</v>
      </c>
      <c r="AF15" s="581" t="str">
        <f>VLOOKUP(Y15,'20230302Data'!A:K,8,FALSE)</f>
        <v/>
      </c>
      <c r="AG15" s="581" t="str">
        <f>VLOOKUP(Y15,'20230302Data'!A:K,9,FALSE)</f>
        <v/>
      </c>
      <c r="AH15" s="581" t="str">
        <f t="shared" si="1"/>
        <v>6785764453</v>
      </c>
      <c r="AI15" s="581" t="str">
        <f>IFERROR(VLOOKUP(AH15,'2024当番免除者リスト'!F:H,3,FALSE),"")</f>
        <v>安全対策委員</v>
      </c>
    </row>
    <row r="16" ht="12.75" customHeight="1">
      <c r="A16" s="600" t="s">
        <v>500</v>
      </c>
      <c r="B16" s="600">
        <v>13.0</v>
      </c>
      <c r="C16" s="600" t="s">
        <v>37</v>
      </c>
      <c r="D16" s="600" t="s">
        <v>3533</v>
      </c>
      <c r="E16" s="600" t="s">
        <v>499</v>
      </c>
      <c r="F16" s="600" t="s">
        <v>500</v>
      </c>
      <c r="G16" s="601" t="s">
        <v>501</v>
      </c>
      <c r="H16" s="601"/>
      <c r="I16" s="601"/>
      <c r="J16" s="601"/>
      <c r="K16" s="601"/>
      <c r="L16" s="601"/>
      <c r="M16" s="601"/>
      <c r="N16" s="577"/>
      <c r="O16" s="600"/>
      <c r="P16" s="577"/>
      <c r="Q16" s="577"/>
      <c r="R16" s="577"/>
      <c r="S16" s="600"/>
      <c r="T16" s="602"/>
      <c r="U16" s="612"/>
      <c r="V16" s="612"/>
      <c r="W16" s="601" t="s">
        <v>3534</v>
      </c>
      <c r="X16" s="601"/>
      <c r="Y16" s="600" t="s">
        <v>500</v>
      </c>
      <c r="Z16" s="604" t="s">
        <v>3535</v>
      </c>
      <c r="AA16" s="604" t="str">
        <f>VLOOKUP(Y16,'20230302Data'!A:K,2,FALSE)</f>
        <v>幼 ゆり</v>
      </c>
      <c r="AB16" s="604" t="str">
        <f>VLOOKUP(Y16,'20230302Data'!A:K,3,FALSE)</f>
        <v>ホーイ 碧蘭</v>
      </c>
      <c r="AC16" s="605" t="str">
        <f>VLOOKUP(Y16,'20230302Data'!A:K,4,FALSE)</f>
        <v>テリー</v>
      </c>
      <c r="AD16" s="605" t="str">
        <f>VLOOKUP(Y16,'20230302Data'!A:K,6,FALSE)</f>
        <v/>
      </c>
      <c r="AE16" s="605" t="str">
        <f>VLOOKUP(Y16,'20230302Data'!A:K,7,FALSE)</f>
        <v/>
      </c>
      <c r="AF16" s="605" t="str">
        <f>VLOOKUP(Y16,'20230302Data'!A:K,8,FALSE)</f>
        <v/>
      </c>
      <c r="AG16" s="605" t="str">
        <f>VLOOKUP(Y16,'20230302Data'!A:K,9,FALSE)</f>
        <v/>
      </c>
      <c r="AH16" s="605" t="str">
        <f t="shared" si="1"/>
        <v>6786771769</v>
      </c>
      <c r="AI16" s="605" t="str">
        <f>IFERROR(VLOOKUP(AH16,'2024当番免除者リスト'!F:H,3,FALSE),"")</f>
        <v>運営関係者</v>
      </c>
    </row>
    <row r="17" ht="12.75" customHeight="1">
      <c r="A17" s="587" t="s">
        <v>688</v>
      </c>
      <c r="B17" s="587">
        <v>14.0</v>
      </c>
      <c r="C17" s="587" t="s">
        <v>37</v>
      </c>
      <c r="D17" s="587" t="s">
        <v>3178</v>
      </c>
      <c r="E17" s="587" t="s">
        <v>683</v>
      </c>
      <c r="F17" s="587" t="s">
        <v>688</v>
      </c>
      <c r="G17" s="139" t="s">
        <v>687</v>
      </c>
      <c r="H17" s="587" t="s">
        <v>65</v>
      </c>
      <c r="I17" s="587" t="s">
        <v>2040</v>
      </c>
      <c r="J17" s="587" t="s">
        <v>50</v>
      </c>
      <c r="K17" s="587" t="s">
        <v>2041</v>
      </c>
      <c r="L17" s="139"/>
      <c r="M17" s="139"/>
      <c r="N17" s="587"/>
      <c r="O17" s="587"/>
      <c r="P17" s="588"/>
      <c r="Q17" s="588"/>
      <c r="R17" s="577"/>
      <c r="S17" s="600"/>
      <c r="T17" s="589"/>
      <c r="U17" s="590"/>
      <c r="V17" s="590"/>
      <c r="W17" s="139" t="s">
        <v>52</v>
      </c>
      <c r="X17" s="139"/>
      <c r="Y17" s="587" t="s">
        <v>688</v>
      </c>
      <c r="Z17" s="591" t="s">
        <v>687</v>
      </c>
      <c r="AA17" s="591" t="str">
        <f>VLOOKUP(Y17,'20230302Data'!A:K,2,FALSE)</f>
        <v>幼 ゆり</v>
      </c>
      <c r="AB17" s="591" t="str">
        <f>VLOOKUP(Y17,'20230302Data'!A:K,3,FALSE)</f>
        <v>六反 梛月</v>
      </c>
      <c r="AC17" s="592" t="str">
        <f>VLOOKUP(Y17,'20230302Data'!A:K,4,FALSE)</f>
        <v>耕太</v>
      </c>
      <c r="AD17" s="592" t="str">
        <f>VLOOKUP(Y17,'20230302Data'!A:K,6,FALSE)</f>
        <v>小3－2</v>
      </c>
      <c r="AE17" s="592" t="str">
        <f>VLOOKUP(Y17,'20230302Data'!A:K,7,FALSE)</f>
        <v>六反 千遥</v>
      </c>
      <c r="AF17" s="592" t="str">
        <f>VLOOKUP(Y17,'20230302Data'!A:K,8,FALSE)</f>
        <v>小5－1</v>
      </c>
      <c r="AG17" s="592" t="str">
        <f>VLOOKUP(Y17,'20230302Data'!A:K,9,FALSE)</f>
        <v>六反 智葵</v>
      </c>
      <c r="AH17" s="592" t="str">
        <f t="shared" si="1"/>
        <v>7702351224</v>
      </c>
      <c r="AI17" s="592" t="str">
        <f>IFERROR(VLOOKUP(AH17,'2024当番免除者リスト'!F:H,3,FALSE),"")</f>
        <v/>
      </c>
    </row>
    <row r="18" ht="12.75" customHeight="1">
      <c r="A18" s="593" t="s">
        <v>677</v>
      </c>
      <c r="B18" s="593">
        <v>15.0</v>
      </c>
      <c r="C18" s="593" t="s">
        <v>37</v>
      </c>
      <c r="D18" s="593" t="s">
        <v>3181</v>
      </c>
      <c r="E18" s="593" t="s">
        <v>676</v>
      </c>
      <c r="F18" s="593" t="s">
        <v>677</v>
      </c>
      <c r="G18" s="594" t="s">
        <v>678</v>
      </c>
      <c r="H18" s="593" t="s">
        <v>100</v>
      </c>
      <c r="I18" s="593" t="s">
        <v>2014</v>
      </c>
      <c r="J18" s="593" t="s">
        <v>40</v>
      </c>
      <c r="K18" s="593" t="s">
        <v>2013</v>
      </c>
      <c r="L18" s="594"/>
      <c r="M18" s="594"/>
      <c r="N18" s="595"/>
      <c r="O18" s="593"/>
      <c r="P18" s="595"/>
      <c r="Q18" s="593"/>
      <c r="R18" s="577"/>
      <c r="S18" s="577"/>
      <c r="T18" s="596"/>
      <c r="U18" s="613"/>
      <c r="V18" s="613"/>
      <c r="W18" s="594" t="s">
        <v>76</v>
      </c>
      <c r="X18" s="594"/>
      <c r="Y18" s="593" t="s">
        <v>677</v>
      </c>
      <c r="Z18" s="598" t="s">
        <v>3536</v>
      </c>
      <c r="AA18" s="598" t="str">
        <f>VLOOKUP(Y18,'20230302Data'!A:K,2,FALSE)</f>
        <v>幼 ゆり</v>
      </c>
      <c r="AB18" s="598" t="str">
        <f>VLOOKUP(Y18,'20230302Data'!A:K,3,FALSE)</f>
        <v>伊藤 みずき</v>
      </c>
      <c r="AC18" s="599" t="str">
        <f>VLOOKUP(Y18,'20230302Data'!A:K,4,FALSE)</f>
        <v>敦史</v>
      </c>
      <c r="AD18" s="599" t="str">
        <f>VLOOKUP(Y18,'20230302Data'!A:K,6,FALSE)</f>
        <v>小2－2</v>
      </c>
      <c r="AE18" s="599" t="str">
        <f>VLOOKUP(Y18,'20230302Data'!A:K,7,FALSE)</f>
        <v>伊藤 さくら</v>
      </c>
      <c r="AF18" s="599" t="str">
        <f>VLOOKUP(Y18,'20230302Data'!A:K,8,FALSE)</f>
        <v>小2－3</v>
      </c>
      <c r="AG18" s="599" t="str">
        <f>VLOOKUP(Y18,'20230302Data'!A:K,9,FALSE)</f>
        <v>伊藤 あずさ</v>
      </c>
      <c r="AH18" s="599" t="str">
        <f t="shared" si="1"/>
        <v>4702696658</v>
      </c>
      <c r="AI18" s="599" t="str">
        <f>IFERROR(VLOOKUP(AH18,'2024当番免除者リスト'!F:H,3,FALSE),"")</f>
        <v/>
      </c>
    </row>
    <row r="19" ht="12.75" customHeight="1">
      <c r="A19" s="600" t="s">
        <v>644</v>
      </c>
      <c r="B19" s="600">
        <v>16.0</v>
      </c>
      <c r="C19" s="600" t="s">
        <v>37</v>
      </c>
      <c r="D19" s="600" t="s">
        <v>3149</v>
      </c>
      <c r="E19" s="600" t="s">
        <v>643</v>
      </c>
      <c r="F19" s="600" t="s">
        <v>644</v>
      </c>
      <c r="G19" s="601" t="s">
        <v>645</v>
      </c>
      <c r="H19" s="601"/>
      <c r="I19" s="601"/>
      <c r="J19" s="601"/>
      <c r="K19" s="601"/>
      <c r="L19" s="601"/>
      <c r="M19" s="601"/>
      <c r="N19" s="577"/>
      <c r="O19" s="600"/>
      <c r="P19" s="577"/>
      <c r="Q19" s="577"/>
      <c r="R19" s="577"/>
      <c r="S19" s="600"/>
      <c r="T19" s="602"/>
      <c r="U19" s="612"/>
      <c r="V19" s="612"/>
      <c r="W19" s="601" t="s">
        <v>3534</v>
      </c>
      <c r="X19" s="601"/>
      <c r="Y19" s="600" t="s">
        <v>644</v>
      </c>
      <c r="Z19" s="604" t="s">
        <v>645</v>
      </c>
      <c r="AA19" s="604" t="str">
        <f>VLOOKUP(Y19,'20230302Data'!A:K,2,FALSE)</f>
        <v>幼 ゆり</v>
      </c>
      <c r="AB19" s="604" t="str">
        <f>VLOOKUP(Y19,'20230302Data'!A:K,3,FALSE)</f>
        <v>木下 さら</v>
      </c>
      <c r="AC19" s="605" t="str">
        <f>VLOOKUP(Y19,'20230302Data'!A:K,4,FALSE)</f>
        <v>博登</v>
      </c>
      <c r="AD19" s="605" t="str">
        <f>VLOOKUP(Y19,'20230302Data'!A:K,6,FALSE)</f>
        <v/>
      </c>
      <c r="AE19" s="605" t="str">
        <f>VLOOKUP(Y19,'20230302Data'!A:K,7,FALSE)</f>
        <v/>
      </c>
      <c r="AF19" s="605" t="str">
        <f>VLOOKUP(Y19,'20230302Data'!A:K,8,FALSE)</f>
        <v/>
      </c>
      <c r="AG19" s="605" t="str">
        <f>VLOOKUP(Y19,'20230302Data'!A:K,9,FALSE)</f>
        <v/>
      </c>
      <c r="AH19" s="605" t="str">
        <f t="shared" si="1"/>
        <v>4047719497</v>
      </c>
      <c r="AI19" s="605" t="str">
        <f>IFERROR(VLOOKUP(AH19,'2024当番免除者リスト'!F:H,3,FALSE),"")</f>
        <v/>
      </c>
    </row>
    <row r="20" ht="12.75" customHeight="1">
      <c r="A20" s="264" t="s">
        <v>575</v>
      </c>
      <c r="B20" s="264">
        <v>17.0</v>
      </c>
      <c r="C20" s="264" t="s">
        <v>37</v>
      </c>
      <c r="D20" s="264" t="s">
        <v>3537</v>
      </c>
      <c r="E20" s="264" t="s">
        <v>572</v>
      </c>
      <c r="F20" s="264" t="s">
        <v>575</v>
      </c>
      <c r="G20" s="44" t="s">
        <v>574</v>
      </c>
      <c r="H20" s="44"/>
      <c r="I20" s="44"/>
      <c r="J20" s="44"/>
      <c r="K20" s="44"/>
      <c r="L20" s="44"/>
      <c r="M20" s="44"/>
      <c r="N20" s="582"/>
      <c r="O20" s="582"/>
      <c r="P20" s="582"/>
      <c r="Q20" s="264"/>
      <c r="R20" s="582"/>
      <c r="S20" s="264"/>
      <c r="T20" s="583"/>
      <c r="U20" s="584">
        <v>44674.0</v>
      </c>
      <c r="V20" s="584"/>
      <c r="W20" s="44" t="s">
        <v>211</v>
      </c>
      <c r="X20" s="44"/>
      <c r="Y20" s="264" t="s">
        <v>575</v>
      </c>
      <c r="Z20" s="585" t="s">
        <v>574</v>
      </c>
      <c r="AA20" s="585" t="str">
        <f>VLOOKUP(Y20,'20230302Data'!A:K,2,FALSE)</f>
        <v>幼 ゆり</v>
      </c>
      <c r="AB20" s="585" t="str">
        <f>VLOOKUP(Y20,'20230302Data'!A:K,3,FALSE)</f>
        <v>塚越 豊</v>
      </c>
      <c r="AC20" s="586" t="str">
        <f>VLOOKUP(Y20,'20230302Data'!A:K,4,FALSE)</f>
        <v>肇</v>
      </c>
      <c r="AD20" s="586" t="str">
        <f>VLOOKUP(Y20,'20230302Data'!A:K,6,FALSE)</f>
        <v/>
      </c>
      <c r="AE20" s="586" t="str">
        <f>VLOOKUP(Y20,'20230302Data'!A:K,7,FALSE)</f>
        <v/>
      </c>
      <c r="AF20" s="586" t="str">
        <f>VLOOKUP(Y20,'20230302Data'!A:K,8,FALSE)</f>
        <v/>
      </c>
      <c r="AG20" s="586" t="str">
        <f>VLOOKUP(Y20,'20230302Data'!A:K,9,FALSE)</f>
        <v/>
      </c>
      <c r="AH20" s="586" t="str">
        <f t="shared" si="1"/>
        <v>4707960060</v>
      </c>
      <c r="AI20" s="586" t="str">
        <f>IFERROR(VLOOKUP(AH20,'2024当番免除者リスト'!F:H,3,FALSE),"")</f>
        <v/>
      </c>
    </row>
    <row r="21" ht="12.75" customHeight="1">
      <c r="A21" s="264" t="s">
        <v>3193</v>
      </c>
      <c r="B21" s="264">
        <v>18.0</v>
      </c>
      <c r="C21" s="264" t="s">
        <v>37</v>
      </c>
      <c r="D21" s="264" t="s">
        <v>3538</v>
      </c>
      <c r="E21" s="264" t="s">
        <v>3196</v>
      </c>
      <c r="F21" s="264" t="s">
        <v>3193</v>
      </c>
      <c r="G21" s="44" t="s">
        <v>3194</v>
      </c>
      <c r="H21" s="264"/>
      <c r="I21" s="264"/>
      <c r="J21" s="44"/>
      <c r="K21" s="44"/>
      <c r="L21" s="44"/>
      <c r="M21" s="44"/>
      <c r="N21" s="582"/>
      <c r="O21" s="264"/>
      <c r="P21" s="582"/>
      <c r="Q21" s="582"/>
      <c r="R21" s="582"/>
      <c r="S21" s="264"/>
      <c r="T21" s="583"/>
      <c r="U21" s="584"/>
      <c r="V21" s="584">
        <v>45073.0</v>
      </c>
      <c r="W21" s="44" t="s">
        <v>211</v>
      </c>
      <c r="X21" s="44"/>
      <c r="Y21" s="264" t="s">
        <v>3193</v>
      </c>
      <c r="Z21" s="585" t="s">
        <v>3194</v>
      </c>
      <c r="AA21" s="585" t="str">
        <f>VLOOKUP(Y21,'20230302Data'!A:K,2,FALSE)</f>
        <v>幼 ゆり</v>
      </c>
      <c r="AB21" s="585" t="str">
        <f>VLOOKUP(Y21,'20230302Data'!A:K,3,FALSE)</f>
        <v>齋藤 翔</v>
      </c>
      <c r="AC21" s="586" t="str">
        <f>VLOOKUP(Y21,'20230302Data'!A:K,4,FALSE)</f>
        <v>正昭</v>
      </c>
      <c r="AD21" s="586" t="str">
        <f>VLOOKUP(Y21,'20230302Data'!A:K,6,FALSE)</f>
        <v/>
      </c>
      <c r="AE21" s="586" t="str">
        <f>VLOOKUP(Y21,'20230302Data'!A:K,7,FALSE)</f>
        <v/>
      </c>
      <c r="AF21" s="586" t="str">
        <f>VLOOKUP(Y21,'20230302Data'!A:K,8,FALSE)</f>
        <v/>
      </c>
      <c r="AG21" s="586" t="str">
        <f>VLOOKUP(Y21,'20230302Data'!A:K,9,FALSE)</f>
        <v/>
      </c>
      <c r="AH21" s="586" t="str">
        <f t="shared" si="1"/>
        <v>5138578977</v>
      </c>
      <c r="AI21" s="586" t="str">
        <f>IFERROR(VLOOKUP(AH21,'2024当番免除者リスト'!F:H,3,FALSE),"")</f>
        <v/>
      </c>
    </row>
    <row r="22" ht="12.75" customHeight="1">
      <c r="A22" s="264" t="s">
        <v>3539</v>
      </c>
      <c r="B22" s="264">
        <v>19.0</v>
      </c>
      <c r="C22" s="264" t="s">
        <v>60</v>
      </c>
      <c r="D22" s="264" t="s">
        <v>3540</v>
      </c>
      <c r="E22" s="264" t="s">
        <v>3541</v>
      </c>
      <c r="F22" s="264" t="s">
        <v>3539</v>
      </c>
      <c r="G22" s="44" t="s">
        <v>3542</v>
      </c>
      <c r="H22" s="44"/>
      <c r="I22" s="44"/>
      <c r="J22" s="44"/>
      <c r="K22" s="44"/>
      <c r="L22" s="44"/>
      <c r="M22" s="44"/>
      <c r="N22" s="582"/>
      <c r="O22" s="582"/>
      <c r="P22" s="582"/>
      <c r="Q22" s="582"/>
      <c r="R22" s="582"/>
      <c r="S22" s="264"/>
      <c r="T22" s="583"/>
      <c r="U22" s="584"/>
      <c r="V22" s="584"/>
      <c r="W22" s="44" t="s">
        <v>211</v>
      </c>
      <c r="X22" s="44"/>
      <c r="Y22" s="264" t="s">
        <v>3539</v>
      </c>
      <c r="Z22" s="585" t="s">
        <v>3542</v>
      </c>
      <c r="AA22" s="585" t="str">
        <f>VLOOKUP(Y22,'20230302Data'!A:K,2,FALSE)</f>
        <v>幼 もも</v>
      </c>
      <c r="AB22" s="585" t="str">
        <f>VLOOKUP(Y22,'20230302Data'!A:K,3,FALSE)</f>
        <v>山﨑 圭悟</v>
      </c>
      <c r="AC22" s="586" t="str">
        <f>VLOOKUP(Y22,'20230302Data'!A:K,4,FALSE)</f>
        <v>智昭</v>
      </c>
      <c r="AD22" s="586" t="str">
        <f>VLOOKUP(Y22,'20230302Data'!A:K,6,FALSE)</f>
        <v/>
      </c>
      <c r="AE22" s="586" t="str">
        <f>VLOOKUP(Y22,'20230302Data'!A:K,7,FALSE)</f>
        <v/>
      </c>
      <c r="AF22" s="586" t="str">
        <f>VLOOKUP(Y22,'20230302Data'!A:K,8,FALSE)</f>
        <v/>
      </c>
      <c r="AG22" s="586" t="str">
        <f>VLOOKUP(Y22,'20230302Data'!A:K,9,FALSE)</f>
        <v/>
      </c>
      <c r="AH22" s="586" t="str">
        <f t="shared" si="1"/>
        <v>7067662725</v>
      </c>
      <c r="AI22" s="586" t="str">
        <f>IFERROR(VLOOKUP(AH22,'2024当番免除者リスト'!F:H,3,FALSE),"")</f>
        <v/>
      </c>
    </row>
    <row r="23" ht="12.75" customHeight="1">
      <c r="A23" s="574" t="s">
        <v>2901</v>
      </c>
      <c r="B23" s="574">
        <v>20.0</v>
      </c>
      <c r="C23" s="574" t="s">
        <v>60</v>
      </c>
      <c r="D23" s="574" t="s">
        <v>3145</v>
      </c>
      <c r="E23" s="574" t="s">
        <v>2899</v>
      </c>
      <c r="F23" s="574" t="s">
        <v>2901</v>
      </c>
      <c r="G23" s="575" t="s">
        <v>3543</v>
      </c>
      <c r="H23" s="574" t="s">
        <v>2731</v>
      </c>
      <c r="I23" s="574" t="s">
        <v>2065</v>
      </c>
      <c r="J23" s="574"/>
      <c r="K23" s="574"/>
      <c r="L23" s="574"/>
      <c r="M23" s="574"/>
      <c r="N23" s="576">
        <v>45066.0</v>
      </c>
      <c r="O23" s="574" t="s">
        <v>176</v>
      </c>
      <c r="P23" s="577"/>
      <c r="Q23" s="577"/>
      <c r="R23" s="576"/>
      <c r="S23" s="576"/>
      <c r="T23" s="578"/>
      <c r="U23" s="611"/>
      <c r="V23" s="611"/>
      <c r="W23" s="574" t="s">
        <v>136</v>
      </c>
      <c r="X23" s="574" t="s">
        <v>3544</v>
      </c>
      <c r="Y23" s="574" t="s">
        <v>2901</v>
      </c>
      <c r="Z23" s="580" t="s">
        <v>2903</v>
      </c>
      <c r="AA23" s="580" t="str">
        <f>VLOOKUP(Y23,'20230302Data'!A:K,2,FALSE)</f>
        <v>幼 もも</v>
      </c>
      <c r="AB23" s="580" t="str">
        <f>VLOOKUP(Y23,'20230302Data'!A:K,3,FALSE)</f>
        <v>山口 将太</v>
      </c>
      <c r="AC23" s="581" t="str">
        <f>VLOOKUP(Y23,'20230302Data'!A:K,4,FALSE)</f>
        <v>圭介</v>
      </c>
      <c r="AD23" s="581" t="str">
        <f>VLOOKUP(Y23,'20230302Data'!A:K,6,FALSE)</f>
        <v>中2－1</v>
      </c>
      <c r="AE23" s="581" t="str">
        <f>VLOOKUP(Y23,'20230302Data'!A:K,7,FALSE)</f>
        <v>山口 美奈子</v>
      </c>
      <c r="AF23" s="581" t="str">
        <f>VLOOKUP(Y23,'20230302Data'!A:K,8,FALSE)</f>
        <v/>
      </c>
      <c r="AG23" s="581" t="str">
        <f>VLOOKUP(Y23,'20230302Data'!A:K,9,FALSE)</f>
        <v/>
      </c>
      <c r="AH23" s="581" t="str">
        <f t="shared" si="1"/>
        <v>6782371373</v>
      </c>
      <c r="AI23" s="581" t="str">
        <f>IFERROR(VLOOKUP(AH23,'2024当番免除者リスト'!F:H,3,FALSE),"")</f>
        <v/>
      </c>
    </row>
    <row r="24" ht="12.75" customHeight="1">
      <c r="A24" s="574" t="s">
        <v>592</v>
      </c>
      <c r="B24" s="574">
        <v>21.0</v>
      </c>
      <c r="C24" s="574" t="s">
        <v>60</v>
      </c>
      <c r="D24" s="574" t="s">
        <v>3171</v>
      </c>
      <c r="E24" s="574" t="s">
        <v>588</v>
      </c>
      <c r="F24" s="574" t="s">
        <v>592</v>
      </c>
      <c r="G24" s="575" t="s">
        <v>593</v>
      </c>
      <c r="H24" s="574" t="s">
        <v>56</v>
      </c>
      <c r="I24" s="574" t="s">
        <v>1926</v>
      </c>
      <c r="J24" s="574"/>
      <c r="K24" s="574"/>
      <c r="L24" s="574"/>
      <c r="M24" s="574"/>
      <c r="N24" s="576">
        <v>45073.0</v>
      </c>
      <c r="O24" s="574" t="s">
        <v>220</v>
      </c>
      <c r="P24" s="577"/>
      <c r="Q24" s="577"/>
      <c r="R24" s="576"/>
      <c r="S24" s="576"/>
      <c r="T24" s="578"/>
      <c r="U24" s="611"/>
      <c r="V24" s="611"/>
      <c r="W24" s="574" t="s">
        <v>136</v>
      </c>
      <c r="X24" s="574" t="s">
        <v>3545</v>
      </c>
      <c r="Y24" s="574" t="s">
        <v>592</v>
      </c>
      <c r="Z24" s="580" t="s">
        <v>593</v>
      </c>
      <c r="AA24" s="580" t="str">
        <f>VLOOKUP(Y24,'20230302Data'!A:K,2,FALSE)</f>
        <v>幼 もも</v>
      </c>
      <c r="AB24" s="580" t="str">
        <f>VLOOKUP(Y24,'20230302Data'!A:K,3,FALSE)</f>
        <v>池永 海生</v>
      </c>
      <c r="AC24" s="581" t="str">
        <f>VLOOKUP(Y24,'20230302Data'!A:K,4,FALSE)</f>
        <v>ジャック</v>
      </c>
      <c r="AD24" s="581" t="str">
        <f>VLOOKUP(Y24,'20230302Data'!A:K,6,FALSE)</f>
        <v>小2－1</v>
      </c>
      <c r="AE24" s="581" t="str">
        <f>VLOOKUP(Y24,'20230302Data'!A:K,7,FALSE)</f>
        <v>池永 眞弥</v>
      </c>
      <c r="AF24" s="581" t="str">
        <f>VLOOKUP(Y24,'20230302Data'!A:K,8,FALSE)</f>
        <v/>
      </c>
      <c r="AG24" s="581" t="str">
        <f>VLOOKUP(Y24,'20230302Data'!A:K,9,FALSE)</f>
        <v/>
      </c>
      <c r="AH24" s="581" t="str">
        <f t="shared" si="1"/>
        <v>6783710304</v>
      </c>
      <c r="AI24" s="581" t="str">
        <f>IFERROR(VLOOKUP(AH24,'2024当番免除者リスト'!F:H,3,FALSE),"")</f>
        <v>図書委員</v>
      </c>
    </row>
    <row r="25" ht="12.75" customHeight="1">
      <c r="A25" s="600" t="s">
        <v>756</v>
      </c>
      <c r="B25" s="600">
        <v>22.0</v>
      </c>
      <c r="C25" s="600" t="s">
        <v>60</v>
      </c>
      <c r="D25" s="600" t="s">
        <v>3136</v>
      </c>
      <c r="E25" s="600" t="s">
        <v>755</v>
      </c>
      <c r="F25" s="600" t="s">
        <v>756</v>
      </c>
      <c r="G25" s="601" t="s">
        <v>757</v>
      </c>
      <c r="H25" s="600" t="s">
        <v>100</v>
      </c>
      <c r="I25" s="600" t="s">
        <v>2323</v>
      </c>
      <c r="J25" s="601"/>
      <c r="K25" s="601"/>
      <c r="L25" s="601"/>
      <c r="M25" s="601"/>
      <c r="N25" s="577"/>
      <c r="O25" s="577"/>
      <c r="P25" s="577"/>
      <c r="Q25" s="577"/>
      <c r="R25" s="577"/>
      <c r="S25" s="577"/>
      <c r="T25" s="602"/>
      <c r="U25" s="612"/>
      <c r="V25" s="612"/>
      <c r="W25" s="601" t="s">
        <v>3534</v>
      </c>
      <c r="X25" s="601"/>
      <c r="Y25" s="600" t="s">
        <v>756</v>
      </c>
      <c r="Z25" s="604" t="s">
        <v>757</v>
      </c>
      <c r="AA25" s="604" t="str">
        <f>VLOOKUP(Y25,'20230302Data'!A:K,2,FALSE)</f>
        <v>幼 もも</v>
      </c>
      <c r="AB25" s="604" t="str">
        <f>VLOOKUP(Y25,'20230302Data'!A:K,3,FALSE)</f>
        <v>小田 哲哉</v>
      </c>
      <c r="AC25" s="605" t="str">
        <f>VLOOKUP(Y25,'20230302Data'!A:K,4,FALSE)</f>
        <v>康史</v>
      </c>
      <c r="AD25" s="605" t="str">
        <f>VLOOKUP(Y25,'20230302Data'!A:K,6,FALSE)</f>
        <v>小2－2</v>
      </c>
      <c r="AE25" s="605" t="str">
        <f>VLOOKUP(Y25,'20230302Data'!A:K,7,FALSE)</f>
        <v>小田 彰士</v>
      </c>
      <c r="AF25" s="605" t="str">
        <f>VLOOKUP(Y25,'20230302Data'!A:K,8,FALSE)</f>
        <v/>
      </c>
      <c r="AG25" s="605" t="str">
        <f>VLOOKUP(Y25,'20230302Data'!A:K,9,FALSE)</f>
        <v/>
      </c>
      <c r="AH25" s="605" t="str">
        <f t="shared" si="1"/>
        <v>6782967245</v>
      </c>
      <c r="AI25" s="605" t="str">
        <f>IFERROR(VLOOKUP(AH25,'2024当番免除者リスト'!F:H,3,FALSE),"")</f>
        <v>運営関係者</v>
      </c>
    </row>
    <row r="26" ht="12.75" customHeight="1">
      <c r="A26" s="587" t="s">
        <v>620</v>
      </c>
      <c r="B26" s="587">
        <v>23.0</v>
      </c>
      <c r="C26" s="587" t="s">
        <v>60</v>
      </c>
      <c r="D26" s="587" t="s">
        <v>3209</v>
      </c>
      <c r="E26" s="587" t="s">
        <v>115</v>
      </c>
      <c r="F26" s="587" t="s">
        <v>620</v>
      </c>
      <c r="G26" s="139" t="s">
        <v>621</v>
      </c>
      <c r="H26" s="587"/>
      <c r="I26" s="587"/>
      <c r="J26" s="587"/>
      <c r="K26" s="587"/>
      <c r="L26" s="587"/>
      <c r="M26" s="587"/>
      <c r="N26" s="588"/>
      <c r="O26" s="587"/>
      <c r="P26" s="588">
        <v>45052.0</v>
      </c>
      <c r="Q26" s="587" t="s">
        <v>42</v>
      </c>
      <c r="R26" s="588"/>
      <c r="S26" s="587"/>
      <c r="T26" s="589"/>
      <c r="U26" s="608"/>
      <c r="V26" s="608"/>
      <c r="W26" s="587" t="s">
        <v>128</v>
      </c>
      <c r="X26" s="587" t="s">
        <v>3545</v>
      </c>
      <c r="Y26" s="587" t="s">
        <v>620</v>
      </c>
      <c r="Z26" s="591" t="s">
        <v>3546</v>
      </c>
      <c r="AA26" s="591" t="str">
        <f>VLOOKUP(Y26,'20230302Data'!A:K,2,FALSE)</f>
        <v>幼 もも</v>
      </c>
      <c r="AB26" s="591" t="str">
        <f>VLOOKUP(Y26,'20230302Data'!A:K,3,FALSE)</f>
        <v>鈴木 康平</v>
      </c>
      <c r="AC26" s="592" t="str">
        <f>VLOOKUP(Y26,'20230302Data'!A:K,4,FALSE)</f>
        <v>秀典</v>
      </c>
      <c r="AD26" s="592" t="str">
        <f>VLOOKUP(Y26,'20230302Data'!A:K,6,FALSE)</f>
        <v/>
      </c>
      <c r="AE26" s="592" t="str">
        <f>VLOOKUP(Y26,'20230302Data'!A:K,7,FALSE)</f>
        <v/>
      </c>
      <c r="AF26" s="592" t="str">
        <f>VLOOKUP(Y26,'20230302Data'!A:K,8,FALSE)</f>
        <v/>
      </c>
      <c r="AG26" s="592" t="str">
        <f>VLOOKUP(Y26,'20230302Data'!A:K,9,FALSE)</f>
        <v/>
      </c>
      <c r="AH26" s="592" t="str">
        <f t="shared" si="1"/>
        <v>7046540730</v>
      </c>
      <c r="AI26" s="592" t="str">
        <f>IFERROR(VLOOKUP(AH26,'2024当番免除者リスト'!F:H,3,FALSE),"")</f>
        <v>行事委員</v>
      </c>
    </row>
    <row r="27" ht="12.75" customHeight="1">
      <c r="A27" s="614" t="s">
        <v>531</v>
      </c>
      <c r="B27" s="614">
        <v>24.0</v>
      </c>
      <c r="C27" s="614" t="s">
        <v>60</v>
      </c>
      <c r="D27" s="614" t="s">
        <v>3205</v>
      </c>
      <c r="E27" s="614" t="s">
        <v>528</v>
      </c>
      <c r="F27" s="614" t="s">
        <v>531</v>
      </c>
      <c r="G27" s="615" t="s">
        <v>3547</v>
      </c>
      <c r="H27" s="614" t="s">
        <v>109</v>
      </c>
      <c r="I27" s="614" t="s">
        <v>1942</v>
      </c>
      <c r="J27" s="614"/>
      <c r="K27" s="614"/>
      <c r="L27" s="614"/>
      <c r="M27" s="614"/>
      <c r="N27" s="577"/>
      <c r="O27" s="577"/>
      <c r="P27" s="577"/>
      <c r="Q27" s="577"/>
      <c r="R27" s="616"/>
      <c r="S27" s="614"/>
      <c r="T27" s="617"/>
      <c r="U27" s="618"/>
      <c r="V27" s="618"/>
      <c r="W27" s="614" t="s">
        <v>177</v>
      </c>
      <c r="X27" s="614" t="s">
        <v>3524</v>
      </c>
      <c r="Y27" s="614" t="s">
        <v>531</v>
      </c>
      <c r="Z27" s="614" t="s">
        <v>533</v>
      </c>
      <c r="AA27" s="619" t="str">
        <f>VLOOKUP(Y27,'20230302Data'!A:K,2,FALSE)</f>
        <v>幼 もも</v>
      </c>
      <c r="AB27" s="619" t="str">
        <f>VLOOKUP(Y27,'20230302Data'!A:K,3,FALSE)</f>
        <v>宮嶋 悠一郎</v>
      </c>
      <c r="AC27" s="620" t="str">
        <f>VLOOKUP(Y27,'20230302Data'!A:K,4,FALSE)</f>
        <v>望</v>
      </c>
      <c r="AD27" s="620" t="str">
        <f>VLOOKUP(Y27,'20230302Data'!A:K,6,FALSE)</f>
        <v>小3－1</v>
      </c>
      <c r="AE27" s="620" t="str">
        <f>VLOOKUP(Y27,'20230302Data'!A:K,7,FALSE)</f>
        <v>宮嶋 希子</v>
      </c>
      <c r="AF27" s="620" t="str">
        <f>VLOOKUP(Y27,'20230302Data'!A:K,8,FALSE)</f>
        <v/>
      </c>
      <c r="AG27" s="620" t="str">
        <f>VLOOKUP(Y27,'20230302Data'!A:K,9,FALSE)</f>
        <v/>
      </c>
      <c r="AH27" s="620" t="str">
        <f t="shared" si="1"/>
        <v>7705809260</v>
      </c>
      <c r="AI27" s="620" t="str">
        <f>IFERROR(VLOOKUP(AH27,'2024当番免除者リスト'!F:H,3,FALSE),"")</f>
        <v>安全対策委員</v>
      </c>
    </row>
    <row r="28" ht="12.75" customHeight="1">
      <c r="A28" s="593" t="s">
        <v>569</v>
      </c>
      <c r="B28" s="593">
        <v>25.0</v>
      </c>
      <c r="C28" s="593" t="s">
        <v>60</v>
      </c>
      <c r="D28" s="593" t="s">
        <v>3141</v>
      </c>
      <c r="E28" s="593" t="s">
        <v>568</v>
      </c>
      <c r="F28" s="593" t="s">
        <v>569</v>
      </c>
      <c r="G28" s="594" t="s">
        <v>570</v>
      </c>
      <c r="H28" s="593"/>
      <c r="I28" s="593"/>
      <c r="J28" s="593"/>
      <c r="K28" s="593"/>
      <c r="L28" s="593"/>
      <c r="M28" s="593"/>
      <c r="N28" s="595"/>
      <c r="O28" s="595"/>
      <c r="P28" s="595"/>
      <c r="Q28" s="595"/>
      <c r="R28" s="577"/>
      <c r="S28" s="577"/>
      <c r="T28" s="596"/>
      <c r="U28" s="597"/>
      <c r="V28" s="597"/>
      <c r="W28" s="593" t="s">
        <v>76</v>
      </c>
      <c r="X28" s="593" t="s">
        <v>3545</v>
      </c>
      <c r="Y28" s="593" t="s">
        <v>569</v>
      </c>
      <c r="Z28" s="598" t="s">
        <v>570</v>
      </c>
      <c r="AA28" s="598" t="str">
        <f>VLOOKUP(Y28,'20230302Data'!A:K,2,FALSE)</f>
        <v>幼 もも</v>
      </c>
      <c r="AB28" s="598" t="str">
        <f>VLOOKUP(Y28,'20230302Data'!A:K,3,FALSE)</f>
        <v>篠原 佳也</v>
      </c>
      <c r="AC28" s="599" t="str">
        <f>VLOOKUP(Y28,'20230302Data'!A:K,4,FALSE)</f>
        <v>マイカ</v>
      </c>
      <c r="AD28" s="599" t="str">
        <f>VLOOKUP(Y28,'20230302Data'!A:K,6,FALSE)</f>
        <v/>
      </c>
      <c r="AE28" s="599" t="str">
        <f>VLOOKUP(Y28,'20230302Data'!A:K,7,FALSE)</f>
        <v/>
      </c>
      <c r="AF28" s="599" t="str">
        <f>VLOOKUP(Y28,'20230302Data'!A:K,8,FALSE)</f>
        <v/>
      </c>
      <c r="AG28" s="599" t="str">
        <f>VLOOKUP(Y28,'20230302Data'!A:K,9,FALSE)</f>
        <v/>
      </c>
      <c r="AH28" s="599" t="str">
        <f t="shared" si="1"/>
        <v>3522844615</v>
      </c>
      <c r="AI28" s="599" t="str">
        <f>IFERROR(VLOOKUP(AH28,'2024当番免除者リスト'!F:H,3,FALSE),"")</f>
        <v>学級委員</v>
      </c>
    </row>
    <row r="29" ht="12.75" customHeight="1">
      <c r="A29" s="593" t="s">
        <v>2748</v>
      </c>
      <c r="B29" s="593">
        <v>26.0</v>
      </c>
      <c r="C29" s="593" t="s">
        <v>60</v>
      </c>
      <c r="D29" s="593" t="s">
        <v>3176</v>
      </c>
      <c r="E29" s="593" t="s">
        <v>2747</v>
      </c>
      <c r="F29" s="593" t="s">
        <v>2748</v>
      </c>
      <c r="G29" s="594" t="s">
        <v>2749</v>
      </c>
      <c r="H29" s="593" t="s">
        <v>87</v>
      </c>
      <c r="I29" s="593" t="s">
        <v>3548</v>
      </c>
      <c r="J29" s="593"/>
      <c r="K29" s="593"/>
      <c r="L29" s="593"/>
      <c r="M29" s="593"/>
      <c r="N29" s="595"/>
      <c r="O29" s="595"/>
      <c r="P29" s="595"/>
      <c r="Q29" s="595"/>
      <c r="R29" s="577"/>
      <c r="S29" s="577"/>
      <c r="T29" s="596"/>
      <c r="U29" s="597"/>
      <c r="V29" s="597"/>
      <c r="W29" s="593" t="s">
        <v>76</v>
      </c>
      <c r="X29" s="593" t="s">
        <v>3549</v>
      </c>
      <c r="Y29" s="593" t="s">
        <v>2748</v>
      </c>
      <c r="Z29" s="598" t="s">
        <v>2749</v>
      </c>
      <c r="AA29" s="598" t="str">
        <f>VLOOKUP(Y29,'20230302Data'!A:K,2,FALSE)</f>
        <v>幼 もも</v>
      </c>
      <c r="AB29" s="598" t="str">
        <f>VLOOKUP(Y29,'20230302Data'!A:K,3,FALSE)</f>
        <v>綾部 櫻</v>
      </c>
      <c r="AC29" s="599" t="str">
        <f>VLOOKUP(Y29,'20230302Data'!A:K,4,FALSE)</f>
        <v>ファリス</v>
      </c>
      <c r="AD29" s="599" t="str">
        <f>VLOOKUP(Y29,'20230302Data'!A:K,6,FALSE)</f>
        <v>小1－3</v>
      </c>
      <c r="AE29" s="599" t="str">
        <f>VLOOKUP(Y29,'20230302Data'!A:K,7,FALSE)</f>
        <v>綾部 賢造</v>
      </c>
      <c r="AF29" s="599" t="str">
        <f>VLOOKUP(Y29,'20230302Data'!A:K,8,FALSE)</f>
        <v/>
      </c>
      <c r="AG29" s="599" t="str">
        <f>VLOOKUP(Y29,'20230302Data'!A:K,9,FALSE)</f>
        <v/>
      </c>
      <c r="AH29" s="599" t="str">
        <f t="shared" si="1"/>
        <v>4044290867</v>
      </c>
      <c r="AI29" s="599" t="str">
        <f>IFERROR(VLOOKUP(AH29,'2024当番免除者リスト'!F:H,3,FALSE),"")</f>
        <v/>
      </c>
    </row>
    <row r="30" ht="12.75" customHeight="1">
      <c r="A30" s="587" t="s">
        <v>752</v>
      </c>
      <c r="B30" s="587">
        <v>27.0</v>
      </c>
      <c r="C30" s="587" t="s">
        <v>60</v>
      </c>
      <c r="D30" s="587" t="s">
        <v>3161</v>
      </c>
      <c r="E30" s="587" t="s">
        <v>751</v>
      </c>
      <c r="F30" s="587" t="s">
        <v>752</v>
      </c>
      <c r="G30" s="139" t="s">
        <v>753</v>
      </c>
      <c r="H30" s="139"/>
      <c r="I30" s="139"/>
      <c r="J30" s="139"/>
      <c r="K30" s="139"/>
      <c r="L30" s="139"/>
      <c r="M30" s="139"/>
      <c r="N30" s="588"/>
      <c r="O30" s="588"/>
      <c r="P30" s="588"/>
      <c r="Q30" s="588"/>
      <c r="R30" s="577"/>
      <c r="S30" s="577"/>
      <c r="T30" s="589"/>
      <c r="U30" s="590"/>
      <c r="V30" s="590"/>
      <c r="W30" s="587" t="s">
        <v>52</v>
      </c>
      <c r="X30" s="139"/>
      <c r="Y30" s="587" t="s">
        <v>752</v>
      </c>
      <c r="Z30" s="587" t="s">
        <v>753</v>
      </c>
      <c r="AA30" s="591" t="str">
        <f>VLOOKUP(Y30,'20230302Data'!A:K,2,FALSE)</f>
        <v>幼 もも</v>
      </c>
      <c r="AB30" s="591" t="str">
        <f>VLOOKUP(Y30,'20230302Data'!A:K,3,FALSE)</f>
        <v>神村 咲奈</v>
      </c>
      <c r="AC30" s="592" t="str">
        <f>VLOOKUP(Y30,'20230302Data'!A:K,4,FALSE)</f>
        <v>洋介</v>
      </c>
      <c r="AD30" s="592" t="str">
        <f>VLOOKUP(Y30,'20230302Data'!A:K,6,FALSE)</f>
        <v/>
      </c>
      <c r="AE30" s="592" t="str">
        <f>VLOOKUP(Y30,'20230302Data'!A:K,7,FALSE)</f>
        <v/>
      </c>
      <c r="AF30" s="592" t="str">
        <f>VLOOKUP(Y30,'20230302Data'!A:K,8,FALSE)</f>
        <v/>
      </c>
      <c r="AG30" s="592" t="str">
        <f>VLOOKUP(Y30,'20230302Data'!A:K,9,FALSE)</f>
        <v/>
      </c>
      <c r="AH30" s="592" t="str">
        <f t="shared" si="1"/>
        <v>6785713691</v>
      </c>
      <c r="AI30" s="592" t="str">
        <f>IFERROR(VLOOKUP(AH30,'2024当番免除者リスト'!F:H,3,FALSE),"")</f>
        <v>行事委員</v>
      </c>
    </row>
    <row r="31" ht="12.75" customHeight="1">
      <c r="A31" s="600" t="s">
        <v>2915</v>
      </c>
      <c r="B31" s="600">
        <v>28.0</v>
      </c>
      <c r="C31" s="600" t="s">
        <v>60</v>
      </c>
      <c r="D31" s="600" t="s">
        <v>3155</v>
      </c>
      <c r="E31" s="600" t="s">
        <v>1640</v>
      </c>
      <c r="F31" s="600" t="s">
        <v>2915</v>
      </c>
      <c r="G31" s="601" t="s">
        <v>2024</v>
      </c>
      <c r="H31" s="600" t="s">
        <v>40</v>
      </c>
      <c r="I31" s="600" t="s">
        <v>2022</v>
      </c>
      <c r="J31" s="601"/>
      <c r="K31" s="601"/>
      <c r="L31" s="601"/>
      <c r="M31" s="601"/>
      <c r="N31" s="577"/>
      <c r="O31" s="577"/>
      <c r="P31" s="577"/>
      <c r="Q31" s="577"/>
      <c r="R31" s="577"/>
      <c r="S31" s="600"/>
      <c r="T31" s="602"/>
      <c r="U31" s="612"/>
      <c r="V31" s="612"/>
      <c r="W31" s="600" t="s">
        <v>68</v>
      </c>
      <c r="X31" s="601"/>
      <c r="Y31" s="600" t="s">
        <v>2915</v>
      </c>
      <c r="Z31" s="604" t="s">
        <v>2024</v>
      </c>
      <c r="AA31" s="604" t="str">
        <f>VLOOKUP(Y31,'20230302Data'!A:K,2,FALSE)</f>
        <v>幼 もも</v>
      </c>
      <c r="AB31" s="604" t="str">
        <f>VLOOKUP(Y31,'20230302Data'!A:K,3,FALSE)</f>
        <v>近藤 さくら</v>
      </c>
      <c r="AC31" s="605" t="str">
        <f>VLOOKUP(Y31,'20230302Data'!A:K,4,FALSE)</f>
        <v>政樹</v>
      </c>
      <c r="AD31" s="605" t="str">
        <f>VLOOKUP(Y31,'20230302Data'!A:K,6,FALSE)</f>
        <v>小2－3</v>
      </c>
      <c r="AE31" s="605" t="str">
        <f>VLOOKUP(Y31,'20230302Data'!A:K,7,FALSE)</f>
        <v>近藤 巧</v>
      </c>
      <c r="AF31" s="605" t="str">
        <f>VLOOKUP(Y31,'20230302Data'!A:K,8,FALSE)</f>
        <v/>
      </c>
      <c r="AG31" s="605" t="str">
        <f>VLOOKUP(Y31,'20230302Data'!A:K,9,FALSE)</f>
        <v/>
      </c>
      <c r="AH31" s="605" t="str">
        <f t="shared" si="1"/>
        <v>6782003387</v>
      </c>
      <c r="AI31" s="605" t="str">
        <f>IFERROR(VLOOKUP(AH31,'2024当番免除者リスト'!F:H,3,FALSE),"")</f>
        <v/>
      </c>
    </row>
    <row r="32" ht="12.75" customHeight="1">
      <c r="A32" s="593" t="s">
        <v>3021</v>
      </c>
      <c r="B32" s="593">
        <v>29.0</v>
      </c>
      <c r="C32" s="593" t="s">
        <v>60</v>
      </c>
      <c r="D32" s="593" t="s">
        <v>3019</v>
      </c>
      <c r="E32" s="593" t="s">
        <v>3020</v>
      </c>
      <c r="F32" s="593" t="s">
        <v>3021</v>
      </c>
      <c r="G32" s="594" t="s">
        <v>3022</v>
      </c>
      <c r="H32" s="594"/>
      <c r="I32" s="594"/>
      <c r="J32" s="594"/>
      <c r="K32" s="594"/>
      <c r="L32" s="594"/>
      <c r="M32" s="594"/>
      <c r="N32" s="595"/>
      <c r="O32" s="595"/>
      <c r="P32" s="595"/>
      <c r="Q32" s="595"/>
      <c r="R32" s="577"/>
      <c r="S32" s="577"/>
      <c r="T32" s="596"/>
      <c r="U32" s="613"/>
      <c r="V32" s="613"/>
      <c r="W32" s="594" t="s">
        <v>76</v>
      </c>
      <c r="X32" s="594"/>
      <c r="Y32" s="593" t="s">
        <v>3021</v>
      </c>
      <c r="Z32" s="598" t="s">
        <v>3022</v>
      </c>
      <c r="AA32" s="598" t="str">
        <f>VLOOKUP(Y32,'20230302Data'!A:K,2,FALSE)</f>
        <v>幼 もも</v>
      </c>
      <c r="AB32" s="598" t="str">
        <f>VLOOKUP(Y32,'20230302Data'!A:K,3,FALSE)</f>
        <v>富澤 結衣</v>
      </c>
      <c r="AC32" s="599" t="str">
        <f>VLOOKUP(Y32,'20230302Data'!A:K,4,FALSE)</f>
        <v>明</v>
      </c>
      <c r="AD32" s="599" t="str">
        <f>VLOOKUP(Y32,'20230302Data'!A:K,6,FALSE)</f>
        <v/>
      </c>
      <c r="AE32" s="599" t="str">
        <f>VLOOKUP(Y32,'20230302Data'!A:K,7,FALSE)</f>
        <v/>
      </c>
      <c r="AF32" s="599" t="str">
        <f>VLOOKUP(Y32,'20230302Data'!A:K,8,FALSE)</f>
        <v/>
      </c>
      <c r="AG32" s="599" t="str">
        <f>VLOOKUP(Y32,'20230302Data'!A:K,9,FALSE)</f>
        <v/>
      </c>
      <c r="AH32" s="599" t="str">
        <f t="shared" si="1"/>
        <v>4042023437</v>
      </c>
      <c r="AI32" s="599" t="str">
        <f>IFERROR(VLOOKUP(AH32,'2024当番免除者リスト'!F:H,3,FALSE),"")</f>
        <v/>
      </c>
    </row>
    <row r="33" ht="12.75" customHeight="1">
      <c r="A33" s="593" t="s">
        <v>718</v>
      </c>
      <c r="B33" s="593">
        <v>30.0</v>
      </c>
      <c r="C33" s="593" t="s">
        <v>60</v>
      </c>
      <c r="D33" s="593" t="s">
        <v>3222</v>
      </c>
      <c r="E33" s="593" t="s">
        <v>363</v>
      </c>
      <c r="F33" s="593" t="s">
        <v>718</v>
      </c>
      <c r="G33" s="594" t="s">
        <v>719</v>
      </c>
      <c r="H33" s="593" t="s">
        <v>40</v>
      </c>
      <c r="I33" s="593" t="s">
        <v>2033</v>
      </c>
      <c r="J33" s="594"/>
      <c r="K33" s="594"/>
      <c r="L33" s="594"/>
      <c r="M33" s="594"/>
      <c r="N33" s="595"/>
      <c r="O33" s="595"/>
      <c r="P33" s="595"/>
      <c r="Q33" s="595"/>
      <c r="R33" s="577"/>
      <c r="S33" s="600"/>
      <c r="T33" s="596"/>
      <c r="U33" s="613"/>
      <c r="V33" s="613"/>
      <c r="W33" s="593" t="s">
        <v>76</v>
      </c>
      <c r="X33" s="594"/>
      <c r="Y33" s="593" t="s">
        <v>718</v>
      </c>
      <c r="Z33" s="598" t="s">
        <v>3550</v>
      </c>
      <c r="AA33" s="598" t="str">
        <f>VLOOKUP(Y33,'20230302Data'!A:K,2,FALSE)</f>
        <v>幼 もも</v>
      </c>
      <c r="AB33" s="598" t="str">
        <f>VLOOKUP(Y33,'20230302Data'!A:K,3,FALSE)</f>
        <v>林 美和</v>
      </c>
      <c r="AC33" s="599" t="str">
        <f>VLOOKUP(Y33,'20230302Data'!A:K,4,FALSE)</f>
        <v>悠</v>
      </c>
      <c r="AD33" s="599" t="str">
        <f>VLOOKUP(Y33,'20230302Data'!A:K,6,FALSE)</f>
        <v>小2－3</v>
      </c>
      <c r="AE33" s="599" t="str">
        <f>VLOOKUP(Y33,'20230302Data'!A:K,7,FALSE)</f>
        <v>林 美桜</v>
      </c>
      <c r="AF33" s="599" t="str">
        <f>VLOOKUP(Y33,'20230302Data'!A:K,8,FALSE)</f>
        <v/>
      </c>
      <c r="AG33" s="599" t="str">
        <f>VLOOKUP(Y33,'20230302Data'!A:K,9,FALSE)</f>
        <v/>
      </c>
      <c r="AH33" s="599" t="str">
        <f t="shared" si="1"/>
        <v>6788973721</v>
      </c>
      <c r="AI33" s="599" t="str">
        <f>IFERROR(VLOOKUP(AH33,'2024当番免除者リスト'!F:H,3,FALSE),"")</f>
        <v>運動会委員</v>
      </c>
    </row>
    <row r="34" ht="12.75" customHeight="1">
      <c r="A34" s="264" t="s">
        <v>3551</v>
      </c>
      <c r="B34" s="264">
        <v>31.0</v>
      </c>
      <c r="C34" s="264" t="s">
        <v>60</v>
      </c>
      <c r="D34" s="264" t="s">
        <v>3552</v>
      </c>
      <c r="E34" s="264" t="s">
        <v>304</v>
      </c>
      <c r="F34" s="621" t="s">
        <v>306</v>
      </c>
      <c r="G34" s="44" t="s">
        <v>307</v>
      </c>
      <c r="H34" s="44"/>
      <c r="I34" s="44"/>
      <c r="J34" s="44"/>
      <c r="K34" s="44"/>
      <c r="L34" s="44"/>
      <c r="M34" s="44"/>
      <c r="N34" s="582"/>
      <c r="O34" s="582"/>
      <c r="P34" s="582"/>
      <c r="Q34" s="264"/>
      <c r="R34" s="582"/>
      <c r="S34" s="264"/>
      <c r="T34" s="583"/>
      <c r="U34" s="584"/>
      <c r="V34" s="584"/>
      <c r="W34" s="44" t="s">
        <v>211</v>
      </c>
      <c r="X34" s="44"/>
      <c r="Y34" s="264" t="s">
        <v>3551</v>
      </c>
      <c r="Z34" s="585" t="s">
        <v>307</v>
      </c>
      <c r="AA34" s="585" t="str">
        <f>VLOOKUP(Y34,'20230302Data'!A:K,2,FALSE)</f>
        <v>幼 もも</v>
      </c>
      <c r="AB34" s="585" t="str">
        <f>VLOOKUP(Y34,'20230302Data'!A:K,3,FALSE)</f>
        <v>益田 華</v>
      </c>
      <c r="AC34" s="586" t="str">
        <f>VLOOKUP(Y34,'20230302Data'!A:K,4,FALSE)</f>
        <v>拓朗</v>
      </c>
      <c r="AD34" s="586" t="str">
        <f>VLOOKUP(Y34,'20230302Data'!A:K,6,FALSE)</f>
        <v/>
      </c>
      <c r="AE34" s="586" t="str">
        <f>VLOOKUP(Y34,'20230302Data'!A:K,7,FALSE)</f>
        <v/>
      </c>
      <c r="AF34" s="586" t="str">
        <f>VLOOKUP(Y34,'20230302Data'!A:K,8,FALSE)</f>
        <v/>
      </c>
      <c r="AG34" s="586" t="str">
        <f>VLOOKUP(Y34,'20230302Data'!A:K,9,FALSE)</f>
        <v/>
      </c>
      <c r="AH34" s="586" t="str">
        <f t="shared" si="1"/>
        <v>6783159092</v>
      </c>
      <c r="AI34" s="586" t="str">
        <f>IFERROR(VLOOKUP(AH34,'2024当番免除者リスト'!F:H,3,FALSE),"")</f>
        <v/>
      </c>
    </row>
    <row r="35" ht="12.75" customHeight="1">
      <c r="A35" s="264" t="s">
        <v>714</v>
      </c>
      <c r="B35" s="264">
        <v>32.0</v>
      </c>
      <c r="C35" s="264" t="s">
        <v>60</v>
      </c>
      <c r="D35" s="264" t="s">
        <v>3216</v>
      </c>
      <c r="E35" s="264" t="s">
        <v>713</v>
      </c>
      <c r="F35" s="264" t="s">
        <v>714</v>
      </c>
      <c r="G35" s="44" t="s">
        <v>716</v>
      </c>
      <c r="H35" s="44"/>
      <c r="I35" s="44"/>
      <c r="J35" s="44"/>
      <c r="K35" s="44"/>
      <c r="L35" s="44"/>
      <c r="M35" s="44"/>
      <c r="N35" s="582"/>
      <c r="O35" s="582"/>
      <c r="P35" s="582"/>
      <c r="Q35" s="264"/>
      <c r="R35" s="582"/>
      <c r="S35" s="264"/>
      <c r="T35" s="583"/>
      <c r="U35" s="584"/>
      <c r="V35" s="584"/>
      <c r="W35" s="44" t="s">
        <v>211</v>
      </c>
      <c r="X35" s="44"/>
      <c r="Y35" s="264" t="s">
        <v>714</v>
      </c>
      <c r="Z35" s="585" t="s">
        <v>716</v>
      </c>
      <c r="AA35" s="585" t="str">
        <f>VLOOKUP(Y35,'20230302Data'!A:K,2,FALSE)</f>
        <v>幼 もも</v>
      </c>
      <c r="AB35" s="585" t="str">
        <f>VLOOKUP(Y35,'20230302Data'!A:K,3,FALSE)</f>
        <v>森本 七瀬</v>
      </c>
      <c r="AC35" s="586" t="str">
        <f>VLOOKUP(Y35,'20230302Data'!A:K,4,FALSE)</f>
        <v>祐輔</v>
      </c>
      <c r="AD35" s="586" t="str">
        <f>VLOOKUP(Y35,'20230302Data'!A:K,6,FALSE)</f>
        <v/>
      </c>
      <c r="AE35" s="586" t="str">
        <f>VLOOKUP(Y35,'20230302Data'!A:K,7,FALSE)</f>
        <v/>
      </c>
      <c r="AF35" s="586" t="str">
        <f>VLOOKUP(Y35,'20230302Data'!A:K,8,FALSE)</f>
        <v/>
      </c>
      <c r="AG35" s="586" t="str">
        <f>VLOOKUP(Y35,'20230302Data'!A:K,9,FALSE)</f>
        <v/>
      </c>
      <c r="AH35" s="586" t="str">
        <f t="shared" si="1"/>
        <v>7069343352</v>
      </c>
      <c r="AI35" s="586" t="str">
        <f>IFERROR(VLOOKUP(AH35,'2024当番免除者リスト'!F:H,3,FALSE),"")</f>
        <v/>
      </c>
    </row>
    <row r="36" ht="12.75" customHeight="1">
      <c r="A36" s="575" t="s">
        <v>617</v>
      </c>
      <c r="B36" s="574">
        <v>34.0</v>
      </c>
      <c r="C36" s="574" t="s">
        <v>60</v>
      </c>
      <c r="D36" s="574" t="s">
        <v>3553</v>
      </c>
      <c r="E36" s="574" t="s">
        <v>612</v>
      </c>
      <c r="F36" s="574" t="s">
        <v>617</v>
      </c>
      <c r="G36" s="575" t="s">
        <v>618</v>
      </c>
      <c r="H36" s="574" t="s">
        <v>56</v>
      </c>
      <c r="I36" s="574" t="s">
        <v>1946</v>
      </c>
      <c r="J36" s="574" t="s">
        <v>139</v>
      </c>
      <c r="K36" s="622" t="s">
        <v>1947</v>
      </c>
      <c r="L36" s="24"/>
      <c r="M36" s="575"/>
      <c r="N36" s="576">
        <v>45045.0</v>
      </c>
      <c r="O36" s="574" t="s">
        <v>42</v>
      </c>
      <c r="P36" s="577"/>
      <c r="Q36" s="577"/>
      <c r="R36" s="576"/>
      <c r="S36" s="576"/>
      <c r="T36" s="578"/>
      <c r="U36" s="579">
        <v>44674.0</v>
      </c>
      <c r="V36" s="579"/>
      <c r="W36" s="575" t="s">
        <v>136</v>
      </c>
      <c r="X36" s="575"/>
      <c r="Y36" s="575" t="s">
        <v>617</v>
      </c>
      <c r="Z36" s="580" t="s">
        <v>618</v>
      </c>
      <c r="AA36" s="580" t="str">
        <f>VLOOKUP(Y36,'20230302Data'!A:K,2,FALSE)</f>
        <v>幼 もも</v>
      </c>
      <c r="AB36" s="580" t="str">
        <f>VLOOKUP(Y36,'20230302Data'!A:K,3,FALSE)</f>
        <v>山根 悠希</v>
      </c>
      <c r="AC36" s="581" t="str">
        <f>VLOOKUP(Y36,'20230302Data'!A:K,4,FALSE)</f>
        <v>聡</v>
      </c>
      <c r="AD36" s="581" t="str">
        <f>VLOOKUP(Y36,'20230302Data'!A:K,6,FALSE)</f>
        <v>小2－1</v>
      </c>
      <c r="AE36" s="581" t="str">
        <f>VLOOKUP(Y36,'20230302Data'!A:K,7,FALSE)</f>
        <v>山根 綾乃</v>
      </c>
      <c r="AF36" s="581" t="str">
        <f>VLOOKUP(Y36,'20230302Data'!A:K,8,FALSE)</f>
        <v>小5－2</v>
      </c>
      <c r="AG36" s="581" t="str">
        <f>VLOOKUP(Y36,'20230302Data'!A:K,9,FALSE)</f>
        <v>山根 陸</v>
      </c>
      <c r="AH36" s="581" t="str">
        <f t="shared" si="1"/>
        <v>4705195525</v>
      </c>
      <c r="AI36" s="581" t="str">
        <f>IFERROR(VLOOKUP(AH36,'2024当番免除者リスト'!F:H,3,FALSE),"")</f>
        <v/>
      </c>
    </row>
    <row r="37" ht="12.75" customHeight="1">
      <c r="A37" s="587" t="s">
        <v>47</v>
      </c>
      <c r="B37" s="587">
        <v>35.0</v>
      </c>
      <c r="C37" s="587" t="s">
        <v>60</v>
      </c>
      <c r="D37" s="587" t="s">
        <v>3554</v>
      </c>
      <c r="E37" s="587" t="s">
        <v>46</v>
      </c>
      <c r="F37" s="587" t="s">
        <v>47</v>
      </c>
      <c r="G37" s="139" t="s">
        <v>48</v>
      </c>
      <c r="H37" s="587" t="s">
        <v>65</v>
      </c>
      <c r="I37" s="587" t="s">
        <v>2358</v>
      </c>
      <c r="J37" s="587"/>
      <c r="K37" s="139"/>
      <c r="L37" s="139"/>
      <c r="M37" s="139"/>
      <c r="N37" s="588"/>
      <c r="O37" s="587"/>
      <c r="P37" s="588"/>
      <c r="Q37" s="588"/>
      <c r="R37" s="577"/>
      <c r="S37" s="577"/>
      <c r="T37" s="589"/>
      <c r="U37" s="590">
        <v>44779.0</v>
      </c>
      <c r="V37" s="590"/>
      <c r="W37" s="587" t="s">
        <v>52</v>
      </c>
      <c r="X37" s="139"/>
      <c r="Y37" s="587" t="s">
        <v>47</v>
      </c>
      <c r="Z37" s="139" t="s">
        <v>48</v>
      </c>
      <c r="AA37" s="591" t="str">
        <f>VLOOKUP(Y37,'20230302Data'!A:K,2,FALSE)</f>
        <v>幼 もも</v>
      </c>
      <c r="AB37" s="591" t="str">
        <f>VLOOKUP(Y37,'20230302Data'!A:K,3,FALSE)</f>
        <v>磯部 美桜</v>
      </c>
      <c r="AC37" s="592" t="str">
        <f>VLOOKUP(Y37,'20230302Data'!A:K,4,FALSE)</f>
        <v>大介</v>
      </c>
      <c r="AD37" s="592" t="str">
        <f>VLOOKUP(Y37,'20230302Data'!A:K,6,FALSE)</f>
        <v>小3－2</v>
      </c>
      <c r="AE37" s="592" t="str">
        <f>VLOOKUP(Y37,'20230302Data'!A:K,7,FALSE)</f>
        <v>磯部 侑理</v>
      </c>
      <c r="AF37" s="592" t="str">
        <f>VLOOKUP(Y37,'20230302Data'!A:K,8,FALSE)</f>
        <v/>
      </c>
      <c r="AG37" s="592" t="str">
        <f>VLOOKUP(Y37,'20230302Data'!A:K,9,FALSE)</f>
        <v/>
      </c>
      <c r="AH37" s="592" t="str">
        <f t="shared" si="1"/>
        <v>7703147618</v>
      </c>
      <c r="AI37" s="592" t="str">
        <f>IFERROR(VLOOKUP(AH37,'2024当番免除者リスト'!F:H,3,FALSE),"")</f>
        <v>運動会委員</v>
      </c>
    </row>
    <row r="38" ht="12.75" customHeight="1">
      <c r="A38" s="587" t="s">
        <v>2741</v>
      </c>
      <c r="B38" s="587">
        <v>36.0</v>
      </c>
      <c r="C38" s="587" t="s">
        <v>60</v>
      </c>
      <c r="D38" s="587" t="s">
        <v>3173</v>
      </c>
      <c r="E38" s="587" t="s">
        <v>2740</v>
      </c>
      <c r="F38" s="587" t="s">
        <v>2741</v>
      </c>
      <c r="G38" s="139" t="s">
        <v>2742</v>
      </c>
      <c r="H38" s="587" t="s">
        <v>118</v>
      </c>
      <c r="I38" s="587" t="s">
        <v>3555</v>
      </c>
      <c r="J38" s="587" t="s">
        <v>50</v>
      </c>
      <c r="K38" s="587" t="s">
        <v>3556</v>
      </c>
      <c r="L38" s="587"/>
      <c r="M38" s="587"/>
      <c r="N38" s="588"/>
      <c r="O38" s="588"/>
      <c r="P38" s="588"/>
      <c r="Q38" s="588"/>
      <c r="R38" s="577"/>
      <c r="S38" s="577"/>
      <c r="T38" s="589"/>
      <c r="U38" s="608"/>
      <c r="V38" s="608"/>
      <c r="W38" s="587" t="s">
        <v>128</v>
      </c>
      <c r="X38" s="587" t="s">
        <v>3557</v>
      </c>
      <c r="Y38" s="587" t="s">
        <v>2741</v>
      </c>
      <c r="Z38" s="591" t="s">
        <v>3558</v>
      </c>
      <c r="AA38" s="591" t="str">
        <f>VLOOKUP(Y38,'20230302Data'!A:K,2,FALSE)</f>
        <v>幼 もも</v>
      </c>
      <c r="AB38" s="591" t="str">
        <f>VLOOKUP(Y38,'20230302Data'!A:K,3,FALSE)</f>
        <v>西 竜輝</v>
      </c>
      <c r="AC38" s="592" t="str">
        <f>VLOOKUP(Y38,'20230302Data'!A:K,4,FALSE)</f>
        <v>佑樹</v>
      </c>
      <c r="AD38" s="592" t="str">
        <f>VLOOKUP(Y38,'20230302Data'!A:K,6,FALSE)</f>
        <v>小4－1</v>
      </c>
      <c r="AE38" s="592" t="str">
        <f>VLOOKUP(Y38,'20230302Data'!A:K,7,FALSE)</f>
        <v>西 朝輝</v>
      </c>
      <c r="AF38" s="592" t="str">
        <f>VLOOKUP(Y38,'20230302Data'!A:K,8,FALSE)</f>
        <v>小5－1</v>
      </c>
      <c r="AG38" s="592" t="str">
        <f>VLOOKUP(Y38,'20230302Data'!A:K,9,FALSE)</f>
        <v>西 美咲</v>
      </c>
      <c r="AH38" s="592" t="str">
        <f t="shared" si="1"/>
        <v>3108095341</v>
      </c>
      <c r="AI38" s="592" t="str">
        <f>IFERROR(VLOOKUP(AH38,'2024当番免除者リスト'!F:H,3,FALSE),"")</f>
        <v/>
      </c>
    </row>
    <row r="39" ht="12.75" customHeight="1">
      <c r="A39" s="587" t="s">
        <v>364</v>
      </c>
      <c r="B39" s="587">
        <v>37.0</v>
      </c>
      <c r="C39" s="587" t="s">
        <v>70</v>
      </c>
      <c r="D39" s="587" t="s">
        <v>3559</v>
      </c>
      <c r="E39" s="587" t="s">
        <v>363</v>
      </c>
      <c r="F39" s="587" t="s">
        <v>364</v>
      </c>
      <c r="G39" s="587" t="s">
        <v>365</v>
      </c>
      <c r="H39" s="587"/>
      <c r="I39" s="587"/>
      <c r="J39" s="587"/>
      <c r="K39" s="587"/>
      <c r="L39" s="587"/>
      <c r="M39" s="587"/>
      <c r="N39" s="588"/>
      <c r="O39" s="588"/>
      <c r="P39" s="588"/>
      <c r="Q39" s="588"/>
      <c r="R39" s="577"/>
      <c r="S39" s="577"/>
      <c r="T39" s="589"/>
      <c r="U39" s="608"/>
      <c r="V39" s="608"/>
      <c r="W39" s="587" t="s">
        <v>52</v>
      </c>
      <c r="X39" s="587" t="s">
        <v>3560</v>
      </c>
      <c r="Y39" s="587" t="s">
        <v>364</v>
      </c>
      <c r="Z39" s="591" t="s">
        <v>369</v>
      </c>
      <c r="AA39" s="591" t="str">
        <f>VLOOKUP(Y39,'20230302Data'!A:K,2,FALSE)</f>
        <v>小1－1</v>
      </c>
      <c r="AB39" s="591" t="str">
        <f>VLOOKUP(Y39,'20230302Data'!A:K,3,FALSE)</f>
        <v>上原 圭翔</v>
      </c>
      <c r="AC39" s="592" t="str">
        <f>VLOOKUP(Y39,'20230302Data'!A:K,4,FALSE)</f>
        <v>悠</v>
      </c>
      <c r="AD39" s="592" t="str">
        <f>VLOOKUP(Y39,'20230302Data'!A:K,6,FALSE)</f>
        <v/>
      </c>
      <c r="AE39" s="592" t="str">
        <f>VLOOKUP(Y39,'20230302Data'!A:K,7,FALSE)</f>
        <v/>
      </c>
      <c r="AF39" s="592" t="str">
        <f>VLOOKUP(Y39,'20230302Data'!A:K,8,FALSE)</f>
        <v/>
      </c>
      <c r="AG39" s="592" t="str">
        <f>VLOOKUP(Y39,'20230302Data'!A:K,9,FALSE)</f>
        <v/>
      </c>
      <c r="AH39" s="592" t="str">
        <f t="shared" si="1"/>
        <v>7703093296</v>
      </c>
      <c r="AI39" s="592" t="str">
        <f>IFERROR(VLOOKUP(AH39,'2024当番免除者リスト'!F:H,3,FALSE),"")</f>
        <v/>
      </c>
    </row>
    <row r="40" ht="12.75" customHeight="1">
      <c r="A40" s="264" t="s">
        <v>819</v>
      </c>
      <c r="B40" s="264">
        <v>38.0</v>
      </c>
      <c r="C40" s="264" t="s">
        <v>70</v>
      </c>
      <c r="D40" s="264" t="s">
        <v>3236</v>
      </c>
      <c r="E40" s="264" t="s">
        <v>817</v>
      </c>
      <c r="F40" s="264" t="s">
        <v>819</v>
      </c>
      <c r="G40" s="44" t="s">
        <v>820</v>
      </c>
      <c r="H40" s="44"/>
      <c r="I40" s="44"/>
      <c r="J40" s="44"/>
      <c r="K40" s="44"/>
      <c r="L40" s="44"/>
      <c r="M40" s="44"/>
      <c r="N40" s="582"/>
      <c r="O40" s="582"/>
      <c r="P40" s="582"/>
      <c r="Q40" s="582"/>
      <c r="R40" s="582"/>
      <c r="S40" s="264"/>
      <c r="T40" s="583"/>
      <c r="U40" s="584"/>
      <c r="V40" s="584"/>
      <c r="W40" s="44" t="s">
        <v>211</v>
      </c>
      <c r="X40" s="44"/>
      <c r="Y40" s="264" t="s">
        <v>819</v>
      </c>
      <c r="Z40" s="585" t="s">
        <v>820</v>
      </c>
      <c r="AA40" s="585" t="str">
        <f>VLOOKUP(Y40,'20230302Data'!A:K,2,FALSE)</f>
        <v>小1－1</v>
      </c>
      <c r="AB40" s="585" t="str">
        <f>VLOOKUP(Y40,'20230302Data'!A:K,3,FALSE)</f>
        <v>鈴木 賢斗</v>
      </c>
      <c r="AC40" s="586" t="str">
        <f>VLOOKUP(Y40,'20230302Data'!A:K,4,FALSE)</f>
        <v>ジェームス</v>
      </c>
      <c r="AD40" s="586" t="str">
        <f>VLOOKUP(Y40,'20230302Data'!A:K,6,FALSE)</f>
        <v/>
      </c>
      <c r="AE40" s="586" t="str">
        <f>VLOOKUP(Y40,'20230302Data'!A:K,7,FALSE)</f>
        <v/>
      </c>
      <c r="AF40" s="586" t="str">
        <f>VLOOKUP(Y40,'20230302Data'!A:K,8,FALSE)</f>
        <v/>
      </c>
      <c r="AG40" s="586" t="str">
        <f>VLOOKUP(Y40,'20230302Data'!A:K,9,FALSE)</f>
        <v/>
      </c>
      <c r="AH40" s="586" t="str">
        <f t="shared" si="1"/>
        <v>7708855784</v>
      </c>
      <c r="AI40" s="586" t="str">
        <f>IFERROR(VLOOKUP(AH40,'2024当番免除者リスト'!F:H,3,FALSE),"")</f>
        <v>図書委員</v>
      </c>
    </row>
    <row r="41" ht="12.75" customHeight="1">
      <c r="A41" s="264" t="s">
        <v>481</v>
      </c>
      <c r="B41" s="264">
        <v>39.0</v>
      </c>
      <c r="C41" s="264" t="s">
        <v>70</v>
      </c>
      <c r="D41" s="264" t="s">
        <v>3561</v>
      </c>
      <c r="E41" s="264" t="s">
        <v>475</v>
      </c>
      <c r="F41" s="621" t="s">
        <v>476</v>
      </c>
      <c r="G41" s="623" t="s">
        <v>3562</v>
      </c>
      <c r="H41" s="264" t="s">
        <v>109</v>
      </c>
      <c r="I41" s="264" t="s">
        <v>1909</v>
      </c>
      <c r="J41" s="44"/>
      <c r="K41" s="44"/>
      <c r="L41" s="44"/>
      <c r="M41" s="44"/>
      <c r="N41" s="582"/>
      <c r="O41" s="264"/>
      <c r="P41" s="582"/>
      <c r="Q41" s="582"/>
      <c r="R41" s="582">
        <v>45031.0</v>
      </c>
      <c r="S41" s="264" t="s">
        <v>42</v>
      </c>
      <c r="T41" s="583"/>
      <c r="U41" s="584"/>
      <c r="V41" s="584"/>
      <c r="W41" s="44" t="s">
        <v>211</v>
      </c>
      <c r="X41" s="44"/>
      <c r="Y41" s="264" t="s">
        <v>481</v>
      </c>
      <c r="Z41" s="585" t="s">
        <v>477</v>
      </c>
      <c r="AA41" s="585" t="str">
        <f>VLOOKUP(Y41,'20230302Data'!A:K,2,FALSE)</f>
        <v>小1－1</v>
      </c>
      <c r="AB41" s="585" t="str">
        <f>VLOOKUP(Y41,'20230302Data'!A:K,3,FALSE)</f>
        <v>齋藤 鉄平</v>
      </c>
      <c r="AC41" s="586" t="str">
        <f>VLOOKUP(Y41,'20230302Data'!A:K,4,FALSE)</f>
        <v>甲侍</v>
      </c>
      <c r="AD41" s="586" t="str">
        <f>VLOOKUP(Y41,'20230302Data'!A:K,6,FALSE)</f>
        <v>小3－1</v>
      </c>
      <c r="AE41" s="586" t="str">
        <f>VLOOKUP(Y41,'20230302Data'!A:K,7,FALSE)</f>
        <v>齋藤 理子</v>
      </c>
      <c r="AF41" s="586" t="str">
        <f>VLOOKUP(Y41,'20230302Data'!A:K,8,FALSE)</f>
        <v/>
      </c>
      <c r="AG41" s="586" t="str">
        <f>VLOOKUP(Y41,'20230302Data'!A:K,9,FALSE)</f>
        <v/>
      </c>
      <c r="AH41" s="586" t="str">
        <f t="shared" si="1"/>
        <v>4703232313</v>
      </c>
      <c r="AI41" s="586" t="str">
        <f>IFERROR(VLOOKUP(AH41,'2024当番免除者リスト'!F:H,3,FALSE),"")</f>
        <v/>
      </c>
    </row>
    <row r="42" ht="12.75" customHeight="1">
      <c r="A42" s="600" t="s">
        <v>873</v>
      </c>
      <c r="B42" s="600">
        <v>40.0</v>
      </c>
      <c r="C42" s="600" t="s">
        <v>70</v>
      </c>
      <c r="D42" s="600" t="s">
        <v>3275</v>
      </c>
      <c r="E42" s="600" t="s">
        <v>872</v>
      </c>
      <c r="F42" s="600" t="s">
        <v>873</v>
      </c>
      <c r="G42" s="601" t="s">
        <v>874</v>
      </c>
      <c r="H42" s="600" t="s">
        <v>123</v>
      </c>
      <c r="I42" s="600" t="s">
        <v>2134</v>
      </c>
      <c r="J42" s="600"/>
      <c r="K42" s="600"/>
      <c r="L42" s="600"/>
      <c r="M42" s="600"/>
      <c r="N42" s="577"/>
      <c r="O42" s="577"/>
      <c r="P42" s="577"/>
      <c r="Q42" s="600"/>
      <c r="R42" s="577"/>
      <c r="S42" s="577"/>
      <c r="T42" s="602"/>
      <c r="U42" s="603"/>
      <c r="V42" s="603"/>
      <c r="W42" s="600" t="s">
        <v>68</v>
      </c>
      <c r="X42" s="600" t="s">
        <v>3563</v>
      </c>
      <c r="Y42" s="600" t="s">
        <v>873</v>
      </c>
      <c r="Z42" s="604" t="s">
        <v>874</v>
      </c>
      <c r="AA42" s="604" t="str">
        <f>VLOOKUP(Y42,'20230302Data'!A:K,2,FALSE)</f>
        <v>小1－1</v>
      </c>
      <c r="AB42" s="604" t="str">
        <f>VLOOKUP(Y42,'20230302Data'!A:K,3,FALSE)</f>
        <v>渡辺 琳久</v>
      </c>
      <c r="AC42" s="605" t="str">
        <f>VLOOKUP(Y42,'20230302Data'!A:K,4,FALSE)</f>
        <v>哲也</v>
      </c>
      <c r="AD42" s="605" t="str">
        <f>VLOOKUP(Y42,'20230302Data'!A:K,6,FALSE)</f>
        <v>小4－2</v>
      </c>
      <c r="AE42" s="605" t="str">
        <f>VLOOKUP(Y42,'20230302Data'!A:K,7,FALSE)</f>
        <v>渡辺 遼</v>
      </c>
      <c r="AF42" s="605" t="str">
        <f>VLOOKUP(Y42,'20230302Data'!A:K,8,FALSE)</f>
        <v/>
      </c>
      <c r="AG42" s="605" t="str">
        <f>VLOOKUP(Y42,'20230302Data'!A:K,9,FALSE)</f>
        <v/>
      </c>
      <c r="AH42" s="605" t="str">
        <f t="shared" si="1"/>
        <v>4707580428</v>
      </c>
      <c r="AI42" s="605" t="str">
        <f>IFERROR(VLOOKUP(AH42,'2024当番免除者リスト'!F:H,3,FALSE),"")</f>
        <v>運営関係者</v>
      </c>
    </row>
    <row r="43" ht="12.75" customHeight="1">
      <c r="A43" s="264" t="s">
        <v>2949</v>
      </c>
      <c r="B43" s="264">
        <v>41.0</v>
      </c>
      <c r="C43" s="264" t="s">
        <v>70</v>
      </c>
      <c r="D43" s="264" t="s">
        <v>2947</v>
      </c>
      <c r="E43" s="264" t="s">
        <v>2948</v>
      </c>
      <c r="F43" s="264" t="s">
        <v>2949</v>
      </c>
      <c r="G43" s="623" t="s">
        <v>2950</v>
      </c>
      <c r="H43" s="264" t="s">
        <v>2731</v>
      </c>
      <c r="I43" s="264" t="s">
        <v>3564</v>
      </c>
      <c r="J43" s="44"/>
      <c r="K43" s="44"/>
      <c r="L43" s="44"/>
      <c r="M43" s="44"/>
      <c r="N43" s="582"/>
      <c r="O43" s="582"/>
      <c r="P43" s="582"/>
      <c r="Q43" s="582"/>
      <c r="R43" s="582">
        <v>45031.0</v>
      </c>
      <c r="S43" s="264" t="s">
        <v>220</v>
      </c>
      <c r="T43" s="583"/>
      <c r="U43" s="584"/>
      <c r="V43" s="584"/>
      <c r="W43" s="44" t="s">
        <v>211</v>
      </c>
      <c r="X43" s="44"/>
      <c r="Y43" s="264" t="s">
        <v>2949</v>
      </c>
      <c r="Z43" s="585" t="s">
        <v>3233</v>
      </c>
      <c r="AA43" s="585" t="str">
        <f>VLOOKUP(Y43,'20230302Data'!A:K,2,FALSE)</f>
        <v>小1－1</v>
      </c>
      <c r="AB43" s="585" t="str">
        <f>VLOOKUP(Y43,'20230302Data'!A:K,3,FALSE)</f>
        <v>井手 康平</v>
      </c>
      <c r="AC43" s="586" t="str">
        <f>VLOOKUP(Y43,'20230302Data'!A:K,4,FALSE)</f>
        <v>悟</v>
      </c>
      <c r="AD43" s="586" t="str">
        <f>VLOOKUP(Y43,'20230302Data'!A:K,6,FALSE)</f>
        <v>中2－1</v>
      </c>
      <c r="AE43" s="586" t="str">
        <f>VLOOKUP(Y43,'20230302Data'!A:K,7,FALSE)</f>
        <v>井手 優花</v>
      </c>
      <c r="AF43" s="586" t="str">
        <f>VLOOKUP(Y43,'20230302Data'!A:K,8,FALSE)</f>
        <v/>
      </c>
      <c r="AG43" s="586" t="str">
        <f>VLOOKUP(Y43,'20230302Data'!A:K,9,FALSE)</f>
        <v/>
      </c>
      <c r="AH43" s="586" t="str">
        <f t="shared" si="1"/>
        <v>4233090395</v>
      </c>
      <c r="AI43" s="586" t="str">
        <f>IFERROR(VLOOKUP(AH43,'2024当番免除者リスト'!F:H,3,FALSE),"")</f>
        <v/>
      </c>
    </row>
    <row r="44" ht="12.75" customHeight="1">
      <c r="A44" s="264" t="s">
        <v>2776</v>
      </c>
      <c r="B44" s="264">
        <v>42.0</v>
      </c>
      <c r="C44" s="264" t="s">
        <v>70</v>
      </c>
      <c r="D44" s="264" t="s">
        <v>3277</v>
      </c>
      <c r="E44" s="264" t="s">
        <v>371</v>
      </c>
      <c r="F44" s="264" t="s">
        <v>2776</v>
      </c>
      <c r="G44" s="44" t="s">
        <v>2117</v>
      </c>
      <c r="H44" s="44"/>
      <c r="I44" s="44"/>
      <c r="J44" s="44"/>
      <c r="K44" s="44"/>
      <c r="L44" s="44"/>
      <c r="M44" s="44"/>
      <c r="N44" s="582">
        <v>45052.0</v>
      </c>
      <c r="O44" s="264" t="s">
        <v>396</v>
      </c>
      <c r="P44" s="582"/>
      <c r="Q44" s="582"/>
      <c r="R44" s="582"/>
      <c r="S44" s="582"/>
      <c r="T44" s="583"/>
      <c r="U44" s="584"/>
      <c r="V44" s="584"/>
      <c r="W44" s="44" t="s">
        <v>211</v>
      </c>
      <c r="X44" s="44"/>
      <c r="Y44" s="264" t="s">
        <v>2776</v>
      </c>
      <c r="Z44" s="585" t="s">
        <v>2117</v>
      </c>
      <c r="AA44" s="585" t="str">
        <f>VLOOKUP(Y44,'20230302Data'!A:K,2,FALSE)</f>
        <v>小1－1</v>
      </c>
      <c r="AB44" s="585" t="str">
        <f>VLOOKUP(Y44,'20230302Data'!A:K,3,FALSE)</f>
        <v>松田 悠生</v>
      </c>
      <c r="AC44" s="586" t="str">
        <f>VLOOKUP(Y44,'20230302Data'!A:K,4,FALSE)</f>
        <v>陽介</v>
      </c>
      <c r="AD44" s="586" t="str">
        <f>VLOOKUP(Y44,'20230302Data'!A:K,6,FALSE)</f>
        <v/>
      </c>
      <c r="AE44" s="586" t="str">
        <f>VLOOKUP(Y44,'20230302Data'!A:K,7,FALSE)</f>
        <v/>
      </c>
      <c r="AF44" s="586" t="str">
        <f>VLOOKUP(Y44,'20230302Data'!A:K,8,FALSE)</f>
        <v/>
      </c>
      <c r="AG44" s="586" t="str">
        <f>VLOOKUP(Y44,'20230302Data'!A:K,9,FALSE)</f>
        <v/>
      </c>
      <c r="AH44" s="586" t="str">
        <f t="shared" si="1"/>
        <v>7706954988</v>
      </c>
      <c r="AI44" s="586" t="str">
        <f>IFERROR(VLOOKUP(AH44,'2024当番免除者リスト'!F:H,3,FALSE),"")</f>
        <v/>
      </c>
    </row>
    <row r="45" ht="12.75" customHeight="1">
      <c r="A45" s="264" t="s">
        <v>861</v>
      </c>
      <c r="B45" s="264">
        <v>43.0</v>
      </c>
      <c r="C45" s="264" t="s">
        <v>70</v>
      </c>
      <c r="D45" s="264" t="s">
        <v>3250</v>
      </c>
      <c r="E45" s="264" t="s">
        <v>860</v>
      </c>
      <c r="F45" s="264" t="s">
        <v>861</v>
      </c>
      <c r="G45" s="44" t="s">
        <v>3565</v>
      </c>
      <c r="H45" s="44"/>
      <c r="I45" s="44"/>
      <c r="J45" s="44"/>
      <c r="K45" s="44"/>
      <c r="L45" s="44"/>
      <c r="M45" s="44"/>
      <c r="N45" s="582">
        <v>45052.0</v>
      </c>
      <c r="O45" s="264" t="s">
        <v>90</v>
      </c>
      <c r="P45" s="582"/>
      <c r="Q45" s="264"/>
      <c r="R45" s="582"/>
      <c r="S45" s="582"/>
      <c r="T45" s="583"/>
      <c r="U45" s="584"/>
      <c r="V45" s="584"/>
      <c r="W45" s="44" t="s">
        <v>211</v>
      </c>
      <c r="X45" s="44"/>
      <c r="Y45" s="264" t="s">
        <v>861</v>
      </c>
      <c r="Z45" s="585" t="s">
        <v>862</v>
      </c>
      <c r="AA45" s="585" t="str">
        <f>VLOOKUP(Y45,'20230302Data'!A:K,2,FALSE)</f>
        <v>小1－1</v>
      </c>
      <c r="AB45" s="585" t="str">
        <f>VLOOKUP(Y45,'20230302Data'!A:K,3,FALSE)</f>
        <v>岩田 健孟</v>
      </c>
      <c r="AC45" s="586" t="str">
        <f>VLOOKUP(Y45,'20230302Data'!A:K,4,FALSE)</f>
        <v>達則</v>
      </c>
      <c r="AD45" s="586" t="str">
        <f>VLOOKUP(Y45,'20230302Data'!A:K,6,FALSE)</f>
        <v/>
      </c>
      <c r="AE45" s="586" t="str">
        <f>VLOOKUP(Y45,'20230302Data'!A:K,7,FALSE)</f>
        <v/>
      </c>
      <c r="AF45" s="586" t="str">
        <f>VLOOKUP(Y45,'20230302Data'!A:K,8,FALSE)</f>
        <v/>
      </c>
      <c r="AG45" s="586" t="str">
        <f>VLOOKUP(Y45,'20230302Data'!A:K,9,FALSE)</f>
        <v/>
      </c>
      <c r="AH45" s="586" t="str">
        <f t="shared" si="1"/>
        <v>4234905130</v>
      </c>
      <c r="AI45" s="586" t="str">
        <f>IFERROR(VLOOKUP(AH45,'2024当番免除者リスト'!F:H,3,FALSE),"")</f>
        <v/>
      </c>
    </row>
    <row r="46" ht="12.75" customHeight="1">
      <c r="A46" s="587" t="s">
        <v>2771</v>
      </c>
      <c r="B46" s="587">
        <v>44.0</v>
      </c>
      <c r="C46" s="587" t="s">
        <v>70</v>
      </c>
      <c r="D46" s="587" t="s">
        <v>3280</v>
      </c>
      <c r="E46" s="587" t="s">
        <v>2770</v>
      </c>
      <c r="F46" s="587" t="s">
        <v>2771</v>
      </c>
      <c r="G46" s="587" t="s">
        <v>2772</v>
      </c>
      <c r="H46" s="587" t="s">
        <v>109</v>
      </c>
      <c r="I46" s="587" t="s">
        <v>3566</v>
      </c>
      <c r="J46" s="587"/>
      <c r="K46" s="587"/>
      <c r="L46" s="624"/>
      <c r="M46" s="587"/>
      <c r="N46" s="588"/>
      <c r="O46" s="588"/>
      <c r="P46" s="588"/>
      <c r="Q46" s="588"/>
      <c r="R46" s="577"/>
      <c r="S46" s="577"/>
      <c r="T46" s="589"/>
      <c r="U46" s="608"/>
      <c r="V46" s="608"/>
      <c r="W46" s="587" t="s">
        <v>128</v>
      </c>
      <c r="X46" s="587" t="s">
        <v>3567</v>
      </c>
      <c r="Y46" s="587" t="s">
        <v>2771</v>
      </c>
      <c r="Z46" s="591" t="s">
        <v>2774</v>
      </c>
      <c r="AA46" s="591" t="str">
        <f>VLOOKUP(Y46,'20230302Data'!A:K,2,FALSE)</f>
        <v>小1－1</v>
      </c>
      <c r="AB46" s="591" t="str">
        <f>VLOOKUP(Y46,'20230302Data'!A:K,3,FALSE)</f>
        <v>髙田 昂汰</v>
      </c>
      <c r="AC46" s="592" t="str">
        <f>VLOOKUP(Y46,'20230302Data'!A:K,4,FALSE)</f>
        <v>優吾</v>
      </c>
      <c r="AD46" s="592" t="str">
        <f>VLOOKUP(Y46,'20230302Data'!A:K,6,FALSE)</f>
        <v>小3－1</v>
      </c>
      <c r="AE46" s="592" t="str">
        <f>VLOOKUP(Y46,'20230302Data'!A:K,7,FALSE)</f>
        <v>髙田 湊介</v>
      </c>
      <c r="AF46" s="592" t="str">
        <f>VLOOKUP(Y46,'20230302Data'!A:K,8,FALSE)</f>
        <v/>
      </c>
      <c r="AG46" s="592" t="str">
        <f>VLOOKUP(Y46,'20230302Data'!A:K,9,FALSE)</f>
        <v/>
      </c>
      <c r="AH46" s="592" t="str">
        <f t="shared" si="1"/>
        <v>4784849636</v>
      </c>
      <c r="AI46" s="592" t="str">
        <f>IFERROR(VLOOKUP(AH46,'2024当番免除者リスト'!F:H,3,FALSE),"")</f>
        <v/>
      </c>
    </row>
    <row r="47" ht="12.75" customHeight="1">
      <c r="A47" s="264" t="s">
        <v>936</v>
      </c>
      <c r="B47" s="264">
        <v>45.0</v>
      </c>
      <c r="C47" s="264" t="s">
        <v>70</v>
      </c>
      <c r="D47" s="264" t="s">
        <v>3252</v>
      </c>
      <c r="E47" s="264" t="s">
        <v>935</v>
      </c>
      <c r="F47" s="264" t="s">
        <v>936</v>
      </c>
      <c r="G47" s="44" t="s">
        <v>3568</v>
      </c>
      <c r="H47" s="44"/>
      <c r="I47" s="44"/>
      <c r="J47" s="44"/>
      <c r="K47" s="44"/>
      <c r="L47" s="44"/>
      <c r="M47" s="44"/>
      <c r="N47" s="582"/>
      <c r="O47" s="582"/>
      <c r="P47" s="582"/>
      <c r="Q47" s="264"/>
      <c r="R47" s="582">
        <v>45052.0</v>
      </c>
      <c r="S47" s="264" t="s">
        <v>42</v>
      </c>
      <c r="T47" s="583"/>
      <c r="U47" s="584"/>
      <c r="V47" s="584"/>
      <c r="W47" s="44" t="s">
        <v>211</v>
      </c>
      <c r="X47" s="44"/>
      <c r="Y47" s="264" t="s">
        <v>936</v>
      </c>
      <c r="Z47" s="585" t="s">
        <v>3569</v>
      </c>
      <c r="AA47" s="585" t="str">
        <f>VLOOKUP(Y47,'20230302Data'!A:K,2,FALSE)</f>
        <v>小1－1</v>
      </c>
      <c r="AB47" s="585" t="str">
        <f>VLOOKUP(Y47,'20230302Data'!A:K,3,FALSE)</f>
        <v>内山 綾士</v>
      </c>
      <c r="AC47" s="586" t="str">
        <f>VLOOKUP(Y47,'20230302Data'!A:K,4,FALSE)</f>
        <v>祐紀</v>
      </c>
      <c r="AD47" s="586" t="str">
        <f>VLOOKUP(Y47,'20230302Data'!A:K,6,FALSE)</f>
        <v/>
      </c>
      <c r="AE47" s="586" t="str">
        <f>VLOOKUP(Y47,'20230302Data'!A:K,7,FALSE)</f>
        <v/>
      </c>
      <c r="AF47" s="586" t="str">
        <f>VLOOKUP(Y47,'20230302Data'!A:K,8,FALSE)</f>
        <v/>
      </c>
      <c r="AG47" s="586" t="str">
        <f>VLOOKUP(Y47,'20230302Data'!A:K,9,FALSE)</f>
        <v/>
      </c>
      <c r="AH47" s="586" t="str">
        <f t="shared" si="1"/>
        <v>3107559862</v>
      </c>
      <c r="AI47" s="586" t="str">
        <f>IFERROR(VLOOKUP(AH47,'2024当番免除者リスト'!F:H,3,FALSE),"")</f>
        <v/>
      </c>
    </row>
    <row r="48" ht="12.75" customHeight="1">
      <c r="A48" s="574" t="s">
        <v>932</v>
      </c>
      <c r="B48" s="574">
        <v>46.0</v>
      </c>
      <c r="C48" s="574" t="s">
        <v>70</v>
      </c>
      <c r="D48" s="574" t="s">
        <v>3260</v>
      </c>
      <c r="E48" s="574" t="s">
        <v>931</v>
      </c>
      <c r="F48" s="574" t="s">
        <v>932</v>
      </c>
      <c r="G48" s="575" t="s">
        <v>933</v>
      </c>
      <c r="H48" s="574"/>
      <c r="I48" s="574"/>
      <c r="J48" s="574"/>
      <c r="K48" s="574"/>
      <c r="L48" s="574"/>
      <c r="M48" s="574"/>
      <c r="N48" s="576">
        <v>45052.0</v>
      </c>
      <c r="O48" s="574" t="s">
        <v>42</v>
      </c>
      <c r="P48" s="577"/>
      <c r="Q48" s="577"/>
      <c r="R48" s="576"/>
      <c r="S48" s="576"/>
      <c r="T48" s="578"/>
      <c r="U48" s="611"/>
      <c r="V48" s="611"/>
      <c r="W48" s="574" t="s">
        <v>136</v>
      </c>
      <c r="X48" s="574" t="s">
        <v>3560</v>
      </c>
      <c r="Y48" s="574" t="s">
        <v>932</v>
      </c>
      <c r="Z48" s="580" t="s">
        <v>933</v>
      </c>
      <c r="AA48" s="580" t="str">
        <f>VLOOKUP(Y48,'20230302Data'!A:K,2,FALSE)</f>
        <v>小1－1</v>
      </c>
      <c r="AB48" s="580" t="str">
        <f>VLOOKUP(Y48,'20230302Data'!A:K,3,FALSE)</f>
        <v>ハイマン 多莉明</v>
      </c>
      <c r="AC48" s="581" t="str">
        <f>VLOOKUP(Y48,'20230302Data'!A:K,4,FALSE)</f>
        <v>ラリー</v>
      </c>
      <c r="AD48" s="581" t="str">
        <f>VLOOKUP(Y48,'20230302Data'!A:K,6,FALSE)</f>
        <v/>
      </c>
      <c r="AE48" s="581" t="str">
        <f>VLOOKUP(Y48,'20230302Data'!A:K,7,FALSE)</f>
        <v/>
      </c>
      <c r="AF48" s="581" t="str">
        <f>VLOOKUP(Y48,'20230302Data'!A:K,8,FALSE)</f>
        <v/>
      </c>
      <c r="AG48" s="581" t="str">
        <f>VLOOKUP(Y48,'20230302Data'!A:K,9,FALSE)</f>
        <v/>
      </c>
      <c r="AH48" s="581" t="str">
        <f t="shared" si="1"/>
        <v>9178604899</v>
      </c>
      <c r="AI48" s="581" t="str">
        <f>IFERROR(VLOOKUP(AH48,'2024当番免除者リスト'!F:H,3,FALSE),"")</f>
        <v>図書委員</v>
      </c>
    </row>
    <row r="49" ht="12.75" customHeight="1">
      <c r="A49" s="264" t="s">
        <v>3283</v>
      </c>
      <c r="B49" s="264">
        <v>47.0</v>
      </c>
      <c r="C49" s="264" t="s">
        <v>70</v>
      </c>
      <c r="D49" s="264" t="s">
        <v>3285</v>
      </c>
      <c r="E49" s="264" t="s">
        <v>3286</v>
      </c>
      <c r="F49" s="264" t="s">
        <v>3283</v>
      </c>
      <c r="G49" s="44" t="s">
        <v>3570</v>
      </c>
      <c r="H49" s="264" t="s">
        <v>50</v>
      </c>
      <c r="I49" s="264" t="s">
        <v>3571</v>
      </c>
      <c r="J49" s="44"/>
      <c r="K49" s="44"/>
      <c r="L49" s="44"/>
      <c r="M49" s="44"/>
      <c r="N49" s="582"/>
      <c r="O49" s="264"/>
      <c r="P49" s="582"/>
      <c r="Q49" s="264"/>
      <c r="R49" s="582"/>
      <c r="S49" s="582"/>
      <c r="T49" s="583"/>
      <c r="U49" s="584"/>
      <c r="V49" s="584">
        <v>45094.0</v>
      </c>
      <c r="W49" s="44" t="s">
        <v>211</v>
      </c>
      <c r="X49" s="44"/>
      <c r="Y49" s="264" t="s">
        <v>3283</v>
      </c>
      <c r="Z49" s="585" t="s">
        <v>3284</v>
      </c>
      <c r="AA49" s="585" t="str">
        <f>VLOOKUP(Y49,'20230302Data'!A:K,2,FALSE)</f>
        <v>小1－1</v>
      </c>
      <c r="AB49" s="585" t="str">
        <f>VLOOKUP(Y49,'20230302Data'!A:K,3,FALSE)</f>
        <v>村瀬 英奈</v>
      </c>
      <c r="AC49" s="586" t="str">
        <f>VLOOKUP(Y49,'20230302Data'!A:K,4,FALSE)</f>
        <v>友和</v>
      </c>
      <c r="AD49" s="586" t="str">
        <f>VLOOKUP(Y49,'20230302Data'!A:K,6,FALSE)</f>
        <v>小5－1</v>
      </c>
      <c r="AE49" s="586" t="str">
        <f>VLOOKUP(Y49,'20230302Data'!A:K,7,FALSE)</f>
        <v>村瀬 友翔</v>
      </c>
      <c r="AF49" s="586" t="str">
        <f>VLOOKUP(Y49,'20230302Data'!A:K,8,FALSE)</f>
        <v/>
      </c>
      <c r="AG49" s="586" t="str">
        <f>VLOOKUP(Y49,'20230302Data'!A:K,9,FALSE)</f>
        <v/>
      </c>
      <c r="AH49" s="586" t="str">
        <f t="shared" si="1"/>
        <v>4044508288</v>
      </c>
      <c r="AI49" s="586" t="str">
        <f>IFERROR(VLOOKUP(AH49,'2024当番免除者リスト'!F:H,3,FALSE),"")</f>
        <v/>
      </c>
    </row>
    <row r="50" ht="12.75" customHeight="1">
      <c r="A50" s="593" t="s">
        <v>2976</v>
      </c>
      <c r="B50" s="593">
        <v>48.0</v>
      </c>
      <c r="C50" s="593" t="s">
        <v>70</v>
      </c>
      <c r="D50" s="593" t="s">
        <v>2974</v>
      </c>
      <c r="E50" s="593" t="s">
        <v>2975</v>
      </c>
      <c r="F50" s="593" t="s">
        <v>2976</v>
      </c>
      <c r="G50" s="625" t="s">
        <v>2977</v>
      </c>
      <c r="H50" s="593" t="s">
        <v>118</v>
      </c>
      <c r="I50" s="593" t="s">
        <v>3572</v>
      </c>
      <c r="J50" s="594"/>
      <c r="K50" s="594"/>
      <c r="L50" s="594"/>
      <c r="M50" s="594"/>
      <c r="N50" s="595"/>
      <c r="O50" s="595"/>
      <c r="P50" s="595"/>
      <c r="Q50" s="595"/>
      <c r="R50" s="577"/>
      <c r="S50" s="600"/>
      <c r="T50" s="596"/>
      <c r="U50" s="613"/>
      <c r="V50" s="613"/>
      <c r="W50" s="593" t="s">
        <v>76</v>
      </c>
      <c r="X50" s="594"/>
      <c r="Y50" s="593" t="s">
        <v>2976</v>
      </c>
      <c r="Z50" s="598" t="s">
        <v>3241</v>
      </c>
      <c r="AA50" s="598" t="str">
        <f>VLOOKUP(Y50,'20230302Data'!A:K,2,FALSE)</f>
        <v>小1－1</v>
      </c>
      <c r="AB50" s="598" t="str">
        <f>VLOOKUP(Y50,'20230302Data'!A:K,3,FALSE)</f>
        <v>松本 佳乃</v>
      </c>
      <c r="AC50" s="599" t="str">
        <f>VLOOKUP(Y50,'20230302Data'!A:K,4,FALSE)</f>
        <v>康宏</v>
      </c>
      <c r="AD50" s="599" t="str">
        <f>VLOOKUP(Y50,'20230302Data'!A:K,6,FALSE)</f>
        <v>小4－1</v>
      </c>
      <c r="AE50" s="599" t="str">
        <f>VLOOKUP(Y50,'20230302Data'!A:K,7,FALSE)</f>
        <v>松本 拓己</v>
      </c>
      <c r="AF50" s="599" t="str">
        <f>VLOOKUP(Y50,'20230302Data'!A:K,8,FALSE)</f>
        <v/>
      </c>
      <c r="AG50" s="599" t="str">
        <f>VLOOKUP(Y50,'20230302Data'!A:K,9,FALSE)</f>
        <v/>
      </c>
      <c r="AH50" s="599" t="str">
        <f t="shared" si="1"/>
        <v>7069837954</v>
      </c>
      <c r="AI50" s="599" t="str">
        <f>IFERROR(VLOOKUP(AH50,'2024当番免除者リスト'!F:H,3,FALSE),"")</f>
        <v/>
      </c>
    </row>
    <row r="51" ht="12.75" customHeight="1">
      <c r="A51" s="614" t="s">
        <v>3105</v>
      </c>
      <c r="B51" s="614">
        <v>49.0</v>
      </c>
      <c r="C51" s="614" t="s">
        <v>70</v>
      </c>
      <c r="D51" s="614" t="s">
        <v>3573</v>
      </c>
      <c r="E51" s="614" t="s">
        <v>3012</v>
      </c>
      <c r="F51" s="614" t="s">
        <v>3013</v>
      </c>
      <c r="G51" s="615" t="s">
        <v>3014</v>
      </c>
      <c r="H51" s="615"/>
      <c r="I51" s="615"/>
      <c r="J51" s="615"/>
      <c r="K51" s="615"/>
      <c r="L51" s="615"/>
      <c r="M51" s="615"/>
      <c r="N51" s="577"/>
      <c r="O51" s="577"/>
      <c r="P51" s="577"/>
      <c r="Q51" s="600"/>
      <c r="R51" s="616">
        <v>45031.0</v>
      </c>
      <c r="S51" s="614" t="s">
        <v>176</v>
      </c>
      <c r="T51" s="617"/>
      <c r="U51" s="626"/>
      <c r="V51" s="626"/>
      <c r="W51" s="615" t="s">
        <v>177</v>
      </c>
      <c r="X51" s="615"/>
      <c r="Y51" s="614" t="s">
        <v>3105</v>
      </c>
      <c r="Z51" s="619" t="s">
        <v>3106</v>
      </c>
      <c r="AA51" s="619" t="str">
        <f>VLOOKUP(Y51,'20230302Data'!A:K,2,FALSE)</f>
        <v>小1－1</v>
      </c>
      <c r="AB51" s="619" t="str">
        <f>VLOOKUP(Y51,'20230302Data'!A:K,3,FALSE)</f>
        <v>梶原 杏</v>
      </c>
      <c r="AC51" s="620" t="str">
        <f>VLOOKUP(Y51,'20230302Data'!A:K,4,FALSE)</f>
        <v>將義</v>
      </c>
      <c r="AD51" s="620" t="str">
        <f>VLOOKUP(Y51,'20230302Data'!A:K,6,FALSE)</f>
        <v/>
      </c>
      <c r="AE51" s="620" t="str">
        <f>VLOOKUP(Y51,'20230302Data'!A:K,7,FALSE)</f>
        <v/>
      </c>
      <c r="AF51" s="620" t="str">
        <f>VLOOKUP(Y51,'20230302Data'!A:K,8,FALSE)</f>
        <v/>
      </c>
      <c r="AG51" s="620" t="str">
        <f>VLOOKUP(Y51,'20230302Data'!A:K,9,FALSE)</f>
        <v/>
      </c>
      <c r="AH51" s="620" t="str">
        <f t="shared" si="1"/>
        <v>4049833953</v>
      </c>
      <c r="AI51" s="620" t="str">
        <f>IFERROR(VLOOKUP(AH51,'2024当番免除者リスト'!F:H,3,FALSE),"")</f>
        <v/>
      </c>
    </row>
    <row r="52" ht="12.75" customHeight="1">
      <c r="A52" s="614" t="s">
        <v>296</v>
      </c>
      <c r="B52" s="614">
        <v>50.0</v>
      </c>
      <c r="C52" s="614" t="s">
        <v>70</v>
      </c>
      <c r="D52" s="614" t="s">
        <v>3574</v>
      </c>
      <c r="E52" s="614" t="s">
        <v>295</v>
      </c>
      <c r="F52" s="614" t="s">
        <v>296</v>
      </c>
      <c r="G52" s="615" t="s">
        <v>297</v>
      </c>
      <c r="H52" s="614" t="s">
        <v>123</v>
      </c>
      <c r="I52" s="614" t="s">
        <v>1767</v>
      </c>
      <c r="J52" s="614"/>
      <c r="K52" s="614"/>
      <c r="L52" s="614"/>
      <c r="M52" s="614"/>
      <c r="N52" s="577"/>
      <c r="O52" s="577"/>
      <c r="P52" s="577"/>
      <c r="Q52" s="577"/>
      <c r="R52" s="616">
        <v>45045.0</v>
      </c>
      <c r="S52" s="614" t="s">
        <v>176</v>
      </c>
      <c r="T52" s="617" t="s">
        <v>3575</v>
      </c>
      <c r="U52" s="618"/>
      <c r="V52" s="618"/>
      <c r="W52" s="614" t="s">
        <v>177</v>
      </c>
      <c r="X52" s="614" t="s">
        <v>3560</v>
      </c>
      <c r="Y52" s="614" t="s">
        <v>3576</v>
      </c>
      <c r="Z52" s="619" t="s">
        <v>3577</v>
      </c>
      <c r="AA52" s="619" t="str">
        <f>VLOOKUP(Y52,'20230302Data'!A:K,2,FALSE)</f>
        <v>小1－1</v>
      </c>
      <c r="AB52" s="619" t="str">
        <f>VLOOKUP(Y52,'20230302Data'!A:K,3,FALSE)</f>
        <v>セレン にこ</v>
      </c>
      <c r="AC52" s="620" t="str">
        <f>VLOOKUP(Y52,'20230302Data'!A:K,4,FALSE)</f>
        <v>康司</v>
      </c>
      <c r="AD52" s="620" t="str">
        <f>VLOOKUP(Y52,'20230302Data'!A:K,6,FALSE)</f>
        <v>小4－2</v>
      </c>
      <c r="AE52" s="620" t="str">
        <f>VLOOKUP(Y52,'20230302Data'!A:K,7,FALSE)</f>
        <v>セレン さな</v>
      </c>
      <c r="AF52" s="620" t="str">
        <f>VLOOKUP(Y52,'20230302Data'!A:K,8,FALSE)</f>
        <v/>
      </c>
      <c r="AG52" s="620" t="str">
        <f>VLOOKUP(Y52,'20230302Data'!A:K,9,FALSE)</f>
        <v/>
      </c>
      <c r="AH52" s="620" t="str">
        <f t="shared" si="1"/>
        <v>6788579876</v>
      </c>
      <c r="AI52" s="620" t="str">
        <f>IFERROR(VLOOKUP(AH52,'2024当番免除者リスト'!F:H,3,FALSE),"")</f>
        <v/>
      </c>
    </row>
    <row r="53" ht="12.75" customHeight="1">
      <c r="A53" s="574" t="s">
        <v>895</v>
      </c>
      <c r="B53" s="574">
        <v>51.0</v>
      </c>
      <c r="C53" s="574" t="s">
        <v>70</v>
      </c>
      <c r="D53" s="574" t="s">
        <v>3245</v>
      </c>
      <c r="E53" s="574" t="s">
        <v>894</v>
      </c>
      <c r="F53" s="574" t="s">
        <v>895</v>
      </c>
      <c r="G53" s="575" t="s">
        <v>896</v>
      </c>
      <c r="H53" s="575"/>
      <c r="I53" s="575"/>
      <c r="J53" s="575"/>
      <c r="K53" s="575"/>
      <c r="L53" s="575"/>
      <c r="M53" s="575"/>
      <c r="N53" s="576">
        <v>45031.0</v>
      </c>
      <c r="O53" s="574" t="s">
        <v>176</v>
      </c>
      <c r="P53" s="577"/>
      <c r="Q53" s="577"/>
      <c r="R53" s="576"/>
      <c r="S53" s="574"/>
      <c r="T53" s="578"/>
      <c r="U53" s="579"/>
      <c r="V53" s="579"/>
      <c r="W53" s="575" t="s">
        <v>136</v>
      </c>
      <c r="X53" s="575"/>
      <c r="Y53" s="574" t="s">
        <v>895</v>
      </c>
      <c r="Z53" s="580" t="s">
        <v>896</v>
      </c>
      <c r="AA53" s="580" t="str">
        <f>VLOOKUP(Y53,'20230302Data'!A:K,2,FALSE)</f>
        <v>小1－1</v>
      </c>
      <c r="AB53" s="580" t="str">
        <f>VLOOKUP(Y53,'20230302Data'!A:K,3,FALSE)</f>
        <v>新谷 えみり</v>
      </c>
      <c r="AC53" s="581" t="str">
        <f>VLOOKUP(Y53,'20230302Data'!A:K,4,FALSE)</f>
        <v>ハーヴィー</v>
      </c>
      <c r="AD53" s="581" t="str">
        <f>VLOOKUP(Y53,'20230302Data'!A:K,6,FALSE)</f>
        <v/>
      </c>
      <c r="AE53" s="581" t="str">
        <f>VLOOKUP(Y53,'20230302Data'!A:K,7,FALSE)</f>
        <v/>
      </c>
      <c r="AF53" s="581" t="str">
        <f>VLOOKUP(Y53,'20230302Data'!A:K,8,FALSE)</f>
        <v/>
      </c>
      <c r="AG53" s="581" t="str">
        <f>VLOOKUP(Y53,'20230302Data'!A:K,9,FALSE)</f>
        <v/>
      </c>
      <c r="AH53" s="581" t="str">
        <f t="shared" si="1"/>
        <v>4019243777</v>
      </c>
      <c r="AI53" s="581" t="str">
        <f>IFERROR(VLOOKUP(AH53,'2024当番免除者リスト'!F:H,3,FALSE),"")</f>
        <v/>
      </c>
    </row>
    <row r="54" ht="12.75" customHeight="1">
      <c r="A54" s="264" t="s">
        <v>857</v>
      </c>
      <c r="B54" s="264">
        <v>52.0</v>
      </c>
      <c r="C54" s="264" t="s">
        <v>70</v>
      </c>
      <c r="D54" s="264" t="s">
        <v>3261</v>
      </c>
      <c r="E54" s="264" t="s">
        <v>856</v>
      </c>
      <c r="F54" s="264" t="s">
        <v>857</v>
      </c>
      <c r="G54" s="44" t="s">
        <v>858</v>
      </c>
      <c r="H54" s="44"/>
      <c r="I54" s="44"/>
      <c r="J54" s="44"/>
      <c r="K54" s="44"/>
      <c r="L54" s="44"/>
      <c r="M54" s="44"/>
      <c r="N54" s="582"/>
      <c r="O54" s="582"/>
      <c r="P54" s="582">
        <v>45031.0</v>
      </c>
      <c r="Q54" s="264" t="s">
        <v>176</v>
      </c>
      <c r="R54" s="582"/>
      <c r="S54" s="264"/>
      <c r="T54" s="583"/>
      <c r="U54" s="584"/>
      <c r="V54" s="584"/>
      <c r="W54" s="44" t="s">
        <v>211</v>
      </c>
      <c r="X54" s="44"/>
      <c r="Y54" s="264" t="s">
        <v>857</v>
      </c>
      <c r="Z54" s="585" t="s">
        <v>858</v>
      </c>
      <c r="AA54" s="585" t="str">
        <f>VLOOKUP(Y54,'20230302Data'!A:K,2,FALSE)</f>
        <v>小1－1</v>
      </c>
      <c r="AB54" s="585" t="str">
        <f>VLOOKUP(Y54,'20230302Data'!A:K,3,FALSE)</f>
        <v>黒木 逢七</v>
      </c>
      <c r="AC54" s="586" t="str">
        <f>VLOOKUP(Y54,'20230302Data'!A:K,4,FALSE)</f>
        <v>泰成</v>
      </c>
      <c r="AD54" s="586" t="str">
        <f>VLOOKUP(Y54,'20230302Data'!A:K,6,FALSE)</f>
        <v/>
      </c>
      <c r="AE54" s="586" t="str">
        <f>VLOOKUP(Y54,'20230302Data'!A:K,7,FALSE)</f>
        <v/>
      </c>
      <c r="AF54" s="586" t="str">
        <f>VLOOKUP(Y54,'20230302Data'!A:K,8,FALSE)</f>
        <v/>
      </c>
      <c r="AG54" s="586" t="str">
        <f>VLOOKUP(Y54,'20230302Data'!A:K,9,FALSE)</f>
        <v/>
      </c>
      <c r="AH54" s="586" t="str">
        <f t="shared" si="1"/>
        <v>4705570371</v>
      </c>
      <c r="AI54" s="586" t="str">
        <f>IFERROR(VLOOKUP(AH54,'2024当番免除者リスト'!F:H,3,FALSE),"")</f>
        <v/>
      </c>
    </row>
    <row r="55" ht="12.75" customHeight="1">
      <c r="A55" s="587" t="s">
        <v>926</v>
      </c>
      <c r="B55" s="587">
        <v>53.0</v>
      </c>
      <c r="C55" s="587" t="s">
        <v>70</v>
      </c>
      <c r="D55" s="587" t="s">
        <v>3578</v>
      </c>
      <c r="E55" s="587" t="s">
        <v>925</v>
      </c>
      <c r="F55" s="587" t="s">
        <v>926</v>
      </c>
      <c r="G55" s="139" t="s">
        <v>927</v>
      </c>
      <c r="H55" s="587" t="s">
        <v>144</v>
      </c>
      <c r="I55" s="587" t="s">
        <v>2599</v>
      </c>
      <c r="J55" s="139"/>
      <c r="K55" s="139"/>
      <c r="L55" s="627"/>
      <c r="M55" s="139"/>
      <c r="N55" s="588"/>
      <c r="O55" s="587"/>
      <c r="P55" s="588"/>
      <c r="Q55" s="588"/>
      <c r="R55" s="577"/>
      <c r="S55" s="600"/>
      <c r="T55" s="589"/>
      <c r="U55" s="590">
        <v>44681.0</v>
      </c>
      <c r="V55" s="590"/>
      <c r="W55" s="139" t="s">
        <v>52</v>
      </c>
      <c r="X55" s="139"/>
      <c r="Y55" s="587" t="s">
        <v>926</v>
      </c>
      <c r="Z55" s="587" t="s">
        <v>927</v>
      </c>
      <c r="AA55" s="591" t="str">
        <f>VLOOKUP(Y55,'20230302Data'!A:K,2,FALSE)</f>
        <v>小1－1</v>
      </c>
      <c r="AB55" s="591" t="str">
        <f>VLOOKUP(Y55,'20230302Data'!A:K,3,FALSE)</f>
        <v>良原 渓太</v>
      </c>
      <c r="AC55" s="592" t="str">
        <f>VLOOKUP(Y55,'20230302Data'!A:K,4,FALSE)</f>
        <v>伸幸</v>
      </c>
      <c r="AD55" s="592" t="str">
        <f>VLOOKUP(Y55,'20230302Data'!A:K,6,FALSE)</f>
        <v>小6－1</v>
      </c>
      <c r="AE55" s="592" t="str">
        <f>VLOOKUP(Y55,'20230302Data'!A:K,7,FALSE)</f>
        <v>良原 康太</v>
      </c>
      <c r="AF55" s="592" t="str">
        <f>VLOOKUP(Y55,'20230302Data'!A:K,8,FALSE)</f>
        <v/>
      </c>
      <c r="AG55" s="592" t="str">
        <f>VLOOKUP(Y55,'20230302Data'!A:K,9,FALSE)</f>
        <v/>
      </c>
      <c r="AH55" s="592" t="str">
        <f t="shared" si="1"/>
        <v>6788826834</v>
      </c>
      <c r="AI55" s="592" t="str">
        <f>IFERROR(VLOOKUP(AH55,'2024当番免除者リスト'!F:H,3,FALSE),"")</f>
        <v/>
      </c>
    </row>
    <row r="56" ht="15.0" customHeight="1">
      <c r="A56" s="594" t="s">
        <v>813</v>
      </c>
      <c r="B56" s="593">
        <v>54.0</v>
      </c>
      <c r="C56" s="594" t="s">
        <v>70</v>
      </c>
      <c r="D56" s="594" t="s">
        <v>3579</v>
      </c>
      <c r="E56" s="594" t="s">
        <v>564</v>
      </c>
      <c r="F56" s="594" t="s">
        <v>813</v>
      </c>
      <c r="G56" s="594" t="s">
        <v>814</v>
      </c>
      <c r="H56" s="594" t="s">
        <v>3102</v>
      </c>
      <c r="I56" s="594" t="s">
        <v>2100</v>
      </c>
      <c r="J56" s="594"/>
      <c r="K56" s="594"/>
      <c r="L56" s="594"/>
      <c r="M56" s="594"/>
      <c r="N56" s="593"/>
      <c r="O56" s="593"/>
      <c r="P56" s="593"/>
      <c r="Q56" s="593"/>
      <c r="R56" s="577"/>
      <c r="S56" s="600"/>
      <c r="T56" s="594"/>
      <c r="U56" s="613">
        <v>44835.0</v>
      </c>
      <c r="V56" s="613"/>
      <c r="W56" s="594" t="s">
        <v>76</v>
      </c>
      <c r="X56" s="594"/>
      <c r="Y56" s="594" t="s">
        <v>813</v>
      </c>
      <c r="Z56" s="594"/>
      <c r="AA56" s="598" t="str">
        <f>VLOOKUP(Y56,'20230302Data'!A:K,2,FALSE)</f>
        <v>小1－1</v>
      </c>
      <c r="AB56" s="598" t="str">
        <f>VLOOKUP(Y56,'20230302Data'!A:K,3,FALSE)</f>
        <v>小島 蒔人</v>
      </c>
      <c r="AC56" s="599" t="str">
        <f>VLOOKUP(Y56,'20230302Data'!A:K,4,FALSE)</f>
        <v>薫</v>
      </c>
      <c r="AD56" s="599" t="str">
        <f>VLOOKUP(Y56,'20230302Data'!A:K,6,FALSE)</f>
        <v>中1－1</v>
      </c>
      <c r="AE56" s="599" t="str">
        <f>VLOOKUP(Y56,'20230302Data'!A:K,7,FALSE)</f>
        <v>小島 蒼</v>
      </c>
      <c r="AF56" s="599" t="str">
        <f>VLOOKUP(Y56,'20230302Data'!A:K,8,FALSE)</f>
        <v/>
      </c>
      <c r="AG56" s="599" t="str">
        <f>VLOOKUP(Y56,'20230302Data'!A:K,9,FALSE)</f>
        <v/>
      </c>
      <c r="AH56" s="599" t="str">
        <f t="shared" si="1"/>
        <v>6146238213</v>
      </c>
      <c r="AI56" s="599" t="str">
        <f>IFERROR(VLOOKUP(AH56,'2024当番免除者リスト'!F:H,3,FALSE),"")</f>
        <v>学級委員</v>
      </c>
    </row>
    <row r="57" ht="12.75" customHeight="1">
      <c r="A57" s="600" t="s">
        <v>2954</v>
      </c>
      <c r="B57" s="600">
        <v>55.0</v>
      </c>
      <c r="C57" s="600" t="s">
        <v>78</v>
      </c>
      <c r="D57" s="600" t="s">
        <v>2952</v>
      </c>
      <c r="E57" s="600" t="s">
        <v>2953</v>
      </c>
      <c r="F57" s="600" t="s">
        <v>2954</v>
      </c>
      <c r="G57" s="601" t="s">
        <v>2955</v>
      </c>
      <c r="H57" s="601"/>
      <c r="I57" s="601"/>
      <c r="J57" s="601"/>
      <c r="K57" s="601"/>
      <c r="L57" s="601"/>
      <c r="M57" s="601"/>
      <c r="N57" s="577"/>
      <c r="O57" s="577"/>
      <c r="P57" s="577"/>
      <c r="Q57" s="577"/>
      <c r="R57" s="577"/>
      <c r="S57" s="600"/>
      <c r="T57" s="602"/>
      <c r="U57" s="612"/>
      <c r="V57" s="612"/>
      <c r="W57" s="600" t="s">
        <v>68</v>
      </c>
      <c r="X57" s="601"/>
      <c r="Y57" s="600" t="s">
        <v>2954</v>
      </c>
      <c r="Z57" s="604" t="s">
        <v>2955</v>
      </c>
      <c r="AA57" s="604" t="str">
        <f>VLOOKUP(Y57,'20230302Data'!A:K,2,FALSE)</f>
        <v>小1－2</v>
      </c>
      <c r="AB57" s="604" t="str">
        <f>VLOOKUP(Y57,'20230302Data'!A:K,3,FALSE)</f>
        <v>塚本 凌久</v>
      </c>
      <c r="AC57" s="605" t="str">
        <f>VLOOKUP(Y57,'20230302Data'!A:K,4,FALSE)</f>
        <v>孝徳</v>
      </c>
      <c r="AD57" s="605" t="str">
        <f>VLOOKUP(Y57,'20230302Data'!A:K,6,FALSE)</f>
        <v/>
      </c>
      <c r="AE57" s="605" t="str">
        <f>VLOOKUP(Y57,'20230302Data'!A:K,7,FALSE)</f>
        <v/>
      </c>
      <c r="AF57" s="605" t="str">
        <f>VLOOKUP(Y57,'20230302Data'!A:K,8,FALSE)</f>
        <v/>
      </c>
      <c r="AG57" s="605" t="str">
        <f>VLOOKUP(Y57,'20230302Data'!A:K,9,FALSE)</f>
        <v/>
      </c>
      <c r="AH57" s="605" t="str">
        <f t="shared" si="1"/>
        <v>6782833556</v>
      </c>
      <c r="AI57" s="605" t="str">
        <f>IFERROR(VLOOKUP(AH57,'2024当番免除者リスト'!F:H,3,FALSE),"")</f>
        <v/>
      </c>
    </row>
    <row r="58" ht="12.75" customHeight="1">
      <c r="A58" s="600" t="s">
        <v>955</v>
      </c>
      <c r="B58" s="600">
        <v>56.0</v>
      </c>
      <c r="C58" s="600" t="s">
        <v>78</v>
      </c>
      <c r="D58" s="600" t="s">
        <v>3273</v>
      </c>
      <c r="E58" s="600" t="s">
        <v>954</v>
      </c>
      <c r="F58" s="600" t="s">
        <v>955</v>
      </c>
      <c r="G58" s="600" t="s">
        <v>956</v>
      </c>
      <c r="H58" s="600"/>
      <c r="I58" s="600"/>
      <c r="J58" s="600"/>
      <c r="K58" s="600"/>
      <c r="L58" s="600"/>
      <c r="M58" s="600"/>
      <c r="N58" s="577"/>
      <c r="O58" s="577"/>
      <c r="P58" s="577"/>
      <c r="Q58" s="577"/>
      <c r="R58" s="577"/>
      <c r="S58" s="577"/>
      <c r="T58" s="602"/>
      <c r="U58" s="603"/>
      <c r="V58" s="603"/>
      <c r="W58" s="600" t="s">
        <v>68</v>
      </c>
      <c r="X58" s="600"/>
      <c r="Y58" s="600" t="s">
        <v>955</v>
      </c>
      <c r="Z58" s="604" t="s">
        <v>957</v>
      </c>
      <c r="AA58" s="604" t="str">
        <f>VLOOKUP(Y58,'20230302Data'!A:K,2,FALSE)</f>
        <v>小1－2</v>
      </c>
      <c r="AB58" s="604" t="str">
        <f>VLOOKUP(Y58,'20230302Data'!A:K,3,FALSE)</f>
        <v>二村 貫太</v>
      </c>
      <c r="AC58" s="605" t="str">
        <f>VLOOKUP(Y58,'20230302Data'!A:K,4,FALSE)</f>
        <v>裕治</v>
      </c>
      <c r="AD58" s="605" t="str">
        <f>VLOOKUP(Y58,'20230302Data'!A:K,6,FALSE)</f>
        <v/>
      </c>
      <c r="AE58" s="605" t="str">
        <f>VLOOKUP(Y58,'20230302Data'!A:K,7,FALSE)</f>
        <v/>
      </c>
      <c r="AF58" s="605" t="str">
        <f>VLOOKUP(Y58,'20230302Data'!A:K,8,FALSE)</f>
        <v/>
      </c>
      <c r="AG58" s="605" t="str">
        <f>VLOOKUP(Y58,'20230302Data'!A:K,9,FALSE)</f>
        <v/>
      </c>
      <c r="AH58" s="605" t="str">
        <f t="shared" si="1"/>
        <v>6784318111</v>
      </c>
      <c r="AI58" s="605" t="str">
        <f>IFERROR(VLOOKUP(AH58,'2024当番免除者リスト'!F:H,3,FALSE),"")</f>
        <v>運営関係者</v>
      </c>
    </row>
    <row r="59" ht="12.75" customHeight="1">
      <c r="A59" s="593" t="s">
        <v>852</v>
      </c>
      <c r="B59" s="593">
        <v>57.0</v>
      </c>
      <c r="C59" s="593" t="s">
        <v>78</v>
      </c>
      <c r="D59" s="593" t="s">
        <v>3253</v>
      </c>
      <c r="E59" s="593" t="s">
        <v>850</v>
      </c>
      <c r="F59" s="593" t="s">
        <v>852</v>
      </c>
      <c r="G59" s="594" t="s">
        <v>3580</v>
      </c>
      <c r="H59" s="593" t="s">
        <v>151</v>
      </c>
      <c r="I59" s="593" t="s">
        <v>2123</v>
      </c>
      <c r="J59" s="594"/>
      <c r="K59" s="594"/>
      <c r="L59" s="594"/>
      <c r="M59" s="594"/>
      <c r="N59" s="595"/>
      <c r="O59" s="595"/>
      <c r="P59" s="595"/>
      <c r="Q59" s="595"/>
      <c r="R59" s="577"/>
      <c r="S59" s="577"/>
      <c r="T59" s="596"/>
      <c r="U59" s="613"/>
      <c r="V59" s="613"/>
      <c r="W59" s="594" t="s">
        <v>76</v>
      </c>
      <c r="X59" s="594"/>
      <c r="Y59" s="593" t="s">
        <v>852</v>
      </c>
      <c r="Z59" s="598" t="s">
        <v>854</v>
      </c>
      <c r="AA59" s="598" t="str">
        <f>VLOOKUP(Y59,'20230302Data'!A:K,2,FALSE)</f>
        <v>小1－2</v>
      </c>
      <c r="AB59" s="598" t="str">
        <f>VLOOKUP(Y59,'20230302Data'!A:K,3,FALSE)</f>
        <v>薮田 大輝</v>
      </c>
      <c r="AC59" s="599" t="str">
        <f>VLOOKUP(Y59,'20230302Data'!A:K,4,FALSE)</f>
        <v>豊大</v>
      </c>
      <c r="AD59" s="599" t="str">
        <f>VLOOKUP(Y59,'20230302Data'!A:K,6,FALSE)</f>
        <v>小6－2</v>
      </c>
      <c r="AE59" s="599" t="str">
        <f>VLOOKUP(Y59,'20230302Data'!A:K,7,FALSE)</f>
        <v>薮田 愛子</v>
      </c>
      <c r="AF59" s="599" t="str">
        <f>VLOOKUP(Y59,'20230302Data'!A:K,8,FALSE)</f>
        <v/>
      </c>
      <c r="AG59" s="599" t="str">
        <f>VLOOKUP(Y59,'20230302Data'!A:K,9,FALSE)</f>
        <v/>
      </c>
      <c r="AH59" s="599" t="str">
        <f t="shared" si="1"/>
        <v>4705890483</v>
      </c>
      <c r="AI59" s="599" t="str">
        <f>IFERROR(VLOOKUP(AH59,'2024当番免除者リスト'!F:H,3,FALSE),"")</f>
        <v/>
      </c>
    </row>
    <row r="60" ht="12.75" customHeight="1">
      <c r="A60" s="264" t="s">
        <v>2759</v>
      </c>
      <c r="B60" s="264">
        <v>58.0</v>
      </c>
      <c r="C60" s="264" t="s">
        <v>78</v>
      </c>
      <c r="D60" s="264" t="s">
        <v>3227</v>
      </c>
      <c r="E60" s="264" t="s">
        <v>2758</v>
      </c>
      <c r="F60" s="264" t="s">
        <v>2759</v>
      </c>
      <c r="G60" s="44" t="s">
        <v>2760</v>
      </c>
      <c r="H60" s="264"/>
      <c r="I60" s="264"/>
      <c r="J60" s="264"/>
      <c r="K60" s="264"/>
      <c r="L60" s="264"/>
      <c r="M60" s="264"/>
      <c r="N60" s="264"/>
      <c r="O60" s="264"/>
      <c r="P60" s="582"/>
      <c r="Q60" s="582"/>
      <c r="R60" s="582"/>
      <c r="S60" s="582"/>
      <c r="T60" s="583"/>
      <c r="U60" s="628"/>
      <c r="V60" s="628"/>
      <c r="W60" s="264" t="s">
        <v>211</v>
      </c>
      <c r="X60" s="264" t="s">
        <v>3581</v>
      </c>
      <c r="Y60" s="264" t="s">
        <v>2759</v>
      </c>
      <c r="Z60" s="585" t="s">
        <v>2761</v>
      </c>
      <c r="AA60" s="585" t="str">
        <f>VLOOKUP(Y60,'20230302Data'!A:K,2,FALSE)</f>
        <v>小1－2</v>
      </c>
      <c r="AB60" s="585" t="str">
        <f>VLOOKUP(Y60,'20230302Data'!A:K,3,FALSE)</f>
        <v>加藤 大河</v>
      </c>
      <c r="AC60" s="586" t="str">
        <f>VLOOKUP(Y60,'20230302Data'!A:K,4,FALSE)</f>
        <v>大地</v>
      </c>
      <c r="AD60" s="586" t="str">
        <f>VLOOKUP(Y60,'20230302Data'!A:K,6,FALSE)</f>
        <v/>
      </c>
      <c r="AE60" s="586" t="str">
        <f>VLOOKUP(Y60,'20230302Data'!A:K,7,FALSE)</f>
        <v/>
      </c>
      <c r="AF60" s="586" t="str">
        <f>VLOOKUP(Y60,'20230302Data'!A:K,8,FALSE)</f>
        <v/>
      </c>
      <c r="AG60" s="586" t="str">
        <f>VLOOKUP(Y60,'20230302Data'!A:K,9,FALSE)</f>
        <v/>
      </c>
      <c r="AH60" s="586" t="str">
        <f t="shared" si="1"/>
        <v>4788778054</v>
      </c>
      <c r="AI60" s="586" t="str">
        <f>IFERROR(VLOOKUP(AH60,'2024当番免除者リスト'!F:H,3,FALSE),"")</f>
        <v/>
      </c>
    </row>
    <row r="61" ht="12.75" customHeight="1">
      <c r="A61" s="264" t="s">
        <v>923</v>
      </c>
      <c r="B61" s="264">
        <v>59.0</v>
      </c>
      <c r="C61" s="264" t="s">
        <v>78</v>
      </c>
      <c r="D61" s="264" t="s">
        <v>3246</v>
      </c>
      <c r="E61" s="264" t="s">
        <v>920</v>
      </c>
      <c r="F61" s="264" t="s">
        <v>923</v>
      </c>
      <c r="G61" s="44" t="s">
        <v>3582</v>
      </c>
      <c r="H61" s="44"/>
      <c r="I61" s="44"/>
      <c r="J61" s="44"/>
      <c r="K61" s="44"/>
      <c r="L61" s="44"/>
      <c r="M61" s="44"/>
      <c r="N61" s="582"/>
      <c r="O61" s="582"/>
      <c r="P61" s="582"/>
      <c r="Q61" s="582"/>
      <c r="R61" s="582"/>
      <c r="S61" s="264"/>
      <c r="T61" s="583"/>
      <c r="U61" s="584"/>
      <c r="V61" s="584"/>
      <c r="W61" s="44" t="s">
        <v>211</v>
      </c>
      <c r="X61" s="44"/>
      <c r="Y61" s="264" t="s">
        <v>923</v>
      </c>
      <c r="Z61" s="585" t="s">
        <v>922</v>
      </c>
      <c r="AA61" s="585" t="str">
        <f>VLOOKUP(Y61,'20230302Data'!A:K,2,FALSE)</f>
        <v>小1－2</v>
      </c>
      <c r="AB61" s="585" t="str">
        <f>VLOOKUP(Y61,'20230302Data'!A:K,3,FALSE)</f>
        <v>中村 光太</v>
      </c>
      <c r="AC61" s="586" t="str">
        <f>VLOOKUP(Y61,'20230302Data'!A:K,4,FALSE)</f>
        <v>剛</v>
      </c>
      <c r="AD61" s="586" t="str">
        <f>VLOOKUP(Y61,'20230302Data'!A:K,6,FALSE)</f>
        <v/>
      </c>
      <c r="AE61" s="586" t="str">
        <f>VLOOKUP(Y61,'20230302Data'!A:K,7,FALSE)</f>
        <v/>
      </c>
      <c r="AF61" s="586" t="str">
        <f>VLOOKUP(Y61,'20230302Data'!A:K,8,FALSE)</f>
        <v/>
      </c>
      <c r="AG61" s="586" t="str">
        <f>VLOOKUP(Y61,'20230302Data'!A:K,9,FALSE)</f>
        <v/>
      </c>
      <c r="AH61" s="586" t="str">
        <f t="shared" si="1"/>
        <v>4042459823</v>
      </c>
      <c r="AI61" s="586" t="str">
        <f>IFERROR(VLOOKUP(AH61,'2024当番免除者リスト'!F:H,3,FALSE),"")</f>
        <v/>
      </c>
    </row>
    <row r="62" ht="12.75" customHeight="1">
      <c r="A62" s="264" t="s">
        <v>891</v>
      </c>
      <c r="B62" s="264">
        <v>60.0</v>
      </c>
      <c r="C62" s="264" t="s">
        <v>78</v>
      </c>
      <c r="D62" s="264" t="s">
        <v>3234</v>
      </c>
      <c r="E62" s="264" t="s">
        <v>887</v>
      </c>
      <c r="F62" s="264" t="s">
        <v>891</v>
      </c>
      <c r="G62" s="44" t="s">
        <v>3583</v>
      </c>
      <c r="H62" s="264" t="s">
        <v>151</v>
      </c>
      <c r="I62" s="264" t="s">
        <v>2186</v>
      </c>
      <c r="J62" s="264"/>
      <c r="K62" s="264"/>
      <c r="L62" s="264"/>
      <c r="M62" s="264"/>
      <c r="N62" s="582"/>
      <c r="O62" s="582"/>
      <c r="P62" s="582"/>
      <c r="Q62" s="582"/>
      <c r="R62" s="582">
        <v>45038.0</v>
      </c>
      <c r="S62" s="264" t="s">
        <v>220</v>
      </c>
      <c r="T62" s="583" t="s">
        <v>3584</v>
      </c>
      <c r="U62" s="628"/>
      <c r="V62" s="628"/>
      <c r="W62" s="264" t="s">
        <v>211</v>
      </c>
      <c r="X62" s="264" t="s">
        <v>3585</v>
      </c>
      <c r="Y62" s="264" t="s">
        <v>3586</v>
      </c>
      <c r="Z62" s="585" t="s">
        <v>892</v>
      </c>
      <c r="AA62" s="585" t="str">
        <f>VLOOKUP(Y62,'20230302Data'!A:K,2,FALSE)</f>
        <v>小1－2</v>
      </c>
      <c r="AB62" s="585" t="str">
        <f>VLOOKUP(Y62,'20230302Data'!A:K,3,FALSE)</f>
        <v>北井 匠</v>
      </c>
      <c r="AC62" s="586" t="str">
        <f>VLOOKUP(Y62,'20230302Data'!A:K,4,FALSE)</f>
        <v>大樹</v>
      </c>
      <c r="AD62" s="586" t="str">
        <f>VLOOKUP(Y62,'20230302Data'!A:K,6,FALSE)</f>
        <v>小6－2</v>
      </c>
      <c r="AE62" s="586" t="str">
        <f>VLOOKUP(Y62,'20230302Data'!A:K,7,FALSE)</f>
        <v>北井 大和</v>
      </c>
      <c r="AF62" s="586" t="str">
        <f>VLOOKUP(Y62,'20230302Data'!A:K,8,FALSE)</f>
        <v/>
      </c>
      <c r="AG62" s="586" t="str">
        <f>VLOOKUP(Y62,'20230302Data'!A:K,9,FALSE)</f>
        <v/>
      </c>
      <c r="AH62" s="586" t="str">
        <f t="shared" si="1"/>
        <v>7707785098</v>
      </c>
      <c r="AI62" s="586" t="str">
        <f>IFERROR(VLOOKUP(AH62,'2024当番免除者リスト'!F:H,3,FALSE),"")</f>
        <v/>
      </c>
    </row>
    <row r="63" ht="12.75" customHeight="1">
      <c r="A63" s="600" t="s">
        <v>2882</v>
      </c>
      <c r="B63" s="600">
        <v>61.0</v>
      </c>
      <c r="C63" s="600" t="s">
        <v>78</v>
      </c>
      <c r="D63" s="600" t="s">
        <v>3229</v>
      </c>
      <c r="E63" s="600" t="s">
        <v>1644</v>
      </c>
      <c r="F63" s="600" t="s">
        <v>2882</v>
      </c>
      <c r="G63" s="601" t="s">
        <v>2883</v>
      </c>
      <c r="H63" s="600" t="s">
        <v>109</v>
      </c>
      <c r="I63" s="600" t="s">
        <v>3587</v>
      </c>
      <c r="J63" s="600"/>
      <c r="K63" s="600"/>
      <c r="L63" s="600"/>
      <c r="M63" s="600"/>
      <c r="N63" s="577"/>
      <c r="O63" s="577"/>
      <c r="P63" s="577"/>
      <c r="Q63" s="577"/>
      <c r="R63" s="577"/>
      <c r="S63" s="577"/>
      <c r="T63" s="602"/>
      <c r="U63" s="603"/>
      <c r="V63" s="603"/>
      <c r="W63" s="600" t="s">
        <v>68</v>
      </c>
      <c r="X63" s="600" t="s">
        <v>3588</v>
      </c>
      <c r="Y63" s="600" t="s">
        <v>2882</v>
      </c>
      <c r="Z63" s="604" t="s">
        <v>2883</v>
      </c>
      <c r="AA63" s="604" t="str">
        <f>VLOOKUP(Y63,'20230302Data'!A:K,2,FALSE)</f>
        <v>小1－2</v>
      </c>
      <c r="AB63" s="604" t="str">
        <f>VLOOKUP(Y63,'20230302Data'!A:K,3,FALSE)</f>
        <v>宮田 來怜</v>
      </c>
      <c r="AC63" s="605" t="str">
        <f>VLOOKUP(Y63,'20230302Data'!A:K,4,FALSE)</f>
        <v>大輝</v>
      </c>
      <c r="AD63" s="605" t="str">
        <f>VLOOKUP(Y63,'20230302Data'!A:K,6,FALSE)</f>
        <v>小3－1</v>
      </c>
      <c r="AE63" s="605" t="str">
        <f>VLOOKUP(Y63,'20230302Data'!A:K,7,FALSE)</f>
        <v>宮田 亜美</v>
      </c>
      <c r="AF63" s="605" t="str">
        <f>VLOOKUP(Y63,'20230302Data'!A:K,8,FALSE)</f>
        <v/>
      </c>
      <c r="AG63" s="605" t="str">
        <f>VLOOKUP(Y63,'20230302Data'!A:K,9,FALSE)</f>
        <v/>
      </c>
      <c r="AH63" s="605" t="str">
        <f t="shared" si="1"/>
        <v>2139252174</v>
      </c>
      <c r="AI63" s="605" t="str">
        <f>IFERROR(VLOOKUP(AH63,'2024当番免除者リスト'!F:H,3,FALSE),"")</f>
        <v/>
      </c>
    </row>
    <row r="64" ht="12.75" customHeight="1">
      <c r="A64" s="600" t="s">
        <v>2968</v>
      </c>
      <c r="B64" s="600">
        <v>62.0</v>
      </c>
      <c r="C64" s="600" t="s">
        <v>78</v>
      </c>
      <c r="D64" s="600" t="s">
        <v>2966</v>
      </c>
      <c r="E64" s="600" t="s">
        <v>2967</v>
      </c>
      <c r="F64" s="600" t="s">
        <v>2968</v>
      </c>
      <c r="G64" s="601" t="s">
        <v>2969</v>
      </c>
      <c r="H64" s="600"/>
      <c r="I64" s="600"/>
      <c r="J64" s="600"/>
      <c r="K64" s="600"/>
      <c r="L64" s="600"/>
      <c r="M64" s="600"/>
      <c r="N64" s="577"/>
      <c r="O64" s="577"/>
      <c r="P64" s="577"/>
      <c r="Q64" s="577"/>
      <c r="R64" s="577"/>
      <c r="S64" s="600"/>
      <c r="T64" s="602"/>
      <c r="U64" s="603"/>
      <c r="V64" s="603"/>
      <c r="W64" s="600" t="s">
        <v>68</v>
      </c>
      <c r="X64" s="600" t="s">
        <v>3589</v>
      </c>
      <c r="Y64" s="600" t="s">
        <v>2968</v>
      </c>
      <c r="Z64" s="604" t="s">
        <v>2969</v>
      </c>
      <c r="AA64" s="604" t="str">
        <f>VLOOKUP(Y64,'20230302Data'!A:K,2,FALSE)</f>
        <v>小1－2</v>
      </c>
      <c r="AB64" s="604" t="str">
        <f>VLOOKUP(Y64,'20230302Data'!A:K,3,FALSE)</f>
        <v>モリソン 晴信</v>
      </c>
      <c r="AC64" s="605" t="str">
        <f>VLOOKUP(Y64,'20230302Data'!A:K,4,FALSE)</f>
        <v>ジョシュア</v>
      </c>
      <c r="AD64" s="605" t="str">
        <f>VLOOKUP(Y64,'20230302Data'!A:K,6,FALSE)</f>
        <v/>
      </c>
      <c r="AE64" s="605" t="str">
        <f>VLOOKUP(Y64,'20230302Data'!A:K,7,FALSE)</f>
        <v/>
      </c>
      <c r="AF64" s="605" t="str">
        <f>VLOOKUP(Y64,'20230302Data'!A:K,8,FALSE)</f>
        <v/>
      </c>
      <c r="AG64" s="605" t="str">
        <f>VLOOKUP(Y64,'20230302Data'!A:K,9,FALSE)</f>
        <v/>
      </c>
      <c r="AH64" s="605" t="str">
        <f t="shared" si="1"/>
        <v>4049085543</v>
      </c>
      <c r="AI64" s="605" t="str">
        <f>IFERROR(VLOOKUP(AH64,'2024当番免除者リスト'!F:H,3,FALSE),"")</f>
        <v/>
      </c>
    </row>
    <row r="65" ht="12.75" customHeight="1">
      <c r="A65" s="264" t="s">
        <v>847</v>
      </c>
      <c r="B65" s="264">
        <v>63.0</v>
      </c>
      <c r="C65" s="264" t="s">
        <v>78</v>
      </c>
      <c r="D65" s="264" t="s">
        <v>3271</v>
      </c>
      <c r="E65" s="264" t="s">
        <v>845</v>
      </c>
      <c r="F65" s="264" t="s">
        <v>847</v>
      </c>
      <c r="G65" s="44" t="s">
        <v>3590</v>
      </c>
      <c r="H65" s="264" t="s">
        <v>123</v>
      </c>
      <c r="I65" s="264" t="s">
        <v>2166</v>
      </c>
      <c r="J65" s="44"/>
      <c r="K65" s="44"/>
      <c r="L65" s="44"/>
      <c r="M65" s="44"/>
      <c r="N65" s="582"/>
      <c r="O65" s="264"/>
      <c r="P65" s="582">
        <v>45045.0</v>
      </c>
      <c r="Q65" s="264" t="s">
        <v>42</v>
      </c>
      <c r="R65" s="582"/>
      <c r="S65" s="264"/>
      <c r="T65" s="583"/>
      <c r="U65" s="584"/>
      <c r="V65" s="584"/>
      <c r="W65" s="44" t="s">
        <v>211</v>
      </c>
      <c r="X65" s="44"/>
      <c r="Y65" s="264" t="s">
        <v>847</v>
      </c>
      <c r="Z65" s="585" t="s">
        <v>808</v>
      </c>
      <c r="AA65" s="585" t="str">
        <f>VLOOKUP(Y65,'20230302Data'!A:K,2,FALSE)</f>
        <v>小1－2</v>
      </c>
      <c r="AB65" s="585" t="str">
        <f>VLOOKUP(Y65,'20230302Data'!A:K,3,FALSE)</f>
        <v>山崎 瑛美</v>
      </c>
      <c r="AC65" s="586" t="str">
        <f>VLOOKUP(Y65,'20230302Data'!A:K,4,FALSE)</f>
        <v>寿也</v>
      </c>
      <c r="AD65" s="586" t="str">
        <f>VLOOKUP(Y65,'20230302Data'!A:K,6,FALSE)</f>
        <v>小4－2</v>
      </c>
      <c r="AE65" s="586" t="str">
        <f>VLOOKUP(Y65,'20230302Data'!A:K,7,FALSE)</f>
        <v>山崎 玲奈</v>
      </c>
      <c r="AF65" s="586" t="str">
        <f>VLOOKUP(Y65,'20230302Data'!A:K,8,FALSE)</f>
        <v/>
      </c>
      <c r="AG65" s="586" t="str">
        <f>VLOOKUP(Y65,'20230302Data'!A:K,9,FALSE)</f>
        <v/>
      </c>
      <c r="AH65" s="586" t="str">
        <f t="shared" si="1"/>
        <v>4707559116</v>
      </c>
      <c r="AI65" s="586" t="str">
        <f>IFERROR(VLOOKUP(AH65,'2024当番免除者リスト'!F:H,3,FALSE),"")</f>
        <v/>
      </c>
    </row>
    <row r="66" ht="12.75" customHeight="1">
      <c r="A66" s="587" t="s">
        <v>2765</v>
      </c>
      <c r="B66" s="587">
        <v>64.0</v>
      </c>
      <c r="C66" s="587" t="s">
        <v>78</v>
      </c>
      <c r="D66" s="587" t="s">
        <v>3290</v>
      </c>
      <c r="E66" s="587" t="s">
        <v>2764</v>
      </c>
      <c r="F66" s="587" t="s">
        <v>2765</v>
      </c>
      <c r="G66" s="139" t="s">
        <v>2766</v>
      </c>
      <c r="H66" s="587" t="s">
        <v>109</v>
      </c>
      <c r="I66" s="587" t="s">
        <v>3591</v>
      </c>
      <c r="J66" s="139"/>
      <c r="K66" s="139"/>
      <c r="L66" s="139"/>
      <c r="M66" s="139"/>
      <c r="N66" s="588"/>
      <c r="O66" s="588"/>
      <c r="P66" s="588"/>
      <c r="Q66" s="588"/>
      <c r="R66" s="577"/>
      <c r="S66" s="600"/>
      <c r="T66" s="589"/>
      <c r="U66" s="590"/>
      <c r="V66" s="590"/>
      <c r="W66" s="139" t="s">
        <v>128</v>
      </c>
      <c r="X66" s="139"/>
      <c r="Y66" s="587" t="s">
        <v>2765</v>
      </c>
      <c r="Z66" s="591" t="s">
        <v>2766</v>
      </c>
      <c r="AA66" s="591" t="str">
        <f>VLOOKUP(Y66,'20230302Data'!A:K,2,FALSE)</f>
        <v>小1－2</v>
      </c>
      <c r="AB66" s="591" t="str">
        <f>VLOOKUP(Y66,'20230302Data'!A:K,3,FALSE)</f>
        <v>井上 柚羽</v>
      </c>
      <c r="AC66" s="592" t="str">
        <f>VLOOKUP(Y66,'20230302Data'!A:K,4,FALSE)</f>
        <v>雄一郎</v>
      </c>
      <c r="AD66" s="592" t="str">
        <f>VLOOKUP(Y66,'20230302Data'!A:K,6,FALSE)</f>
        <v>小3－1</v>
      </c>
      <c r="AE66" s="592" t="str">
        <f>VLOOKUP(Y66,'20230302Data'!A:K,7,FALSE)</f>
        <v>井上 柚乃</v>
      </c>
      <c r="AF66" s="592" t="str">
        <f>VLOOKUP(Y66,'20230302Data'!A:K,8,FALSE)</f>
        <v/>
      </c>
      <c r="AG66" s="592" t="str">
        <f>VLOOKUP(Y66,'20230302Data'!A:K,9,FALSE)</f>
        <v/>
      </c>
      <c r="AH66" s="592" t="str">
        <f t="shared" si="1"/>
        <v>7702358724</v>
      </c>
      <c r="AI66" s="592" t="str">
        <f>IFERROR(VLOOKUP(AH66,'2024当番免除者リスト'!F:H,3,FALSE),"")</f>
        <v/>
      </c>
    </row>
    <row r="67" ht="12.75" customHeight="1">
      <c r="A67" s="264" t="s">
        <v>3004</v>
      </c>
      <c r="B67" s="264">
        <v>65.0</v>
      </c>
      <c r="C67" s="264" t="s">
        <v>78</v>
      </c>
      <c r="D67" s="264" t="s">
        <v>3002</v>
      </c>
      <c r="E67" s="264" t="s">
        <v>3003</v>
      </c>
      <c r="F67" s="264" t="s">
        <v>3592</v>
      </c>
      <c r="G67" s="44" t="s">
        <v>3005</v>
      </c>
      <c r="H67" s="44"/>
      <c r="I67" s="44"/>
      <c r="J67" s="44"/>
      <c r="K67" s="44"/>
      <c r="L67" s="44"/>
      <c r="M67" s="44"/>
      <c r="N67" s="582"/>
      <c r="O67" s="264"/>
      <c r="P67" s="582"/>
      <c r="Q67" s="582"/>
      <c r="R67" s="582"/>
      <c r="S67" s="264"/>
      <c r="T67" s="583"/>
      <c r="U67" s="584"/>
      <c r="V67" s="584"/>
      <c r="W67" s="44" t="s">
        <v>211</v>
      </c>
      <c r="X67" s="44"/>
      <c r="Y67" s="264" t="s">
        <v>3004</v>
      </c>
      <c r="Z67" s="585" t="s">
        <v>3238</v>
      </c>
      <c r="AA67" s="585" t="str">
        <f>VLOOKUP(Y67,'20230302Data'!A:K,2,FALSE)</f>
        <v>小1－2</v>
      </c>
      <c r="AB67" s="585" t="str">
        <f>VLOOKUP(Y67,'20230302Data'!A:K,3,FALSE)</f>
        <v>大河内 彩恵</v>
      </c>
      <c r="AC67" s="586" t="str">
        <f>VLOOKUP(Y67,'20230302Data'!A:K,4,FALSE)</f>
        <v>一輝</v>
      </c>
      <c r="AD67" s="586" t="str">
        <f>VLOOKUP(Y67,'20230302Data'!A:K,6,FALSE)</f>
        <v/>
      </c>
      <c r="AE67" s="586" t="str">
        <f>VLOOKUP(Y67,'20230302Data'!A:K,7,FALSE)</f>
        <v/>
      </c>
      <c r="AF67" s="586" t="str">
        <f>VLOOKUP(Y67,'20230302Data'!A:K,8,FALSE)</f>
        <v/>
      </c>
      <c r="AG67" s="586" t="str">
        <f>VLOOKUP(Y67,'20230302Data'!A:K,9,FALSE)</f>
        <v/>
      </c>
      <c r="AH67" s="586" t="str">
        <f t="shared" si="1"/>
        <v>4708825907</v>
      </c>
      <c r="AI67" s="586" t="str">
        <f>IFERROR(VLOOKUP(AH67,'2024当番免除者リスト'!F:H,3,FALSE),"")</f>
        <v/>
      </c>
    </row>
    <row r="68" ht="12.75" customHeight="1">
      <c r="A68" s="587" t="s">
        <v>463</v>
      </c>
      <c r="B68" s="587">
        <v>66.0</v>
      </c>
      <c r="C68" s="587" t="s">
        <v>78</v>
      </c>
      <c r="D68" s="587" t="s">
        <v>3083</v>
      </c>
      <c r="E68" s="587" t="s">
        <v>462</v>
      </c>
      <c r="F68" s="587" t="s">
        <v>463</v>
      </c>
      <c r="G68" s="139" t="s">
        <v>464</v>
      </c>
      <c r="H68" s="587" t="s">
        <v>109</v>
      </c>
      <c r="I68" s="587" t="s">
        <v>3593</v>
      </c>
      <c r="J68" s="139"/>
      <c r="K68" s="139"/>
      <c r="L68" s="139"/>
      <c r="M68" s="139"/>
      <c r="N68" s="588"/>
      <c r="O68" s="588"/>
      <c r="P68" s="588"/>
      <c r="Q68" s="587"/>
      <c r="R68" s="577"/>
      <c r="S68" s="600"/>
      <c r="T68" s="589"/>
      <c r="U68" s="590"/>
      <c r="V68" s="590"/>
      <c r="W68" s="139" t="s">
        <v>52</v>
      </c>
      <c r="X68" s="139"/>
      <c r="Y68" s="587" t="s">
        <v>463</v>
      </c>
      <c r="Z68" s="591" t="s">
        <v>464</v>
      </c>
      <c r="AA68" s="591" t="str">
        <f>VLOOKUP(Y68,'20230302Data'!A:K,2,FALSE)</f>
        <v>小1－2</v>
      </c>
      <c r="AB68" s="591" t="str">
        <f>VLOOKUP(Y68,'20230302Data'!A:K,3,FALSE)</f>
        <v>ラザラス スカーレット</v>
      </c>
      <c r="AC68" s="592" t="str">
        <f>VLOOKUP(Y68,'20230302Data'!A:K,4,FALSE)</f>
        <v>クリス</v>
      </c>
      <c r="AD68" s="592" t="str">
        <f>VLOOKUP(Y68,'20230302Data'!A:K,6,FALSE)</f>
        <v>小3－1</v>
      </c>
      <c r="AE68" s="592" t="str">
        <f>VLOOKUP(Y68,'20230302Data'!A:K,7,FALSE)</f>
        <v>ラザラス ジェームス</v>
      </c>
      <c r="AF68" s="592" t="str">
        <f>VLOOKUP(Y68,'20230302Data'!A:K,8,FALSE)</f>
        <v/>
      </c>
      <c r="AG68" s="592" t="str">
        <f>VLOOKUP(Y68,'20230302Data'!A:K,9,FALSE)</f>
        <v/>
      </c>
      <c r="AH68" s="592" t="str">
        <f t="shared" si="1"/>
        <v>7703646300</v>
      </c>
      <c r="AI68" s="592" t="str">
        <f>IFERROR(VLOOKUP(AH68,'2024当番免除者リスト'!F:H,3,FALSE),"")</f>
        <v>学級委員</v>
      </c>
    </row>
    <row r="69" ht="12.75" customHeight="1">
      <c r="A69" s="593" t="s">
        <v>843</v>
      </c>
      <c r="B69" s="593">
        <v>67.0</v>
      </c>
      <c r="C69" s="593" t="s">
        <v>78</v>
      </c>
      <c r="D69" s="593" t="s">
        <v>3262</v>
      </c>
      <c r="E69" s="593" t="s">
        <v>839</v>
      </c>
      <c r="F69" s="593" t="s">
        <v>843</v>
      </c>
      <c r="G69" s="594" t="s">
        <v>842</v>
      </c>
      <c r="H69" s="593" t="s">
        <v>144</v>
      </c>
      <c r="I69" s="593" t="s">
        <v>2138</v>
      </c>
      <c r="J69" s="594"/>
      <c r="K69" s="594"/>
      <c r="L69" s="594"/>
      <c r="M69" s="594"/>
      <c r="N69" s="595"/>
      <c r="O69" s="595"/>
      <c r="P69" s="595"/>
      <c r="Q69" s="595"/>
      <c r="R69" s="577"/>
      <c r="S69" s="600"/>
      <c r="T69" s="596"/>
      <c r="U69" s="613"/>
      <c r="V69" s="613"/>
      <c r="W69" s="594" t="s">
        <v>76</v>
      </c>
      <c r="X69" s="594"/>
      <c r="Y69" s="593" t="s">
        <v>843</v>
      </c>
      <c r="Z69" s="598" t="s">
        <v>842</v>
      </c>
      <c r="AA69" s="598" t="str">
        <f>VLOOKUP(Y69,'20230302Data'!A:K,2,FALSE)</f>
        <v>小1－2</v>
      </c>
      <c r="AB69" s="598" t="str">
        <f>VLOOKUP(Y69,'20230302Data'!A:K,3,FALSE)</f>
        <v>石井 希歩</v>
      </c>
      <c r="AC69" s="599" t="str">
        <f>VLOOKUP(Y69,'20230302Data'!A:K,4,FALSE)</f>
        <v>喜大</v>
      </c>
      <c r="AD69" s="599" t="str">
        <f>VLOOKUP(Y69,'20230302Data'!A:K,6,FALSE)</f>
        <v>小6－1</v>
      </c>
      <c r="AE69" s="599" t="str">
        <f>VLOOKUP(Y69,'20230302Data'!A:K,7,FALSE)</f>
        <v>石井 佑典</v>
      </c>
      <c r="AF69" s="599" t="str">
        <f>VLOOKUP(Y69,'20230302Data'!A:K,8,FALSE)</f>
        <v/>
      </c>
      <c r="AG69" s="599" t="str">
        <f>VLOOKUP(Y69,'20230302Data'!A:K,9,FALSE)</f>
        <v/>
      </c>
      <c r="AH69" s="599" t="str">
        <f t="shared" si="1"/>
        <v>4708070696</v>
      </c>
      <c r="AI69" s="599" t="str">
        <f>IFERROR(VLOOKUP(AH69,'2024当番免除者リスト'!F:H,3,FALSE),"")</f>
        <v/>
      </c>
    </row>
    <row r="70" ht="12.75" customHeight="1">
      <c r="A70" s="264" t="s">
        <v>949</v>
      </c>
      <c r="B70" s="264">
        <v>68.0</v>
      </c>
      <c r="C70" s="264" t="s">
        <v>3594</v>
      </c>
      <c r="D70" s="44" t="s">
        <v>3595</v>
      </c>
      <c r="E70" s="264" t="s">
        <v>948</v>
      </c>
      <c r="F70" s="264" t="s">
        <v>949</v>
      </c>
      <c r="G70" s="44" t="s">
        <v>950</v>
      </c>
      <c r="H70" s="264" t="s">
        <v>118</v>
      </c>
      <c r="I70" s="629" t="s">
        <v>2182</v>
      </c>
      <c r="J70" s="44"/>
      <c r="K70" s="44"/>
      <c r="L70" s="44"/>
      <c r="M70" s="44"/>
      <c r="N70" s="582"/>
      <c r="O70" s="582"/>
      <c r="P70" s="582"/>
      <c r="Q70" s="264"/>
      <c r="R70" s="582"/>
      <c r="S70" s="264"/>
      <c r="T70" s="583"/>
      <c r="U70" s="584">
        <v>44660.0</v>
      </c>
      <c r="V70" s="584"/>
      <c r="W70" s="44" t="s">
        <v>211</v>
      </c>
      <c r="X70" s="44"/>
      <c r="Y70" s="264" t="s">
        <v>949</v>
      </c>
      <c r="Z70" s="585" t="s">
        <v>950</v>
      </c>
      <c r="AA70" s="585" t="str">
        <f>VLOOKUP(Y70,'20230302Data'!A:K,2,FALSE)</f>
        <v>小1－2</v>
      </c>
      <c r="AB70" s="585" t="str">
        <f>VLOOKUP(Y70,'20230302Data'!A:K,3,FALSE)</f>
        <v>川嶋 琉生</v>
      </c>
      <c r="AC70" s="586" t="str">
        <f>VLOOKUP(Y70,'20230302Data'!A:K,4,FALSE)</f>
        <v>祐貴</v>
      </c>
      <c r="AD70" s="586" t="str">
        <f>VLOOKUP(Y70,'20230302Data'!A:K,6,FALSE)</f>
        <v>小4－1</v>
      </c>
      <c r="AE70" s="586" t="str">
        <f>VLOOKUP(Y70,'20230302Data'!A:K,7,FALSE)</f>
        <v>川嶋 優維</v>
      </c>
      <c r="AF70" s="586" t="str">
        <f>VLOOKUP(Y70,'20230302Data'!A:K,8,FALSE)</f>
        <v/>
      </c>
      <c r="AG70" s="586" t="str">
        <f>VLOOKUP(Y70,'20230302Data'!A:K,9,FALSE)</f>
        <v/>
      </c>
      <c r="AH70" s="586" t="str">
        <f t="shared" si="1"/>
        <v>4707559695</v>
      </c>
      <c r="AI70" s="586" t="str">
        <f>IFERROR(VLOOKUP(AH70,'2024当番免除者リスト'!F:H,3,FALSE),"")</f>
        <v>行事委員</v>
      </c>
    </row>
    <row r="71" ht="12.75" customHeight="1">
      <c r="A71" s="264" t="s">
        <v>3596</v>
      </c>
      <c r="B71" s="264">
        <v>69.0</v>
      </c>
      <c r="C71" s="264" t="s">
        <v>3594</v>
      </c>
      <c r="D71" s="44" t="s">
        <v>3597</v>
      </c>
      <c r="E71" s="264" t="s">
        <v>835</v>
      </c>
      <c r="F71" s="264" t="s">
        <v>3596</v>
      </c>
      <c r="G71" s="44" t="s">
        <v>837</v>
      </c>
      <c r="H71" s="264"/>
      <c r="I71" s="629"/>
      <c r="J71" s="44"/>
      <c r="K71" s="44"/>
      <c r="L71" s="44"/>
      <c r="M71" s="44"/>
      <c r="N71" s="582"/>
      <c r="O71" s="264"/>
      <c r="P71" s="582"/>
      <c r="Q71" s="582"/>
      <c r="R71" s="582"/>
      <c r="S71" s="264"/>
      <c r="T71" s="583"/>
      <c r="U71" s="584">
        <v>44716.0</v>
      </c>
      <c r="V71" s="584"/>
      <c r="W71" s="44" t="s">
        <v>211</v>
      </c>
      <c r="X71" s="44"/>
      <c r="Y71" s="264" t="s">
        <v>3596</v>
      </c>
      <c r="Z71" s="585"/>
      <c r="AA71" s="585" t="str">
        <f>VLOOKUP(Y71,'20230302Data'!A:K,2,FALSE)</f>
        <v>小1－2</v>
      </c>
      <c r="AB71" s="585" t="str">
        <f>VLOOKUP(Y71,'20230302Data'!A:K,3,FALSE)</f>
        <v>レビン 海斗</v>
      </c>
      <c r="AC71" s="586" t="str">
        <f>VLOOKUP(Y71,'20230302Data'!A:K,4,FALSE)</f>
        <v>ベンジャミン</v>
      </c>
      <c r="AD71" s="586" t="str">
        <f>VLOOKUP(Y71,'20230302Data'!A:K,6,FALSE)</f>
        <v/>
      </c>
      <c r="AE71" s="586" t="str">
        <f>VLOOKUP(Y71,'20230302Data'!A:K,7,FALSE)</f>
        <v/>
      </c>
      <c r="AF71" s="586" t="str">
        <f>VLOOKUP(Y71,'20230302Data'!A:K,8,FALSE)</f>
        <v/>
      </c>
      <c r="AG71" s="586" t="str">
        <f>VLOOKUP(Y71,'20230302Data'!A:K,9,FALSE)</f>
        <v/>
      </c>
      <c r="AH71" s="586" t="str">
        <f t="shared" si="1"/>
        <v>4704308281</v>
      </c>
      <c r="AI71" s="586" t="str">
        <f>IFERROR(VLOOKUP(AH71,'2024当番免除者リスト'!F:H,3,FALSE),"")</f>
        <v/>
      </c>
    </row>
    <row r="72" ht="12.75" customHeight="1">
      <c r="A72" s="600" t="s">
        <v>63</v>
      </c>
      <c r="B72" s="600">
        <v>70.0</v>
      </c>
      <c r="C72" s="600" t="s">
        <v>87</v>
      </c>
      <c r="D72" s="600" t="s">
        <v>3225</v>
      </c>
      <c r="E72" s="600" t="s">
        <v>62</v>
      </c>
      <c r="F72" s="600" t="s">
        <v>63</v>
      </c>
      <c r="G72" s="601" t="s">
        <v>64</v>
      </c>
      <c r="H72" s="600" t="s">
        <v>65</v>
      </c>
      <c r="I72" s="600" t="s">
        <v>1686</v>
      </c>
      <c r="J72" s="600"/>
      <c r="K72" s="600"/>
      <c r="L72" s="600"/>
      <c r="M72" s="600"/>
      <c r="N72" s="577"/>
      <c r="O72" s="577"/>
      <c r="P72" s="577"/>
      <c r="Q72" s="577"/>
      <c r="R72" s="577"/>
      <c r="S72" s="577"/>
      <c r="T72" s="602"/>
      <c r="U72" s="603"/>
      <c r="V72" s="603"/>
      <c r="W72" s="600" t="s">
        <v>68</v>
      </c>
      <c r="X72" s="600" t="s">
        <v>3588</v>
      </c>
      <c r="Y72" s="600" t="s">
        <v>63</v>
      </c>
      <c r="Z72" s="604" t="s">
        <v>64</v>
      </c>
      <c r="AA72" s="604" t="str">
        <f>VLOOKUP(Y72,'20230302Data'!A:K,2,FALSE)</f>
        <v>小1－3</v>
      </c>
      <c r="AB72" s="604" t="str">
        <f>VLOOKUP(Y72,'20230302Data'!A:K,3,FALSE)</f>
        <v>松井 一真</v>
      </c>
      <c r="AC72" s="605" t="str">
        <f>VLOOKUP(Y72,'20230302Data'!A:K,4,FALSE)</f>
        <v>甲並</v>
      </c>
      <c r="AD72" s="605" t="str">
        <f>VLOOKUP(Y72,'20230302Data'!A:K,6,FALSE)</f>
        <v>小3－2</v>
      </c>
      <c r="AE72" s="605" t="str">
        <f>VLOOKUP(Y72,'20230302Data'!A:K,7,FALSE)</f>
        <v>松井 真優</v>
      </c>
      <c r="AF72" s="605" t="str">
        <f>VLOOKUP(Y72,'20230302Data'!A:K,8,FALSE)</f>
        <v/>
      </c>
      <c r="AG72" s="605" t="str">
        <f>VLOOKUP(Y72,'20230302Data'!A:K,9,FALSE)</f>
        <v/>
      </c>
      <c r="AH72" s="605" t="str">
        <f t="shared" si="1"/>
        <v>6787049168</v>
      </c>
      <c r="AI72" s="605" t="str">
        <f>IFERROR(VLOOKUP(AH72,'2024当番免除者リスト'!F:H,3,FALSE),"")</f>
        <v/>
      </c>
    </row>
    <row r="73" ht="12.75" customHeight="1">
      <c r="A73" s="574" t="s">
        <v>190</v>
      </c>
      <c r="B73" s="574">
        <v>71.0</v>
      </c>
      <c r="C73" s="574" t="s">
        <v>87</v>
      </c>
      <c r="D73" s="574" t="s">
        <v>3274</v>
      </c>
      <c r="E73" s="574" t="s">
        <v>189</v>
      </c>
      <c r="F73" s="574" t="s">
        <v>190</v>
      </c>
      <c r="G73" s="575" t="s">
        <v>191</v>
      </c>
      <c r="H73" s="574"/>
      <c r="I73" s="574"/>
      <c r="J73" s="574"/>
      <c r="K73" s="574"/>
      <c r="L73" s="574"/>
      <c r="M73" s="574"/>
      <c r="N73" s="576">
        <v>45066.0</v>
      </c>
      <c r="O73" s="574" t="s">
        <v>42</v>
      </c>
      <c r="P73" s="577"/>
      <c r="Q73" s="577"/>
      <c r="R73" s="574"/>
      <c r="S73" s="576"/>
      <c r="T73" s="578"/>
      <c r="U73" s="611"/>
      <c r="V73" s="611"/>
      <c r="W73" s="574" t="s">
        <v>136</v>
      </c>
      <c r="X73" s="574" t="s">
        <v>3560</v>
      </c>
      <c r="Y73" s="574" t="s">
        <v>190</v>
      </c>
      <c r="Z73" s="580" t="s">
        <v>191</v>
      </c>
      <c r="AA73" s="580" t="str">
        <f>VLOOKUP(Y73,'20230302Data'!A:K,2,FALSE)</f>
        <v>小1－3</v>
      </c>
      <c r="AB73" s="580" t="str">
        <f>VLOOKUP(Y73,'20230302Data'!A:K,3,FALSE)</f>
        <v>柳沢 彪功</v>
      </c>
      <c r="AC73" s="581" t="str">
        <f>VLOOKUP(Y73,'20230302Data'!A:K,4,FALSE)</f>
        <v>功</v>
      </c>
      <c r="AD73" s="581" t="str">
        <f>VLOOKUP(Y73,'20230302Data'!A:K,6,FALSE)</f>
        <v/>
      </c>
      <c r="AE73" s="581" t="str">
        <f>VLOOKUP(Y73,'20230302Data'!A:K,7,FALSE)</f>
        <v/>
      </c>
      <c r="AF73" s="581" t="str">
        <f>VLOOKUP(Y73,'20230302Data'!A:K,8,FALSE)</f>
        <v/>
      </c>
      <c r="AG73" s="581" t="str">
        <f>VLOOKUP(Y73,'20230302Data'!A:K,9,FALSE)</f>
        <v/>
      </c>
      <c r="AH73" s="581" t="str">
        <f t="shared" si="1"/>
        <v>4696889008</v>
      </c>
      <c r="AI73" s="581" t="str">
        <f>IFERROR(VLOOKUP(AH73,'2024当番免除者リスト'!F:H,3,FALSE),"")</f>
        <v>運営関係者</v>
      </c>
    </row>
    <row r="74" ht="12.75" customHeight="1">
      <c r="A74" s="264" t="s">
        <v>810</v>
      </c>
      <c r="B74" s="264">
        <v>72.0</v>
      </c>
      <c r="C74" s="264" t="s">
        <v>87</v>
      </c>
      <c r="D74" s="264" t="s">
        <v>3228</v>
      </c>
      <c r="E74" s="264" t="s">
        <v>462</v>
      </c>
      <c r="F74" s="264" t="s">
        <v>810</v>
      </c>
      <c r="G74" s="44" t="s">
        <v>811</v>
      </c>
      <c r="H74" s="264"/>
      <c r="I74" s="264"/>
      <c r="J74" s="264"/>
      <c r="K74" s="264"/>
      <c r="L74" s="264"/>
      <c r="M74" s="264"/>
      <c r="N74" s="264"/>
      <c r="O74" s="264"/>
      <c r="P74" s="582"/>
      <c r="Q74" s="582"/>
      <c r="R74" s="582"/>
      <c r="S74" s="582"/>
      <c r="T74" s="583"/>
      <c r="U74" s="628"/>
      <c r="V74" s="628"/>
      <c r="W74" s="264" t="s">
        <v>211</v>
      </c>
      <c r="X74" s="264" t="s">
        <v>3549</v>
      </c>
      <c r="Y74" s="264" t="s">
        <v>810</v>
      </c>
      <c r="Z74" s="585" t="s">
        <v>811</v>
      </c>
      <c r="AA74" s="585" t="str">
        <f>VLOOKUP(Y74,'20230302Data'!A:K,2,FALSE)</f>
        <v>小1－3</v>
      </c>
      <c r="AB74" s="585" t="str">
        <f>VLOOKUP(Y74,'20230302Data'!A:K,3,FALSE)</f>
        <v>ハリソン 倖</v>
      </c>
      <c r="AC74" s="586" t="str">
        <f>VLOOKUP(Y74,'20230302Data'!A:K,4,FALSE)</f>
        <v>クリス</v>
      </c>
      <c r="AD74" s="586" t="str">
        <f>VLOOKUP(Y74,'20230302Data'!A:K,6,FALSE)</f>
        <v/>
      </c>
      <c r="AE74" s="586" t="str">
        <f>VLOOKUP(Y74,'20230302Data'!A:K,7,FALSE)</f>
        <v/>
      </c>
      <c r="AF74" s="586" t="str">
        <f>VLOOKUP(Y74,'20230302Data'!A:K,8,FALSE)</f>
        <v/>
      </c>
      <c r="AG74" s="586" t="str">
        <f>VLOOKUP(Y74,'20230302Data'!A:K,9,FALSE)</f>
        <v/>
      </c>
      <c r="AH74" s="586" t="str">
        <f t="shared" si="1"/>
        <v>7707337815</v>
      </c>
      <c r="AI74" s="586" t="str">
        <f>IFERROR(VLOOKUP(AH74,'2024当番免除者リスト'!F:H,3,FALSE),"")</f>
        <v/>
      </c>
    </row>
    <row r="75" ht="12.75" customHeight="1">
      <c r="A75" s="587" t="s">
        <v>636</v>
      </c>
      <c r="B75" s="587">
        <v>73.0</v>
      </c>
      <c r="C75" s="587" t="s">
        <v>87</v>
      </c>
      <c r="D75" s="587" t="s">
        <v>3224</v>
      </c>
      <c r="E75" s="587" t="s">
        <v>635</v>
      </c>
      <c r="F75" s="587" t="s">
        <v>636</v>
      </c>
      <c r="G75" s="139" t="s">
        <v>637</v>
      </c>
      <c r="H75" s="139"/>
      <c r="I75" s="139"/>
      <c r="J75" s="139"/>
      <c r="K75" s="139"/>
      <c r="L75" s="139"/>
      <c r="M75" s="139"/>
      <c r="N75" s="588"/>
      <c r="O75" s="588"/>
      <c r="P75" s="588"/>
      <c r="Q75" s="588"/>
      <c r="R75" s="577"/>
      <c r="S75" s="577"/>
      <c r="T75" s="589"/>
      <c r="U75" s="590"/>
      <c r="V75" s="590"/>
      <c r="W75" s="139" t="s">
        <v>52</v>
      </c>
      <c r="X75" s="139"/>
      <c r="Y75" s="587" t="s">
        <v>636</v>
      </c>
      <c r="Z75" s="591" t="s">
        <v>637</v>
      </c>
      <c r="AA75" s="591" t="str">
        <f>VLOOKUP(Y75,'20230302Data'!A:K,2,FALSE)</f>
        <v>小1－3</v>
      </c>
      <c r="AB75" s="591" t="str">
        <f>VLOOKUP(Y75,'20230302Data'!A:K,3,FALSE)</f>
        <v>作佐部 岳</v>
      </c>
      <c r="AC75" s="592" t="str">
        <f>VLOOKUP(Y75,'20230302Data'!A:K,4,FALSE)</f>
        <v>将</v>
      </c>
      <c r="AD75" s="592" t="str">
        <f>VLOOKUP(Y75,'20230302Data'!A:K,6,FALSE)</f>
        <v/>
      </c>
      <c r="AE75" s="592" t="str">
        <f>VLOOKUP(Y75,'20230302Data'!A:K,7,FALSE)</f>
        <v/>
      </c>
      <c r="AF75" s="592" t="str">
        <f>VLOOKUP(Y75,'20230302Data'!A:K,8,FALSE)</f>
        <v/>
      </c>
      <c r="AG75" s="592" t="str">
        <f>VLOOKUP(Y75,'20230302Data'!A:K,9,FALSE)</f>
        <v/>
      </c>
      <c r="AH75" s="592" t="str">
        <f t="shared" si="1"/>
        <v>4708362904</v>
      </c>
      <c r="AI75" s="592" t="str">
        <f>IFERROR(VLOOKUP(AH75,'2024当番免除者リスト'!F:H,3,FALSE),"")</f>
        <v/>
      </c>
    </row>
    <row r="76" ht="12.75" customHeight="1">
      <c r="A76" s="630" t="s">
        <v>3255</v>
      </c>
      <c r="B76" s="630">
        <v>74.0</v>
      </c>
      <c r="C76" s="630" t="s">
        <v>87</v>
      </c>
      <c r="D76" s="630" t="s">
        <v>3257</v>
      </c>
      <c r="E76" s="630" t="s">
        <v>3258</v>
      </c>
      <c r="F76" s="630" t="s">
        <v>3255</v>
      </c>
      <c r="G76" s="202" t="s">
        <v>3256</v>
      </c>
      <c r="H76" s="630" t="s">
        <v>144</v>
      </c>
      <c r="I76" s="630" t="s">
        <v>3598</v>
      </c>
      <c r="J76" s="202"/>
      <c r="K76" s="202"/>
      <c r="L76" s="202"/>
      <c r="M76" s="202"/>
      <c r="N76" s="631"/>
      <c r="O76" s="631"/>
      <c r="P76" s="631"/>
      <c r="Q76" s="631"/>
      <c r="R76" s="631"/>
      <c r="S76" s="630"/>
      <c r="T76" s="632"/>
      <c r="U76" s="633"/>
      <c r="V76" s="633"/>
      <c r="W76" s="634" t="s">
        <v>199</v>
      </c>
      <c r="X76" s="202"/>
      <c r="Y76" s="630" t="s">
        <v>3255</v>
      </c>
      <c r="Z76" s="634" t="s">
        <v>3256</v>
      </c>
      <c r="AA76" s="634" t="str">
        <f>VLOOKUP(Y76,'20230302Data'!A:K,2,FALSE)</f>
        <v>小1－3</v>
      </c>
      <c r="AB76" s="634" t="str">
        <f>VLOOKUP(Y76,'20230302Data'!A:K,3,FALSE)</f>
        <v>松本 悠生</v>
      </c>
      <c r="AC76" s="635" t="str">
        <f>VLOOKUP(Y76,'20230302Data'!A:K,4,FALSE)</f>
        <v>伸治</v>
      </c>
      <c r="AD76" s="635" t="str">
        <f>VLOOKUP(Y76,'20230302Data'!A:K,6,FALSE)</f>
        <v>小6－1</v>
      </c>
      <c r="AE76" s="635" t="str">
        <f>VLOOKUP(Y76,'20230302Data'!A:K,7,FALSE)</f>
        <v>松本 大輝</v>
      </c>
      <c r="AF76" s="635" t="str">
        <f>VLOOKUP(Y76,'20230302Data'!A:K,8,FALSE)</f>
        <v/>
      </c>
      <c r="AG76" s="635" t="str">
        <f>VLOOKUP(Y76,'20230302Data'!A:K,9,FALSE)</f>
        <v/>
      </c>
      <c r="AH76" s="635" t="str">
        <f t="shared" si="1"/>
        <v>4709251574</v>
      </c>
      <c r="AI76" s="635" t="str">
        <f>IFERROR(VLOOKUP(AH76,'2024当番免除者リスト'!F:H,3,FALSE),"")</f>
        <v/>
      </c>
    </row>
    <row r="77" ht="12.75" customHeight="1">
      <c r="A77" s="600" t="s">
        <v>804</v>
      </c>
      <c r="B77" s="600">
        <v>75.0</v>
      </c>
      <c r="C77" s="600" t="s">
        <v>87</v>
      </c>
      <c r="D77" s="600" t="s">
        <v>3242</v>
      </c>
      <c r="E77" s="600" t="s">
        <v>803</v>
      </c>
      <c r="F77" s="600" t="s">
        <v>804</v>
      </c>
      <c r="G77" s="601" t="s">
        <v>805</v>
      </c>
      <c r="H77" s="600" t="s">
        <v>151</v>
      </c>
      <c r="I77" s="600" t="s">
        <v>2141</v>
      </c>
      <c r="J77" s="600" t="s">
        <v>2809</v>
      </c>
      <c r="K77" s="600" t="s">
        <v>2143</v>
      </c>
      <c r="L77" s="601"/>
      <c r="M77" s="601"/>
      <c r="N77" s="577"/>
      <c r="O77" s="600"/>
      <c r="P77" s="577"/>
      <c r="Q77" s="577"/>
      <c r="R77" s="577"/>
      <c r="S77" s="600"/>
      <c r="T77" s="602"/>
      <c r="U77" s="612"/>
      <c r="V77" s="612"/>
      <c r="W77" s="600" t="s">
        <v>68</v>
      </c>
      <c r="X77" s="601"/>
      <c r="Y77" s="600" t="s">
        <v>804</v>
      </c>
      <c r="Z77" s="604" t="s">
        <v>805</v>
      </c>
      <c r="AA77" s="604" t="str">
        <f>VLOOKUP(Y77,'20230302Data'!A:K,2,FALSE)</f>
        <v>小1－3</v>
      </c>
      <c r="AB77" s="604" t="str">
        <f>VLOOKUP(Y77,'20230302Data'!A:K,3,FALSE)</f>
        <v>稲森 杏奈</v>
      </c>
      <c r="AC77" s="605" t="str">
        <f>VLOOKUP(Y77,'20230302Data'!A:K,4,FALSE)</f>
        <v>礼次郎</v>
      </c>
      <c r="AD77" s="605" t="str">
        <f>VLOOKUP(Y77,'20230302Data'!A:K,6,FALSE)</f>
        <v>小6－2</v>
      </c>
      <c r="AE77" s="605" t="str">
        <f>VLOOKUP(Y77,'20230302Data'!A:K,7,FALSE)</f>
        <v>稲森 新太郎</v>
      </c>
      <c r="AF77" s="605" t="str">
        <f>VLOOKUP(Y77,'20230302Data'!A:K,8,FALSE)</f>
        <v>中3－1</v>
      </c>
      <c r="AG77" s="605" t="str">
        <f>VLOOKUP(Y77,'20230302Data'!A:K,9,FALSE)</f>
        <v>稲森 恵理子</v>
      </c>
      <c r="AH77" s="605" t="str">
        <f t="shared" si="1"/>
        <v>4049014603</v>
      </c>
      <c r="AI77" s="605" t="str">
        <f>IFERROR(VLOOKUP(AH77,'2024当番免除者リスト'!F:H,3,FALSE),"")</f>
        <v>運営関係者</v>
      </c>
    </row>
    <row r="78" ht="12.75" customHeight="1">
      <c r="A78" s="630" t="s">
        <v>945</v>
      </c>
      <c r="B78" s="630">
        <v>76.0</v>
      </c>
      <c r="C78" s="630" t="s">
        <v>87</v>
      </c>
      <c r="D78" s="630" t="s">
        <v>3282</v>
      </c>
      <c r="E78" s="630" t="s">
        <v>944</v>
      </c>
      <c r="F78" s="630" t="s">
        <v>945</v>
      </c>
      <c r="G78" s="202" t="s">
        <v>946</v>
      </c>
      <c r="H78" s="630"/>
      <c r="I78" s="630"/>
      <c r="J78" s="630"/>
      <c r="K78" s="630"/>
      <c r="L78" s="630"/>
      <c r="M78" s="630"/>
      <c r="N78" s="631"/>
      <c r="O78" s="631"/>
      <c r="P78" s="631"/>
      <c r="Q78" s="631"/>
      <c r="R78" s="631"/>
      <c r="S78" s="630"/>
      <c r="T78" s="632"/>
      <c r="U78" s="636"/>
      <c r="V78" s="636"/>
      <c r="W78" s="634" t="s">
        <v>199</v>
      </c>
      <c r="X78" s="630" t="s">
        <v>3549</v>
      </c>
      <c r="Y78" s="630" t="s">
        <v>945</v>
      </c>
      <c r="Z78" s="634" t="s">
        <v>946</v>
      </c>
      <c r="AA78" s="634" t="str">
        <f>VLOOKUP(Y78,'20230302Data'!A:K,2,FALSE)</f>
        <v>小1－3</v>
      </c>
      <c r="AB78" s="634" t="str">
        <f>VLOOKUP(Y78,'20230302Data'!A:K,3,FALSE)</f>
        <v>並木 楓</v>
      </c>
      <c r="AC78" s="635" t="str">
        <f>VLOOKUP(Y78,'20230302Data'!A:K,4,FALSE)</f>
        <v>ポールジョセフ</v>
      </c>
      <c r="AD78" s="635" t="str">
        <f>VLOOKUP(Y78,'20230302Data'!A:K,6,FALSE)</f>
        <v/>
      </c>
      <c r="AE78" s="635" t="str">
        <f>VLOOKUP(Y78,'20230302Data'!A:K,7,FALSE)</f>
        <v/>
      </c>
      <c r="AF78" s="635" t="str">
        <f>VLOOKUP(Y78,'20230302Data'!A:K,8,FALSE)</f>
        <v/>
      </c>
      <c r="AG78" s="635" t="str">
        <f>VLOOKUP(Y78,'20230302Data'!A:K,9,FALSE)</f>
        <v/>
      </c>
      <c r="AH78" s="635" t="str">
        <f t="shared" si="1"/>
        <v>6786821604</v>
      </c>
      <c r="AI78" s="635" t="str">
        <f>IFERROR(VLOOKUP(AH78,'2024当番免除者リスト'!F:H,3,FALSE),"")</f>
        <v/>
      </c>
    </row>
    <row r="79" ht="12.75" customHeight="1">
      <c r="A79" s="587" t="s">
        <v>536</v>
      </c>
      <c r="B79" s="587">
        <v>77.0</v>
      </c>
      <c r="C79" s="587" t="s">
        <v>87</v>
      </c>
      <c r="D79" s="587" t="s">
        <v>3239</v>
      </c>
      <c r="E79" s="587" t="s">
        <v>535</v>
      </c>
      <c r="F79" s="587" t="s">
        <v>536</v>
      </c>
      <c r="G79" s="587" t="s">
        <v>537</v>
      </c>
      <c r="H79" s="587" t="s">
        <v>65</v>
      </c>
      <c r="I79" s="587" t="s">
        <v>1922</v>
      </c>
      <c r="J79" s="139"/>
      <c r="K79" s="139"/>
      <c r="L79" s="139"/>
      <c r="M79" s="139"/>
      <c r="N79" s="588"/>
      <c r="O79" s="587"/>
      <c r="P79" s="588"/>
      <c r="Q79" s="588"/>
      <c r="R79" s="577"/>
      <c r="S79" s="600"/>
      <c r="T79" s="589"/>
      <c r="U79" s="590"/>
      <c r="V79" s="590"/>
      <c r="W79" s="587" t="s">
        <v>128</v>
      </c>
      <c r="X79" s="139"/>
      <c r="Y79" s="587" t="s">
        <v>536</v>
      </c>
      <c r="Z79" s="591" t="s">
        <v>541</v>
      </c>
      <c r="AA79" s="591" t="str">
        <f>VLOOKUP(Y79,'20230302Data'!A:K,2,FALSE)</f>
        <v>小1－3</v>
      </c>
      <c r="AB79" s="591" t="str">
        <f>VLOOKUP(Y79,'20230302Data'!A:K,3,FALSE)</f>
        <v>松野 海咲</v>
      </c>
      <c r="AC79" s="592" t="str">
        <f>VLOOKUP(Y79,'20230302Data'!A:K,4,FALSE)</f>
        <v>雅信</v>
      </c>
      <c r="AD79" s="592" t="str">
        <f>VLOOKUP(Y79,'20230302Data'!A:K,6,FALSE)</f>
        <v>小3－2</v>
      </c>
      <c r="AE79" s="592" t="str">
        <f>VLOOKUP(Y79,'20230302Data'!A:K,7,FALSE)</f>
        <v>松野 宮臥</v>
      </c>
      <c r="AF79" s="592" t="str">
        <f>VLOOKUP(Y79,'20230302Data'!A:K,8,FALSE)</f>
        <v/>
      </c>
      <c r="AG79" s="592" t="str">
        <f>VLOOKUP(Y79,'20230302Data'!A:K,9,FALSE)</f>
        <v/>
      </c>
      <c r="AH79" s="592" t="str">
        <f t="shared" si="1"/>
        <v>6786229764</v>
      </c>
      <c r="AI79" s="592" t="str">
        <f>IFERROR(VLOOKUP(AH79,'2024当番免除者リスト'!F:H,3,FALSE),"")</f>
        <v>学級委員</v>
      </c>
    </row>
    <row r="80" ht="12.75" customHeight="1">
      <c r="A80" s="574" t="s">
        <v>916</v>
      </c>
      <c r="B80" s="574">
        <v>78.0</v>
      </c>
      <c r="C80" s="574" t="s">
        <v>87</v>
      </c>
      <c r="D80" s="574" t="s">
        <v>3265</v>
      </c>
      <c r="E80" s="574" t="s">
        <v>913</v>
      </c>
      <c r="F80" s="574" t="s">
        <v>916</v>
      </c>
      <c r="G80" s="575" t="s">
        <v>918</v>
      </c>
      <c r="H80" s="574" t="s">
        <v>118</v>
      </c>
      <c r="I80" s="574" t="s">
        <v>2232</v>
      </c>
      <c r="J80" s="574" t="s">
        <v>3102</v>
      </c>
      <c r="K80" s="574" t="s">
        <v>2234</v>
      </c>
      <c r="L80" s="575"/>
      <c r="M80" s="575"/>
      <c r="N80" s="574" t="s">
        <v>3599</v>
      </c>
      <c r="O80" s="574" t="s">
        <v>2937</v>
      </c>
      <c r="P80" s="577"/>
      <c r="Q80" s="577"/>
      <c r="R80" s="576"/>
      <c r="S80" s="576"/>
      <c r="T80" s="578"/>
      <c r="U80" s="579"/>
      <c r="V80" s="579"/>
      <c r="W80" s="574" t="s">
        <v>136</v>
      </c>
      <c r="X80" s="575"/>
      <c r="Y80" s="574" t="s">
        <v>916</v>
      </c>
      <c r="Z80" s="580" t="s">
        <v>918</v>
      </c>
      <c r="AA80" s="580" t="str">
        <f>VLOOKUP(Y80,'20230302Data'!A:K,2,FALSE)</f>
        <v>小1－3</v>
      </c>
      <c r="AB80" s="580" t="str">
        <f>VLOOKUP(Y80,'20230302Data'!A:K,3,FALSE)</f>
        <v>森川 咲空</v>
      </c>
      <c r="AC80" s="581" t="str">
        <f>VLOOKUP(Y80,'20230302Data'!A:K,4,FALSE)</f>
        <v>康一</v>
      </c>
      <c r="AD80" s="581" t="str">
        <f>VLOOKUP(Y80,'20230302Data'!A:K,6,FALSE)</f>
        <v>小4－1</v>
      </c>
      <c r="AE80" s="581" t="str">
        <f>VLOOKUP(Y80,'20230302Data'!A:K,7,FALSE)</f>
        <v>森川 美桜</v>
      </c>
      <c r="AF80" s="581" t="str">
        <f>VLOOKUP(Y80,'20230302Data'!A:K,8,FALSE)</f>
        <v>中1－1</v>
      </c>
      <c r="AG80" s="581" t="str">
        <f>VLOOKUP(Y80,'20230302Data'!A:K,9,FALSE)</f>
        <v>森川 礼美</v>
      </c>
      <c r="AH80" s="581" t="str">
        <f t="shared" si="1"/>
        <v>4044503671</v>
      </c>
      <c r="AI80" s="581" t="str">
        <f>IFERROR(VLOOKUP(AH80,'2024当番免除者リスト'!F:H,3,FALSE),"")</f>
        <v>図書委員</v>
      </c>
    </row>
    <row r="81" ht="12.75" customHeight="1">
      <c r="A81" s="264" t="s">
        <v>2754</v>
      </c>
      <c r="B81" s="264">
        <v>79.0</v>
      </c>
      <c r="C81" s="264" t="s">
        <v>87</v>
      </c>
      <c r="D81" s="264" t="s">
        <v>3237</v>
      </c>
      <c r="E81" s="264" t="s">
        <v>2753</v>
      </c>
      <c r="F81" s="264" t="s">
        <v>2754</v>
      </c>
      <c r="G81" s="44" t="s">
        <v>2755</v>
      </c>
      <c r="H81" s="44"/>
      <c r="I81" s="44"/>
      <c r="J81" s="44"/>
      <c r="K81" s="44"/>
      <c r="L81" s="44"/>
      <c r="M81" s="44"/>
      <c r="N81" s="582"/>
      <c r="O81" s="264"/>
      <c r="P81" s="582"/>
      <c r="Q81" s="582"/>
      <c r="R81" s="582">
        <v>45066.0</v>
      </c>
      <c r="S81" s="264" t="s">
        <v>42</v>
      </c>
      <c r="T81" s="583"/>
      <c r="U81" s="584"/>
      <c r="V81" s="584"/>
      <c r="W81" s="44" t="s">
        <v>211</v>
      </c>
      <c r="X81" s="44"/>
      <c r="Y81" s="264" t="s">
        <v>2754</v>
      </c>
      <c r="Z81" s="585" t="s">
        <v>2755</v>
      </c>
      <c r="AA81" s="585" t="str">
        <f>VLOOKUP(Y81,'20230302Data'!A:K,2,FALSE)</f>
        <v>小1－3</v>
      </c>
      <c r="AB81" s="585" t="str">
        <f>VLOOKUP(Y81,'20230302Data'!A:K,3,FALSE)</f>
        <v>二村 美玲</v>
      </c>
      <c r="AC81" s="586" t="str">
        <f>VLOOKUP(Y81,'20230302Data'!A:K,4,FALSE)</f>
        <v>公崇</v>
      </c>
      <c r="AD81" s="586" t="str">
        <f>VLOOKUP(Y81,'20230302Data'!A:K,6,FALSE)</f>
        <v/>
      </c>
      <c r="AE81" s="586" t="str">
        <f>VLOOKUP(Y81,'20230302Data'!A:K,7,FALSE)</f>
        <v/>
      </c>
      <c r="AF81" s="586" t="str">
        <f>VLOOKUP(Y81,'20230302Data'!A:K,8,FALSE)</f>
        <v/>
      </c>
      <c r="AG81" s="586" t="str">
        <f>VLOOKUP(Y81,'20230302Data'!A:K,9,FALSE)</f>
        <v/>
      </c>
      <c r="AH81" s="586" t="str">
        <f t="shared" si="1"/>
        <v>4047640966</v>
      </c>
      <c r="AI81" s="586" t="str">
        <f>IFERROR(VLOOKUP(AH81,'2024当番免除者リスト'!F:H,3,FALSE),"")</f>
        <v/>
      </c>
    </row>
    <row r="82" ht="12.75" customHeight="1">
      <c r="A82" s="264" t="s">
        <v>3292</v>
      </c>
      <c r="B82" s="264">
        <v>80.0</v>
      </c>
      <c r="C82" s="264" t="s">
        <v>87</v>
      </c>
      <c r="D82" s="264" t="s">
        <v>3294</v>
      </c>
      <c r="E82" s="264" t="s">
        <v>3062</v>
      </c>
      <c r="F82" s="264" t="s">
        <v>3292</v>
      </c>
      <c r="G82" s="44" t="s">
        <v>3293</v>
      </c>
      <c r="H82" s="44"/>
      <c r="I82" s="44"/>
      <c r="J82" s="44"/>
      <c r="K82" s="44"/>
      <c r="L82" s="44"/>
      <c r="M82" s="44"/>
      <c r="N82" s="582"/>
      <c r="O82" s="582"/>
      <c r="P82" s="582"/>
      <c r="Q82" s="264"/>
      <c r="R82" s="582"/>
      <c r="S82" s="264"/>
      <c r="T82" s="583"/>
      <c r="U82" s="584"/>
      <c r="V82" s="584">
        <v>45073.0</v>
      </c>
      <c r="W82" s="44" t="s">
        <v>211</v>
      </c>
      <c r="X82" s="44"/>
      <c r="Y82" s="264" t="s">
        <v>3292</v>
      </c>
      <c r="Z82" s="585" t="s">
        <v>3293</v>
      </c>
      <c r="AA82" s="585" t="str">
        <f>VLOOKUP(Y82,'20230302Data'!A:K,2,FALSE)</f>
        <v>小1－3</v>
      </c>
      <c r="AB82" s="585" t="str">
        <f>VLOOKUP(Y82,'20230302Data'!A:K,3,FALSE)</f>
        <v>繁泉 凪</v>
      </c>
      <c r="AC82" s="586" t="str">
        <f>VLOOKUP(Y82,'20230302Data'!A:K,4,FALSE)</f>
        <v>健</v>
      </c>
      <c r="AD82" s="586" t="str">
        <f>VLOOKUP(Y82,'20230302Data'!A:K,6,FALSE)</f>
        <v/>
      </c>
      <c r="AE82" s="586" t="str">
        <f>VLOOKUP(Y82,'20230302Data'!A:K,7,FALSE)</f>
        <v/>
      </c>
      <c r="AF82" s="586" t="str">
        <f>VLOOKUP(Y82,'20230302Data'!A:K,8,FALSE)</f>
        <v/>
      </c>
      <c r="AG82" s="586" t="str">
        <f>VLOOKUP(Y82,'20230302Data'!A:K,9,FALSE)</f>
        <v/>
      </c>
      <c r="AH82" s="586" t="str">
        <f t="shared" si="1"/>
        <v>4783426818</v>
      </c>
      <c r="AI82" s="586" t="str">
        <f>IFERROR(VLOOKUP(AH82,'2024当番免除者リスト'!F:H,3,FALSE),"")</f>
        <v/>
      </c>
    </row>
    <row r="83" ht="12.75" customHeight="1">
      <c r="A83" s="139" t="s">
        <v>908</v>
      </c>
      <c r="B83" s="587">
        <v>81.0</v>
      </c>
      <c r="C83" s="587" t="s">
        <v>87</v>
      </c>
      <c r="D83" s="587" t="s">
        <v>3600</v>
      </c>
      <c r="E83" s="587" t="s">
        <v>658</v>
      </c>
      <c r="F83" s="139" t="s">
        <v>908</v>
      </c>
      <c r="G83" s="139" t="s">
        <v>909</v>
      </c>
      <c r="H83" s="587" t="s">
        <v>65</v>
      </c>
      <c r="I83" s="139" t="s">
        <v>2224</v>
      </c>
      <c r="J83" s="587" t="s">
        <v>50</v>
      </c>
      <c r="K83" s="637" t="s">
        <v>2226</v>
      </c>
      <c r="L83" s="24"/>
      <c r="M83" s="139"/>
      <c r="N83" s="588"/>
      <c r="O83" s="588"/>
      <c r="P83" s="588"/>
      <c r="Q83" s="587"/>
      <c r="R83" s="577"/>
      <c r="S83" s="600"/>
      <c r="T83" s="589"/>
      <c r="U83" s="590">
        <v>44660.0</v>
      </c>
      <c r="V83" s="590"/>
      <c r="W83" s="139" t="s">
        <v>128</v>
      </c>
      <c r="X83" s="139"/>
      <c r="Y83" s="139" t="s">
        <v>908</v>
      </c>
      <c r="Z83" s="591" t="s">
        <v>909</v>
      </c>
      <c r="AA83" s="591" t="str">
        <f>VLOOKUP(Y83,'20230302Data'!A:K,2,FALSE)</f>
        <v>小1－3</v>
      </c>
      <c r="AB83" s="591" t="str">
        <f>VLOOKUP(Y83,'20230302Data'!A:K,3,FALSE)</f>
        <v>藤田 虹夕</v>
      </c>
      <c r="AC83" s="592" t="str">
        <f>VLOOKUP(Y83,'20230302Data'!A:K,4,FALSE)</f>
        <v>俊介</v>
      </c>
      <c r="AD83" s="592" t="str">
        <f>VLOOKUP(Y83,'20230302Data'!A:K,6,FALSE)</f>
        <v>小3－2</v>
      </c>
      <c r="AE83" s="592" t="str">
        <f>VLOOKUP(Y83,'20230302Data'!A:K,7,FALSE)</f>
        <v>藤田 虹南</v>
      </c>
      <c r="AF83" s="592" t="str">
        <f>VLOOKUP(Y83,'20230302Data'!A:K,8,FALSE)</f>
        <v>小5－1</v>
      </c>
      <c r="AG83" s="592" t="str">
        <f>VLOOKUP(Y83,'20230302Data'!A:K,9,FALSE)</f>
        <v>藤田 虹光</v>
      </c>
      <c r="AH83" s="592" t="str">
        <f t="shared" si="1"/>
        <v>4783193212</v>
      </c>
      <c r="AI83" s="592" t="str">
        <f>IFERROR(VLOOKUP(AH83,'2024当番免除者リスト'!F:H,3,FALSE),"")</f>
        <v>運動会委員</v>
      </c>
    </row>
    <row r="84" ht="12.75" customHeight="1">
      <c r="A84" s="264" t="s">
        <v>869</v>
      </c>
      <c r="B84" s="264">
        <v>82.0</v>
      </c>
      <c r="C84" s="264" t="s">
        <v>87</v>
      </c>
      <c r="D84" s="264" t="s">
        <v>3601</v>
      </c>
      <c r="E84" s="264" t="s">
        <v>867</v>
      </c>
      <c r="F84" s="264" t="s">
        <v>869</v>
      </c>
      <c r="G84" s="44" t="s">
        <v>870</v>
      </c>
      <c r="H84" s="264" t="s">
        <v>65</v>
      </c>
      <c r="I84" s="44" t="s">
        <v>2155</v>
      </c>
      <c r="J84" s="264"/>
      <c r="K84" s="44"/>
      <c r="L84" s="44"/>
      <c r="M84" s="44"/>
      <c r="N84" s="582"/>
      <c r="O84" s="264"/>
      <c r="P84" s="582"/>
      <c r="Q84" s="582"/>
      <c r="R84" s="582"/>
      <c r="S84" s="264"/>
      <c r="T84" s="583"/>
      <c r="U84" s="584">
        <v>44779.0</v>
      </c>
      <c r="V84" s="584"/>
      <c r="W84" s="44" t="s">
        <v>211</v>
      </c>
      <c r="X84" s="44"/>
      <c r="Y84" s="264" t="s">
        <v>869</v>
      </c>
      <c r="Z84" s="585"/>
      <c r="AA84" s="585" t="str">
        <f>VLOOKUP(Y84,'20230302Data'!A:K,2,FALSE)</f>
        <v>小1－3</v>
      </c>
      <c r="AB84" s="585" t="str">
        <f>VLOOKUP(Y84,'20230302Data'!A:K,3,FALSE)</f>
        <v>橋本 彩月</v>
      </c>
      <c r="AC84" s="586" t="str">
        <f>VLOOKUP(Y84,'20230302Data'!A:K,4,FALSE)</f>
        <v>佳周</v>
      </c>
      <c r="AD84" s="586" t="str">
        <f>VLOOKUP(Y84,'20230302Data'!A:K,6,FALSE)</f>
        <v>小3－2</v>
      </c>
      <c r="AE84" s="586" t="str">
        <f>VLOOKUP(Y84,'20230302Data'!A:K,7,FALSE)</f>
        <v>橋本 典沙</v>
      </c>
      <c r="AF84" s="586" t="str">
        <f>VLOOKUP(Y84,'20230302Data'!A:K,8,FALSE)</f>
        <v/>
      </c>
      <c r="AG84" s="586" t="str">
        <f>VLOOKUP(Y84,'20230302Data'!A:K,9,FALSE)</f>
        <v/>
      </c>
      <c r="AH84" s="586" t="str">
        <f t="shared" si="1"/>
        <v>4043973762</v>
      </c>
      <c r="AI84" s="586" t="str">
        <f>IFERROR(VLOOKUP(AH84,'2024当番免除者リスト'!F:H,3,FALSE),"")</f>
        <v/>
      </c>
    </row>
    <row r="85" ht="12.75" customHeight="1">
      <c r="A85" s="587" t="s">
        <v>832</v>
      </c>
      <c r="B85" s="587">
        <v>83.0</v>
      </c>
      <c r="C85" s="587" t="s">
        <v>87</v>
      </c>
      <c r="D85" s="587" t="s">
        <v>2158</v>
      </c>
      <c r="E85" s="587" t="s">
        <v>831</v>
      </c>
      <c r="F85" s="587" t="s">
        <v>832</v>
      </c>
      <c r="G85" s="139" t="s">
        <v>833</v>
      </c>
      <c r="H85" s="587"/>
      <c r="I85" s="139"/>
      <c r="J85" s="587"/>
      <c r="K85" s="139"/>
      <c r="L85" s="139"/>
      <c r="M85" s="139"/>
      <c r="N85" s="588"/>
      <c r="O85" s="588"/>
      <c r="P85" s="588"/>
      <c r="Q85" s="587"/>
      <c r="R85" s="577"/>
      <c r="S85" s="600"/>
      <c r="T85" s="589"/>
      <c r="U85" s="590">
        <v>44779.0</v>
      </c>
      <c r="V85" s="590"/>
      <c r="W85" s="139" t="s">
        <v>128</v>
      </c>
      <c r="X85" s="139"/>
      <c r="Y85" s="587" t="s">
        <v>832</v>
      </c>
      <c r="Z85" s="591"/>
      <c r="AA85" s="591" t="str">
        <f>VLOOKUP(Y85,'20230302Data'!A:K,2,FALSE)</f>
        <v>小1－3</v>
      </c>
      <c r="AB85" s="591" t="str">
        <f>VLOOKUP(Y85,'20230302Data'!A:K,3,FALSE)</f>
        <v>ハチンズ 桜華</v>
      </c>
      <c r="AC85" s="592" t="str">
        <f>VLOOKUP(Y85,'20230302Data'!A:K,4,FALSE)</f>
        <v>カール</v>
      </c>
      <c r="AD85" s="592" t="str">
        <f>VLOOKUP(Y85,'20230302Data'!A:K,6,FALSE)</f>
        <v/>
      </c>
      <c r="AE85" s="592" t="str">
        <f>VLOOKUP(Y85,'20230302Data'!A:K,7,FALSE)</f>
        <v/>
      </c>
      <c r="AF85" s="592" t="str">
        <f>VLOOKUP(Y85,'20230302Data'!A:K,8,FALSE)</f>
        <v/>
      </c>
      <c r="AG85" s="592" t="str">
        <f>VLOOKUP(Y85,'20230302Data'!A:K,9,FALSE)</f>
        <v/>
      </c>
      <c r="AH85" s="592" t="str">
        <f t="shared" si="1"/>
        <v>4044994949</v>
      </c>
      <c r="AI85" s="592" t="str">
        <f>IFERROR(VLOOKUP(AH85,'2024当番免除者リスト'!F:H,3,FALSE),"")</f>
        <v>運動会委員</v>
      </c>
    </row>
    <row r="86" ht="12.75" customHeight="1">
      <c r="A86" s="44" t="s">
        <v>3602</v>
      </c>
      <c r="B86" s="264">
        <v>84.0</v>
      </c>
      <c r="C86" s="264" t="s">
        <v>87</v>
      </c>
      <c r="D86" s="264" t="s">
        <v>3075</v>
      </c>
      <c r="E86" s="264" t="s">
        <v>371</v>
      </c>
      <c r="F86" s="264" t="s">
        <v>3602</v>
      </c>
      <c r="G86" s="44" t="s">
        <v>373</v>
      </c>
      <c r="H86" s="264" t="s">
        <v>109</v>
      </c>
      <c r="I86" s="44" t="s">
        <v>1832</v>
      </c>
      <c r="J86" s="264"/>
      <c r="K86" s="44"/>
      <c r="L86" s="44"/>
      <c r="M86" s="44"/>
      <c r="N86" s="582">
        <v>45045.0</v>
      </c>
      <c r="O86" s="264" t="s">
        <v>90</v>
      </c>
      <c r="P86" s="582"/>
      <c r="Q86" s="582"/>
      <c r="R86" s="582"/>
      <c r="S86" s="264"/>
      <c r="T86" s="583"/>
      <c r="U86" s="584">
        <v>44800.0</v>
      </c>
      <c r="V86" s="584"/>
      <c r="W86" s="44" t="s">
        <v>211</v>
      </c>
      <c r="X86" s="44"/>
      <c r="Y86" s="44" t="s">
        <v>3602</v>
      </c>
      <c r="Z86" s="585"/>
      <c r="AA86" s="585" t="str">
        <f>VLOOKUP(Y86,'20230302Data'!A:K,2,FALSE)</f>
        <v>小1－3</v>
      </c>
      <c r="AB86" s="585" t="str">
        <f>VLOOKUP(Y86,'20230302Data'!A:K,3,FALSE)</f>
        <v>中村 詩</v>
      </c>
      <c r="AC86" s="586" t="str">
        <f>VLOOKUP(Y86,'20230302Data'!A:K,4,FALSE)</f>
        <v>陽介</v>
      </c>
      <c r="AD86" s="586" t="str">
        <f>VLOOKUP(Y86,'20230302Data'!A:K,6,FALSE)</f>
        <v>小3－1</v>
      </c>
      <c r="AE86" s="586" t="str">
        <f>VLOOKUP(Y86,'20230302Data'!A:K,7,FALSE)</f>
        <v>中村 色</v>
      </c>
      <c r="AF86" s="586" t="str">
        <f>VLOOKUP(Y86,'20230302Data'!A:K,8,FALSE)</f>
        <v/>
      </c>
      <c r="AG86" s="586" t="str">
        <f>VLOOKUP(Y86,'20230302Data'!A:K,9,FALSE)</f>
        <v/>
      </c>
      <c r="AH86" s="586" t="str">
        <f t="shared" si="1"/>
        <v>4236372242</v>
      </c>
      <c r="AI86" s="586" t="str">
        <f>IFERROR(VLOOKUP(AH86,'2024当番免除者リスト'!F:H,3,FALSE),"")</f>
        <v>運動会委員</v>
      </c>
    </row>
    <row r="87" ht="12.75" customHeight="1">
      <c r="A87" s="264" t="s">
        <v>3333</v>
      </c>
      <c r="B87" s="264">
        <v>85.0</v>
      </c>
      <c r="C87" s="264" t="s">
        <v>56</v>
      </c>
      <c r="D87" s="264" t="s">
        <v>3335</v>
      </c>
      <c r="E87" s="264" t="s">
        <v>3336</v>
      </c>
      <c r="F87" s="264" t="s">
        <v>3333</v>
      </c>
      <c r="G87" s="44" t="s">
        <v>3334</v>
      </c>
      <c r="H87" s="44"/>
      <c r="I87" s="44"/>
      <c r="J87" s="44"/>
      <c r="K87" s="44"/>
      <c r="L87" s="44"/>
      <c r="M87" s="44"/>
      <c r="N87" s="582"/>
      <c r="O87" s="582"/>
      <c r="P87" s="582"/>
      <c r="Q87" s="582"/>
      <c r="R87" s="582"/>
      <c r="S87" s="264"/>
      <c r="T87" s="583"/>
      <c r="U87" s="584"/>
      <c r="V87" s="584">
        <v>45094.0</v>
      </c>
      <c r="W87" s="44" t="s">
        <v>211</v>
      </c>
      <c r="X87" s="44"/>
      <c r="Y87" s="264" t="s">
        <v>3333</v>
      </c>
      <c r="Z87" s="585" t="s">
        <v>3334</v>
      </c>
      <c r="AA87" s="585" t="str">
        <f>VLOOKUP(Y87,'20230302Data'!A:K,2,FALSE)</f>
        <v>小2－1</v>
      </c>
      <c r="AB87" s="585" t="str">
        <f>VLOOKUP(Y87,'20230302Data'!A:K,3,FALSE)</f>
        <v>牟田 悠人</v>
      </c>
      <c r="AC87" s="586" t="str">
        <f>VLOOKUP(Y87,'20230302Data'!A:K,4,FALSE)</f>
        <v>隆平</v>
      </c>
      <c r="AD87" s="586" t="str">
        <f>VLOOKUP(Y87,'20230302Data'!A:K,6,FALSE)</f>
        <v/>
      </c>
      <c r="AE87" s="586" t="str">
        <f>VLOOKUP(Y87,'20230302Data'!A:K,7,FALSE)</f>
        <v/>
      </c>
      <c r="AF87" s="586" t="str">
        <f>VLOOKUP(Y87,'20230302Data'!A:K,8,FALSE)</f>
        <v/>
      </c>
      <c r="AG87" s="586" t="str">
        <f>VLOOKUP(Y87,'20230302Data'!A:K,9,FALSE)</f>
        <v/>
      </c>
      <c r="AH87" s="586" t="str">
        <f t="shared" si="1"/>
        <v>4703633036</v>
      </c>
      <c r="AI87" s="586" t="str">
        <f>IFERROR(VLOOKUP(AH87,'2024当番免除者リスト'!F:H,3,FALSE),"")</f>
        <v/>
      </c>
    </row>
    <row r="88" ht="12.75" customHeight="1">
      <c r="A88" s="264" t="s">
        <v>3295</v>
      </c>
      <c r="B88" s="264">
        <v>86.0</v>
      </c>
      <c r="C88" s="264" t="s">
        <v>56</v>
      </c>
      <c r="D88" s="264" t="s">
        <v>3297</v>
      </c>
      <c r="E88" s="264" t="s">
        <v>3298</v>
      </c>
      <c r="F88" s="264" t="s">
        <v>3295</v>
      </c>
      <c r="G88" s="44" t="s">
        <v>3296</v>
      </c>
      <c r="H88" s="264" t="s">
        <v>123</v>
      </c>
      <c r="I88" s="264" t="s">
        <v>3603</v>
      </c>
      <c r="J88" s="264"/>
      <c r="K88" s="264"/>
      <c r="L88" s="264"/>
      <c r="M88" s="264"/>
      <c r="N88" s="582"/>
      <c r="O88" s="582"/>
      <c r="P88" s="582"/>
      <c r="Q88" s="264"/>
      <c r="R88" s="582">
        <v>45031.0</v>
      </c>
      <c r="S88" s="264" t="s">
        <v>90</v>
      </c>
      <c r="T88" s="583"/>
      <c r="U88" s="628"/>
      <c r="V88" s="628"/>
      <c r="W88" s="264" t="s">
        <v>211</v>
      </c>
      <c r="X88" s="264" t="s">
        <v>3531</v>
      </c>
      <c r="Y88" s="264" t="s">
        <v>3295</v>
      </c>
      <c r="Z88" s="264" t="s">
        <v>3296</v>
      </c>
      <c r="AA88" s="585" t="str">
        <f>VLOOKUP(Y88,'20230302Data'!A:K,2,FALSE)</f>
        <v>小2－1</v>
      </c>
      <c r="AB88" s="585" t="str">
        <f>VLOOKUP(Y88,'20230302Data'!A:K,3,FALSE)</f>
        <v>中村 一覚</v>
      </c>
      <c r="AC88" s="586" t="str">
        <f>VLOOKUP(Y88,'20230302Data'!A:K,4,FALSE)</f>
        <v>一公</v>
      </c>
      <c r="AD88" s="586" t="str">
        <f>VLOOKUP(Y88,'20230302Data'!A:K,6,FALSE)</f>
        <v>小4－2</v>
      </c>
      <c r="AE88" s="586" t="str">
        <f>VLOOKUP(Y88,'20230302Data'!A:K,7,FALSE)</f>
        <v>中村 慧</v>
      </c>
      <c r="AF88" s="586" t="str">
        <f>VLOOKUP(Y88,'20230302Data'!A:K,8,FALSE)</f>
        <v/>
      </c>
      <c r="AG88" s="586" t="str">
        <f>VLOOKUP(Y88,'20230302Data'!A:K,9,FALSE)</f>
        <v/>
      </c>
      <c r="AH88" s="586" t="str">
        <f t="shared" si="1"/>
        <v>4046491474</v>
      </c>
      <c r="AI88" s="586" t="str">
        <f>IFERROR(VLOOKUP(AH88,'2024当番免除者リスト'!F:H,3,FALSE),"")</f>
        <v/>
      </c>
    </row>
    <row r="89" ht="12.75" customHeight="1">
      <c r="A89" s="264" t="s">
        <v>1011</v>
      </c>
      <c r="B89" s="264">
        <v>87.0</v>
      </c>
      <c r="C89" s="264" t="s">
        <v>56</v>
      </c>
      <c r="D89" s="264" t="s">
        <v>3343</v>
      </c>
      <c r="E89" s="264" t="s">
        <v>1010</v>
      </c>
      <c r="F89" s="585" t="s">
        <v>1011</v>
      </c>
      <c r="G89" s="44" t="s">
        <v>1012</v>
      </c>
      <c r="H89" s="44"/>
      <c r="I89" s="44"/>
      <c r="J89" s="44"/>
      <c r="K89" s="44"/>
      <c r="L89" s="44"/>
      <c r="M89" s="44"/>
      <c r="N89" s="582"/>
      <c r="O89" s="264"/>
      <c r="P89" s="582"/>
      <c r="Q89" s="582"/>
      <c r="R89" s="582"/>
      <c r="S89" s="264"/>
      <c r="T89" s="583"/>
      <c r="U89" s="584"/>
      <c r="V89" s="584"/>
      <c r="W89" s="44" t="s">
        <v>211</v>
      </c>
      <c r="X89" s="44"/>
      <c r="Y89" s="264" t="s">
        <v>1011</v>
      </c>
      <c r="Z89" s="264" t="s">
        <v>1012</v>
      </c>
      <c r="AA89" s="585" t="str">
        <f>VLOOKUP(Y89,'20230302Data'!A:K,2,FALSE)</f>
        <v>小2－1</v>
      </c>
      <c r="AB89" s="585" t="str">
        <f>VLOOKUP(Y89,'20230302Data'!A:K,3,FALSE)</f>
        <v>山田 梅</v>
      </c>
      <c r="AC89" s="586" t="str">
        <f>VLOOKUP(Y89,'20230302Data'!A:K,4,FALSE)</f>
        <v>パルンガオ</v>
      </c>
      <c r="AD89" s="586" t="str">
        <f>VLOOKUP(Y89,'20230302Data'!A:K,6,FALSE)</f>
        <v/>
      </c>
      <c r="AE89" s="586" t="str">
        <f>VLOOKUP(Y89,'20230302Data'!A:K,7,FALSE)</f>
        <v/>
      </c>
      <c r="AF89" s="586" t="str">
        <f>VLOOKUP(Y89,'20230302Data'!A:K,8,FALSE)</f>
        <v/>
      </c>
      <c r="AG89" s="586" t="str">
        <f>VLOOKUP(Y89,'20230302Data'!A:K,9,FALSE)</f>
        <v/>
      </c>
      <c r="AH89" s="586" t="str">
        <f t="shared" si="1"/>
        <v>6783137184</v>
      </c>
      <c r="AI89" s="586" t="str">
        <f>IFERROR(VLOOKUP(AH89,'2024当番免除者リスト'!F:H,3,FALSE),"")</f>
        <v/>
      </c>
    </row>
    <row r="90" ht="12.75" customHeight="1">
      <c r="A90" s="264" t="s">
        <v>2792</v>
      </c>
      <c r="B90" s="264">
        <v>88.0</v>
      </c>
      <c r="C90" s="264" t="s">
        <v>56</v>
      </c>
      <c r="D90" s="264" t="s">
        <v>3352</v>
      </c>
      <c r="E90" s="264" t="s">
        <v>2791</v>
      </c>
      <c r="F90" s="264" t="s">
        <v>2792</v>
      </c>
      <c r="G90" s="44" t="s">
        <v>2793</v>
      </c>
      <c r="H90" s="44"/>
      <c r="I90" s="44"/>
      <c r="J90" s="44"/>
      <c r="K90" s="44"/>
      <c r="L90" s="44"/>
      <c r="M90" s="44"/>
      <c r="N90" s="582"/>
      <c r="O90" s="264"/>
      <c r="P90" s="582"/>
      <c r="Q90" s="582"/>
      <c r="R90" s="582"/>
      <c r="S90" s="582"/>
      <c r="T90" s="583"/>
      <c r="U90" s="584"/>
      <c r="V90" s="584"/>
      <c r="W90" s="44" t="s">
        <v>211</v>
      </c>
      <c r="X90" s="44"/>
      <c r="Y90" s="264" t="s">
        <v>2792</v>
      </c>
      <c r="Z90" s="585" t="s">
        <v>2793</v>
      </c>
      <c r="AA90" s="585" t="str">
        <f>VLOOKUP(Y90,'20230302Data'!A:K,2,FALSE)</f>
        <v>小2－1</v>
      </c>
      <c r="AB90" s="585" t="str">
        <f>VLOOKUP(Y90,'20230302Data'!A:K,3,FALSE)</f>
        <v>持田 莉子</v>
      </c>
      <c r="AC90" s="586" t="str">
        <f>VLOOKUP(Y90,'20230302Data'!A:K,4,FALSE)</f>
        <v>紘徳</v>
      </c>
      <c r="AD90" s="586" t="str">
        <f>VLOOKUP(Y90,'20230302Data'!A:K,6,FALSE)</f>
        <v/>
      </c>
      <c r="AE90" s="586" t="str">
        <f>VLOOKUP(Y90,'20230302Data'!A:K,7,FALSE)</f>
        <v/>
      </c>
      <c r="AF90" s="586" t="str">
        <f>VLOOKUP(Y90,'20230302Data'!A:K,8,FALSE)</f>
        <v/>
      </c>
      <c r="AG90" s="586" t="str">
        <f>VLOOKUP(Y90,'20230302Data'!A:K,9,FALSE)</f>
        <v/>
      </c>
      <c r="AH90" s="586" t="str">
        <f t="shared" si="1"/>
        <v>6783083389</v>
      </c>
      <c r="AI90" s="586" t="str">
        <f>IFERROR(VLOOKUP(AH90,'2024当番免除者リスト'!F:H,3,FALSE),"")</f>
        <v/>
      </c>
    </row>
    <row r="91" ht="12.75" customHeight="1">
      <c r="A91" s="264" t="s">
        <v>472</v>
      </c>
      <c r="B91" s="264">
        <v>89.0</v>
      </c>
      <c r="C91" s="264" t="s">
        <v>56</v>
      </c>
      <c r="D91" s="264" t="s">
        <v>3604</v>
      </c>
      <c r="E91" s="264" t="s">
        <v>315</v>
      </c>
      <c r="F91" s="264" t="s">
        <v>472</v>
      </c>
      <c r="G91" s="44" t="s">
        <v>473</v>
      </c>
      <c r="H91" s="44"/>
      <c r="I91" s="44"/>
      <c r="J91" s="44"/>
      <c r="K91" s="44"/>
      <c r="L91" s="15"/>
      <c r="M91" s="44"/>
      <c r="N91" s="582"/>
      <c r="O91" s="264"/>
      <c r="P91" s="582">
        <v>45052.0</v>
      </c>
      <c r="Q91" s="264" t="s">
        <v>176</v>
      </c>
      <c r="R91" s="582"/>
      <c r="S91" s="582"/>
      <c r="T91" s="583"/>
      <c r="U91" s="584"/>
      <c r="V91" s="584"/>
      <c r="W91" s="44" t="s">
        <v>211</v>
      </c>
      <c r="X91" s="44"/>
      <c r="Y91" s="264" t="s">
        <v>472</v>
      </c>
      <c r="Z91" s="585" t="s">
        <v>473</v>
      </c>
      <c r="AA91" s="585" t="str">
        <f>VLOOKUP(Y91,'20230302Data'!A:K,2,FALSE)</f>
        <v>小2－1</v>
      </c>
      <c r="AB91" s="585" t="str">
        <f>VLOOKUP(Y91,'20230302Data'!A:K,3,FALSE)</f>
        <v>渡辺 日加里</v>
      </c>
      <c r="AC91" s="586" t="str">
        <f>VLOOKUP(Y91,'20230302Data'!A:K,4,FALSE)</f>
        <v>亮</v>
      </c>
      <c r="AD91" s="586" t="str">
        <f>VLOOKUP(Y91,'20230302Data'!A:K,6,FALSE)</f>
        <v/>
      </c>
      <c r="AE91" s="586" t="str">
        <f>VLOOKUP(Y91,'20230302Data'!A:K,7,FALSE)</f>
        <v/>
      </c>
      <c r="AF91" s="586" t="str">
        <f>VLOOKUP(Y91,'20230302Data'!A:K,8,FALSE)</f>
        <v/>
      </c>
      <c r="AG91" s="586" t="str">
        <f>VLOOKUP(Y91,'20230302Data'!A:K,9,FALSE)</f>
        <v/>
      </c>
      <c r="AH91" s="586" t="str">
        <f t="shared" si="1"/>
        <v>7705472230</v>
      </c>
      <c r="AI91" s="586" t="str">
        <f>IFERROR(VLOOKUP(AH91,'2024当番免除者リスト'!F:H,3,FALSE),"")</f>
        <v>図書委員</v>
      </c>
    </row>
    <row r="92" ht="12.75" customHeight="1">
      <c r="A92" s="264" t="s">
        <v>3304</v>
      </c>
      <c r="B92" s="264">
        <v>90.0</v>
      </c>
      <c r="C92" s="264" t="s">
        <v>56</v>
      </c>
      <c r="D92" s="264" t="s">
        <v>3306</v>
      </c>
      <c r="E92" s="264" t="s">
        <v>3307</v>
      </c>
      <c r="F92" s="264" t="s">
        <v>3304</v>
      </c>
      <c r="G92" s="44" t="s">
        <v>3305</v>
      </c>
      <c r="H92" s="44"/>
      <c r="I92" s="44"/>
      <c r="J92" s="44"/>
      <c r="K92" s="44"/>
      <c r="L92" s="44"/>
      <c r="M92" s="44"/>
      <c r="N92" s="582"/>
      <c r="O92" s="264"/>
      <c r="P92" s="582"/>
      <c r="Q92" s="264"/>
      <c r="R92" s="582"/>
      <c r="S92" s="582"/>
      <c r="T92" s="583"/>
      <c r="U92" s="584"/>
      <c r="V92" s="584">
        <v>45038.0</v>
      </c>
      <c r="W92" s="44" t="s">
        <v>211</v>
      </c>
      <c r="X92" s="44"/>
      <c r="Y92" s="264" t="s">
        <v>3304</v>
      </c>
      <c r="Z92" s="585" t="s">
        <v>3305</v>
      </c>
      <c r="AA92" s="585" t="str">
        <f>VLOOKUP(Y92,'20230302Data'!A:K,2,FALSE)</f>
        <v>小2－1</v>
      </c>
      <c r="AB92" s="585" t="str">
        <f>VLOOKUP(Y92,'20230302Data'!A:K,3,FALSE)</f>
        <v>福田 光希</v>
      </c>
      <c r="AC92" s="586" t="str">
        <f>VLOOKUP(Y92,'20230302Data'!A:K,4,FALSE)</f>
        <v>孝志</v>
      </c>
      <c r="AD92" s="586" t="str">
        <f>VLOOKUP(Y92,'20230302Data'!A:K,6,FALSE)</f>
        <v/>
      </c>
      <c r="AE92" s="586" t="str">
        <f>VLOOKUP(Y92,'20230302Data'!A:K,7,FALSE)</f>
        <v/>
      </c>
      <c r="AF92" s="586" t="str">
        <f>VLOOKUP(Y92,'20230302Data'!A:K,8,FALSE)</f>
        <v/>
      </c>
      <c r="AG92" s="586" t="str">
        <f>VLOOKUP(Y92,'20230302Data'!A:K,9,FALSE)</f>
        <v/>
      </c>
      <c r="AH92" s="586" t="str">
        <f t="shared" si="1"/>
        <v>4043242239</v>
      </c>
      <c r="AI92" s="586" t="str">
        <f>IFERROR(VLOOKUP(AH92,'2024当番免除者リスト'!F:H,3,FALSE),"")</f>
        <v/>
      </c>
    </row>
    <row r="93" ht="12.75" customHeight="1">
      <c r="A93" s="587" t="s">
        <v>2908</v>
      </c>
      <c r="B93" s="587">
        <v>91.0</v>
      </c>
      <c r="C93" s="587" t="s">
        <v>56</v>
      </c>
      <c r="D93" s="587" t="s">
        <v>3605</v>
      </c>
      <c r="E93" s="587" t="s">
        <v>2905</v>
      </c>
      <c r="F93" s="587" t="s">
        <v>2908</v>
      </c>
      <c r="G93" s="139" t="s">
        <v>3606</v>
      </c>
      <c r="H93" s="139"/>
      <c r="I93" s="139"/>
      <c r="J93" s="139"/>
      <c r="K93" s="139"/>
      <c r="L93" s="139"/>
      <c r="M93" s="139"/>
      <c r="N93" s="588">
        <v>45073.0</v>
      </c>
      <c r="O93" s="587" t="s">
        <v>396</v>
      </c>
      <c r="P93" s="588"/>
      <c r="Q93" s="587"/>
      <c r="R93" s="588"/>
      <c r="S93" s="587"/>
      <c r="T93" s="589"/>
      <c r="U93" s="590"/>
      <c r="V93" s="590"/>
      <c r="W93" s="139" t="s">
        <v>128</v>
      </c>
      <c r="X93" s="139"/>
      <c r="Y93" s="587" t="s">
        <v>2908</v>
      </c>
      <c r="Z93" s="591" t="s">
        <v>3606</v>
      </c>
      <c r="AA93" s="591" t="str">
        <f>VLOOKUP(Y93,'20230302Data'!A:K,2,FALSE)</f>
        <v>小2－1</v>
      </c>
      <c r="AB93" s="591" t="str">
        <f>VLOOKUP(Y93,'20230302Data'!A:K,3,FALSE)</f>
        <v>鈴木 蘭</v>
      </c>
      <c r="AC93" s="592" t="str">
        <f>VLOOKUP(Y93,'20230302Data'!A:K,4,FALSE)</f>
        <v>壮平</v>
      </c>
      <c r="AD93" s="592" t="str">
        <f>VLOOKUP(Y93,'20230302Data'!A:K,6,FALSE)</f>
        <v/>
      </c>
      <c r="AE93" s="592" t="str">
        <f>VLOOKUP(Y93,'20230302Data'!A:K,7,FALSE)</f>
        <v/>
      </c>
      <c r="AF93" s="592" t="str">
        <f>VLOOKUP(Y93,'20230302Data'!A:K,8,FALSE)</f>
        <v/>
      </c>
      <c r="AG93" s="592" t="str">
        <f>VLOOKUP(Y93,'20230302Data'!A:K,9,FALSE)</f>
        <v/>
      </c>
      <c r="AH93" s="592" t="str">
        <f t="shared" si="1"/>
        <v>8596199062</v>
      </c>
      <c r="AI93" s="592" t="str">
        <f>IFERROR(VLOOKUP(AH93,'2024当番免除者リスト'!F:H,3,FALSE),"")</f>
        <v/>
      </c>
    </row>
    <row r="94" ht="12.75" customHeight="1">
      <c r="A94" s="574" t="s">
        <v>1034</v>
      </c>
      <c r="B94" s="574">
        <v>92.0</v>
      </c>
      <c r="C94" s="574" t="s">
        <v>56</v>
      </c>
      <c r="D94" s="574" t="s">
        <v>3332</v>
      </c>
      <c r="E94" s="574" t="s">
        <v>1033</v>
      </c>
      <c r="F94" s="574" t="s">
        <v>1034</v>
      </c>
      <c r="G94" s="575" t="s">
        <v>1035</v>
      </c>
      <c r="H94" s="574"/>
      <c r="I94" s="574"/>
      <c r="J94" s="574"/>
      <c r="K94" s="574"/>
      <c r="L94" s="574"/>
      <c r="M94" s="574"/>
      <c r="N94" s="576">
        <v>45052.0</v>
      </c>
      <c r="O94" s="574" t="s">
        <v>176</v>
      </c>
      <c r="P94" s="577"/>
      <c r="Q94" s="577"/>
      <c r="R94" s="576"/>
      <c r="S94" s="576"/>
      <c r="T94" s="638"/>
      <c r="U94" s="611"/>
      <c r="V94" s="611"/>
      <c r="W94" s="574" t="s">
        <v>136</v>
      </c>
      <c r="X94" s="574" t="s">
        <v>3531</v>
      </c>
      <c r="Y94" s="574" t="s">
        <v>1034</v>
      </c>
      <c r="Z94" s="580" t="s">
        <v>1035</v>
      </c>
      <c r="AA94" s="580" t="str">
        <f>VLOOKUP(Y94,'20230302Data'!A:K,2,FALSE)</f>
        <v>小2－1</v>
      </c>
      <c r="AB94" s="580" t="str">
        <f>VLOOKUP(Y94,'20230302Data'!A:K,3,FALSE)</f>
        <v>大竹 愛子</v>
      </c>
      <c r="AC94" s="581" t="str">
        <f>VLOOKUP(Y94,'20230302Data'!A:K,4,FALSE)</f>
        <v>MABRY</v>
      </c>
      <c r="AD94" s="581" t="str">
        <f>VLOOKUP(Y94,'20230302Data'!A:K,6,FALSE)</f>
        <v/>
      </c>
      <c r="AE94" s="581" t="str">
        <f>VLOOKUP(Y94,'20230302Data'!A:K,7,FALSE)</f>
        <v/>
      </c>
      <c r="AF94" s="581" t="str">
        <f>VLOOKUP(Y94,'20230302Data'!A:K,8,FALSE)</f>
        <v/>
      </c>
      <c r="AG94" s="581" t="str">
        <f>VLOOKUP(Y94,'20230302Data'!A:K,9,FALSE)</f>
        <v/>
      </c>
      <c r="AH94" s="581" t="str">
        <f t="shared" si="1"/>
        <v>4048613735</v>
      </c>
      <c r="AI94" s="581" t="str">
        <f>IFERROR(VLOOKUP(AH94,'2024当番免除者リスト'!F:H,3,FALSE),"")</f>
        <v/>
      </c>
    </row>
    <row r="95" ht="12.75" customHeight="1">
      <c r="A95" s="264" t="s">
        <v>2897</v>
      </c>
      <c r="B95" s="264">
        <v>93.0</v>
      </c>
      <c r="C95" s="264" t="s">
        <v>56</v>
      </c>
      <c r="D95" s="264" t="s">
        <v>3607</v>
      </c>
      <c r="E95" s="264" t="s">
        <v>978</v>
      </c>
      <c r="F95" s="264" t="s">
        <v>2897</v>
      </c>
      <c r="G95" s="44" t="s">
        <v>2316</v>
      </c>
      <c r="H95" s="264" t="s">
        <v>123</v>
      </c>
      <c r="I95" s="44" t="s">
        <v>2314</v>
      </c>
      <c r="J95" s="44"/>
      <c r="K95" s="44"/>
      <c r="L95" s="15"/>
      <c r="M95" s="44"/>
      <c r="N95" s="582"/>
      <c r="O95" s="264"/>
      <c r="P95" s="582"/>
      <c r="Q95" s="582"/>
      <c r="R95" s="582"/>
      <c r="S95" s="264"/>
      <c r="T95" s="583"/>
      <c r="U95" s="584">
        <v>44695.0</v>
      </c>
      <c r="V95" s="584"/>
      <c r="W95" s="44" t="s">
        <v>211</v>
      </c>
      <c r="X95" s="44"/>
      <c r="Y95" s="264" t="s">
        <v>2897</v>
      </c>
      <c r="Z95" s="264" t="s">
        <v>2316</v>
      </c>
      <c r="AA95" s="585" t="str">
        <f>VLOOKUP(Y95,'20230302Data'!A:K,2,FALSE)</f>
        <v>小2－1</v>
      </c>
      <c r="AB95" s="585" t="str">
        <f>VLOOKUP(Y95,'20230302Data'!A:K,3,FALSE)</f>
        <v>鈴木 梨央</v>
      </c>
      <c r="AC95" s="586" t="str">
        <f>VLOOKUP(Y95,'20230302Data'!A:K,4,FALSE)</f>
        <v>弘樹</v>
      </c>
      <c r="AD95" s="586" t="str">
        <f>VLOOKUP(Y95,'20230302Data'!A:K,6,FALSE)</f>
        <v>小4－2</v>
      </c>
      <c r="AE95" s="586" t="str">
        <f>VLOOKUP(Y95,'20230302Data'!A:K,7,FALSE)</f>
        <v>鈴木 煌生</v>
      </c>
      <c r="AF95" s="586" t="str">
        <f>VLOOKUP(Y95,'20230302Data'!A:K,8,FALSE)</f>
        <v/>
      </c>
      <c r="AG95" s="586" t="str">
        <f>VLOOKUP(Y95,'20230302Data'!A:K,9,FALSE)</f>
        <v/>
      </c>
      <c r="AH95" s="586" t="str">
        <f t="shared" si="1"/>
        <v>4232374248</v>
      </c>
      <c r="AI95" s="586" t="str">
        <f>IFERROR(VLOOKUP(AH95,'2024当番免除者リスト'!F:H,3,FALSE),"")</f>
        <v/>
      </c>
    </row>
    <row r="96" ht="12.75" customHeight="1">
      <c r="A96" s="594" t="s">
        <v>1063</v>
      </c>
      <c r="B96" s="593">
        <v>94.0</v>
      </c>
      <c r="C96" s="593" t="s">
        <v>56</v>
      </c>
      <c r="D96" s="593" t="s">
        <v>3608</v>
      </c>
      <c r="E96" s="593" t="s">
        <v>1060</v>
      </c>
      <c r="F96" s="598" t="s">
        <v>1063</v>
      </c>
      <c r="G96" s="594" t="s">
        <v>3609</v>
      </c>
      <c r="H96" s="593" t="s">
        <v>118</v>
      </c>
      <c r="I96" s="594" t="s">
        <v>2321</v>
      </c>
      <c r="J96" s="594"/>
      <c r="K96" s="594"/>
      <c r="L96" s="594"/>
      <c r="M96" s="594"/>
      <c r="N96" s="595"/>
      <c r="O96" s="593"/>
      <c r="P96" s="595"/>
      <c r="Q96" s="595"/>
      <c r="R96" s="577"/>
      <c r="S96" s="577"/>
      <c r="T96" s="596"/>
      <c r="U96" s="613">
        <v>44807.0</v>
      </c>
      <c r="V96" s="613"/>
      <c r="W96" s="593" t="s">
        <v>76</v>
      </c>
      <c r="X96" s="594"/>
      <c r="Y96" s="594" t="s">
        <v>1063</v>
      </c>
      <c r="Z96" s="593"/>
      <c r="AA96" s="598" t="str">
        <f>VLOOKUP(Y96,'20230302Data'!A:K,2,FALSE)</f>
        <v>小2－1</v>
      </c>
      <c r="AB96" s="598" t="str">
        <f>VLOOKUP(Y96,'20230302Data'!A:K,3,FALSE)</f>
        <v>大嶋 希海</v>
      </c>
      <c r="AC96" s="599" t="str">
        <f>VLOOKUP(Y96,'20230302Data'!A:K,4,FALSE)</f>
        <v>仁海</v>
      </c>
      <c r="AD96" s="599" t="str">
        <f>VLOOKUP(Y96,'20230302Data'!A:K,6,FALSE)</f>
        <v>小4－1</v>
      </c>
      <c r="AE96" s="599" t="str">
        <f>VLOOKUP(Y96,'20230302Data'!A:K,7,FALSE)</f>
        <v>大嶋 七海</v>
      </c>
      <c r="AF96" s="599" t="str">
        <f>VLOOKUP(Y96,'20230302Data'!A:K,8,FALSE)</f>
        <v/>
      </c>
      <c r="AG96" s="599" t="str">
        <f>VLOOKUP(Y96,'20230302Data'!A:K,9,FALSE)</f>
        <v/>
      </c>
      <c r="AH96" s="599" t="str">
        <f t="shared" si="1"/>
        <v>4046409700</v>
      </c>
      <c r="AI96" s="599" t="str">
        <f>IFERROR(VLOOKUP(AH96,'2024当番免除者リスト'!F:H,3,FALSE),"")</f>
        <v>図書委員</v>
      </c>
    </row>
    <row r="97" ht="12.75" customHeight="1">
      <c r="A97" s="600" t="s">
        <v>505</v>
      </c>
      <c r="B97" s="600">
        <v>95.0</v>
      </c>
      <c r="C97" s="600" t="s">
        <v>100</v>
      </c>
      <c r="D97" s="600" t="s">
        <v>3610</v>
      </c>
      <c r="E97" s="600" t="s">
        <v>504</v>
      </c>
      <c r="F97" s="600" t="s">
        <v>505</v>
      </c>
      <c r="G97" s="601" t="s">
        <v>506</v>
      </c>
      <c r="H97" s="600" t="s">
        <v>118</v>
      </c>
      <c r="I97" s="600" t="s">
        <v>1871</v>
      </c>
      <c r="J97" s="600"/>
      <c r="K97" s="600"/>
      <c r="L97" s="600"/>
      <c r="M97" s="600"/>
      <c r="N97" s="577"/>
      <c r="O97" s="577"/>
      <c r="P97" s="577"/>
      <c r="Q97" s="577"/>
      <c r="R97" s="577"/>
      <c r="S97" s="577"/>
      <c r="T97" s="602"/>
      <c r="U97" s="603"/>
      <c r="V97" s="603"/>
      <c r="W97" s="600" t="s">
        <v>68</v>
      </c>
      <c r="X97" s="600" t="s">
        <v>3611</v>
      </c>
      <c r="Y97" s="600" t="s">
        <v>505</v>
      </c>
      <c r="Z97" s="604" t="s">
        <v>506</v>
      </c>
      <c r="AA97" s="604" t="str">
        <f>VLOOKUP(Y97,'20230302Data'!A:K,2,FALSE)</f>
        <v>小2－2</v>
      </c>
      <c r="AB97" s="604" t="str">
        <f>VLOOKUP(Y97,'20230302Data'!A:K,3,FALSE)</f>
        <v>髙木 武蔵</v>
      </c>
      <c r="AC97" s="605" t="str">
        <f>VLOOKUP(Y97,'20230302Data'!A:K,4,FALSE)</f>
        <v>慶一郎</v>
      </c>
      <c r="AD97" s="605" t="str">
        <f>VLOOKUP(Y97,'20230302Data'!A:K,6,FALSE)</f>
        <v>小4－1</v>
      </c>
      <c r="AE97" s="605" t="str">
        <f>VLOOKUP(Y97,'20230302Data'!A:K,7,FALSE)</f>
        <v>髙木 凌磨</v>
      </c>
      <c r="AF97" s="605" t="str">
        <f>VLOOKUP(Y97,'20230302Data'!A:K,8,FALSE)</f>
        <v/>
      </c>
      <c r="AG97" s="605" t="str">
        <f>VLOOKUP(Y97,'20230302Data'!A:K,9,FALSE)</f>
        <v/>
      </c>
      <c r="AH97" s="605" t="str">
        <f t="shared" si="1"/>
        <v>7342338911</v>
      </c>
      <c r="AI97" s="605" t="str">
        <f>IFERROR(VLOOKUP(AH97,'2024当番免除者リスト'!F:H,3,FALSE),"")</f>
        <v>運営関係者</v>
      </c>
    </row>
    <row r="98" ht="12.75" customHeight="1">
      <c r="A98" s="264" t="s">
        <v>1037</v>
      </c>
      <c r="B98" s="264">
        <v>96.0</v>
      </c>
      <c r="C98" s="264" t="s">
        <v>100</v>
      </c>
      <c r="D98" s="264" t="s">
        <v>3310</v>
      </c>
      <c r="E98" s="264" t="s">
        <v>702</v>
      </c>
      <c r="F98" s="264" t="s">
        <v>1037</v>
      </c>
      <c r="G98" s="44" t="s">
        <v>1038</v>
      </c>
      <c r="H98" s="264" t="s">
        <v>50</v>
      </c>
      <c r="I98" s="264" t="s">
        <v>2284</v>
      </c>
      <c r="J98" s="264" t="s">
        <v>2809</v>
      </c>
      <c r="K98" s="264" t="s">
        <v>2285</v>
      </c>
      <c r="L98" s="44"/>
      <c r="M98" s="44"/>
      <c r="N98" s="582"/>
      <c r="O98" s="264"/>
      <c r="P98" s="582"/>
      <c r="Q98" s="264"/>
      <c r="R98" s="582"/>
      <c r="S98" s="582"/>
      <c r="T98" s="583"/>
      <c r="U98" s="584"/>
      <c r="V98" s="584"/>
      <c r="W98" s="44" t="s">
        <v>211</v>
      </c>
      <c r="X98" s="44"/>
      <c r="Y98" s="264" t="s">
        <v>1037</v>
      </c>
      <c r="Z98" s="585" t="s">
        <v>1043</v>
      </c>
      <c r="AA98" s="585" t="str">
        <f>VLOOKUP(Y98,'20230302Data'!A:K,2,FALSE)</f>
        <v>小2－2</v>
      </c>
      <c r="AB98" s="585" t="str">
        <f>VLOOKUP(Y98,'20230302Data'!A:K,3,FALSE)</f>
        <v>川西 哲人</v>
      </c>
      <c r="AC98" s="586" t="str">
        <f>VLOOKUP(Y98,'20230302Data'!A:K,4,FALSE)</f>
        <v>洋平</v>
      </c>
      <c r="AD98" s="586" t="str">
        <f>VLOOKUP(Y98,'20230302Data'!A:K,6,FALSE)</f>
        <v>小5－1</v>
      </c>
      <c r="AE98" s="586" t="str">
        <f>VLOOKUP(Y98,'20230302Data'!A:K,7,FALSE)</f>
        <v>川西 悠斗</v>
      </c>
      <c r="AF98" s="586" t="str">
        <f>VLOOKUP(Y98,'20230302Data'!A:K,8,FALSE)</f>
        <v>中3－1</v>
      </c>
      <c r="AG98" s="586" t="str">
        <f>VLOOKUP(Y98,'20230302Data'!A:K,9,FALSE)</f>
        <v>川西 葵</v>
      </c>
      <c r="AH98" s="586" t="str">
        <f t="shared" si="1"/>
        <v>7706899122</v>
      </c>
      <c r="AI98" s="586" t="str">
        <f>IFERROR(VLOOKUP(AH98,'2024当番免除者リスト'!F:H,3,FALSE),"")</f>
        <v/>
      </c>
    </row>
    <row r="99" ht="12.75" customHeight="1">
      <c r="A99" s="600" t="s">
        <v>2785</v>
      </c>
      <c r="B99" s="600">
        <v>97.0</v>
      </c>
      <c r="C99" s="600" t="s">
        <v>100</v>
      </c>
      <c r="D99" s="600" t="s">
        <v>3313</v>
      </c>
      <c r="E99" s="600" t="s">
        <v>2784</v>
      </c>
      <c r="F99" s="600" t="s">
        <v>2785</v>
      </c>
      <c r="G99" s="601" t="s">
        <v>2786</v>
      </c>
      <c r="H99" s="600" t="s">
        <v>3102</v>
      </c>
      <c r="I99" s="600" t="s">
        <v>3612</v>
      </c>
      <c r="J99" s="600"/>
      <c r="K99" s="600"/>
      <c r="L99" s="600"/>
      <c r="M99" s="600"/>
      <c r="N99" s="577"/>
      <c r="O99" s="577"/>
      <c r="P99" s="577"/>
      <c r="Q99" s="577"/>
      <c r="R99" s="577"/>
      <c r="S99" s="577"/>
      <c r="T99" s="602"/>
      <c r="U99" s="603"/>
      <c r="V99" s="603"/>
      <c r="W99" s="600" t="s">
        <v>68</v>
      </c>
      <c r="X99" s="600" t="s">
        <v>3613</v>
      </c>
      <c r="Y99" s="600" t="s">
        <v>2785</v>
      </c>
      <c r="Z99" s="604" t="s">
        <v>2786</v>
      </c>
      <c r="AA99" s="604" t="str">
        <f>VLOOKUP(Y99,'20230302Data'!A:K,2,FALSE)</f>
        <v>小2－2</v>
      </c>
      <c r="AB99" s="604" t="str">
        <f>VLOOKUP(Y99,'20230302Data'!A:K,3,FALSE)</f>
        <v>重久 睦斉</v>
      </c>
      <c r="AC99" s="605" t="str">
        <f>VLOOKUP(Y99,'20230302Data'!A:K,4,FALSE)</f>
        <v>義幸</v>
      </c>
      <c r="AD99" s="605" t="str">
        <f>VLOOKUP(Y99,'20230302Data'!A:K,6,FALSE)</f>
        <v>中1－1</v>
      </c>
      <c r="AE99" s="605" t="str">
        <f>VLOOKUP(Y99,'20230302Data'!A:K,7,FALSE)</f>
        <v>重久 瑚奈</v>
      </c>
      <c r="AF99" s="605" t="str">
        <f>VLOOKUP(Y99,'20230302Data'!A:K,8,FALSE)</f>
        <v>高1</v>
      </c>
      <c r="AG99" s="605" t="str">
        <f>VLOOKUP(Y99,'20230302Data'!A:K,9,FALSE)</f>
        <v>重久 凜乃</v>
      </c>
      <c r="AH99" s="605" t="str">
        <f t="shared" si="1"/>
        <v>4704094230</v>
      </c>
      <c r="AI99" s="605" t="str">
        <f>IFERROR(VLOOKUP(AH99,'2024当番免除者リスト'!F:H,3,FALSE),"")</f>
        <v/>
      </c>
    </row>
    <row r="100" ht="12.0" customHeight="1">
      <c r="A100" s="600" t="s">
        <v>3339</v>
      </c>
      <c r="B100" s="600">
        <v>98.0</v>
      </c>
      <c r="C100" s="600" t="s">
        <v>100</v>
      </c>
      <c r="D100" s="600" t="s">
        <v>3340</v>
      </c>
      <c r="E100" s="600" t="s">
        <v>1072</v>
      </c>
      <c r="F100" s="600" t="s">
        <v>3339</v>
      </c>
      <c r="G100" s="601" t="s">
        <v>1074</v>
      </c>
      <c r="H100" s="600" t="s">
        <v>40</v>
      </c>
      <c r="I100" s="600" t="s">
        <v>1075</v>
      </c>
      <c r="J100" s="600" t="s">
        <v>3102</v>
      </c>
      <c r="K100" s="600" t="s">
        <v>2296</v>
      </c>
      <c r="L100" s="600"/>
      <c r="M100" s="600"/>
      <c r="N100" s="577"/>
      <c r="O100" s="577"/>
      <c r="P100" s="577"/>
      <c r="Q100" s="600"/>
      <c r="R100" s="577"/>
      <c r="S100" s="577"/>
      <c r="T100" s="602"/>
      <c r="U100" s="603"/>
      <c r="V100" s="603"/>
      <c r="W100" s="600" t="s">
        <v>68</v>
      </c>
      <c r="X100" s="600" t="s">
        <v>3614</v>
      </c>
      <c r="Y100" s="600" t="s">
        <v>3339</v>
      </c>
      <c r="Z100" s="604" t="s">
        <v>1074</v>
      </c>
      <c r="AA100" s="604" t="str">
        <f>VLOOKUP(Y100,'20230302Data'!A:K,2,FALSE)</f>
        <v>小2－2</v>
      </c>
      <c r="AB100" s="604" t="str">
        <f>VLOOKUP(Y100,'20230302Data'!A:K,3,FALSE)</f>
        <v>田中 宏弥</v>
      </c>
      <c r="AC100" s="605" t="str">
        <f>VLOOKUP(Y100,'20230302Data'!A:K,4,FALSE)</f>
        <v>正則</v>
      </c>
      <c r="AD100" s="605" t="str">
        <f>VLOOKUP(Y100,'20230302Data'!A:K,6,FALSE)</f>
        <v>小2－3</v>
      </c>
      <c r="AE100" s="605" t="str">
        <f>VLOOKUP(Y100,'20230302Data'!A:K,7,FALSE)</f>
        <v>田中 伸弥</v>
      </c>
      <c r="AF100" s="605" t="str">
        <f>VLOOKUP(Y100,'20230302Data'!A:K,8,FALSE)</f>
        <v>中1－1</v>
      </c>
      <c r="AG100" s="605" t="str">
        <f>VLOOKUP(Y100,'20230302Data'!A:K,9,FALSE)</f>
        <v>田中 孝治</v>
      </c>
      <c r="AH100" s="605" t="str">
        <f t="shared" si="1"/>
        <v>7705739604</v>
      </c>
      <c r="AI100" s="605" t="str">
        <f>IFERROR(VLOOKUP(AH100,'2024当番免除者リスト'!F:H,3,FALSE),"")</f>
        <v/>
      </c>
    </row>
    <row r="101" ht="12.75" customHeight="1">
      <c r="A101" s="264" t="s">
        <v>2779</v>
      </c>
      <c r="B101" s="264">
        <v>99.0</v>
      </c>
      <c r="C101" s="264" t="s">
        <v>100</v>
      </c>
      <c r="D101" s="264" t="s">
        <v>3308</v>
      </c>
      <c r="E101" s="264" t="s">
        <v>1206</v>
      </c>
      <c r="F101" s="264" t="s">
        <v>2779</v>
      </c>
      <c r="G101" s="44" t="s">
        <v>2780</v>
      </c>
      <c r="H101" s="264" t="s">
        <v>118</v>
      </c>
      <c r="I101" s="264" t="s">
        <v>3615</v>
      </c>
      <c r="J101" s="264"/>
      <c r="K101" s="264"/>
      <c r="L101" s="264"/>
      <c r="M101" s="264"/>
      <c r="N101" s="582">
        <v>45073.0</v>
      </c>
      <c r="O101" s="264" t="s">
        <v>90</v>
      </c>
      <c r="P101" s="582"/>
      <c r="Q101" s="264"/>
      <c r="R101" s="582"/>
      <c r="S101" s="582"/>
      <c r="T101" s="583"/>
      <c r="U101" s="628"/>
      <c r="V101" s="628"/>
      <c r="W101" s="264" t="s">
        <v>211</v>
      </c>
      <c r="X101" s="264" t="s">
        <v>3616</v>
      </c>
      <c r="Y101" s="264" t="s">
        <v>2779</v>
      </c>
      <c r="Z101" s="585" t="s">
        <v>2780</v>
      </c>
      <c r="AA101" s="585" t="str">
        <f>VLOOKUP(Y101,'20230302Data'!A:K,2,FALSE)</f>
        <v>小2－2</v>
      </c>
      <c r="AB101" s="585" t="str">
        <f>VLOOKUP(Y101,'20230302Data'!A:K,3,FALSE)</f>
        <v>矢田 遥花</v>
      </c>
      <c r="AC101" s="586" t="str">
        <f>VLOOKUP(Y101,'20230302Data'!A:K,4,FALSE)</f>
        <v>裕一</v>
      </c>
      <c r="AD101" s="586" t="str">
        <f>VLOOKUP(Y101,'20230302Data'!A:K,6,FALSE)</f>
        <v>小4－1</v>
      </c>
      <c r="AE101" s="586" t="str">
        <f>VLOOKUP(Y101,'20230302Data'!A:K,7,FALSE)</f>
        <v>矢田 夏樹</v>
      </c>
      <c r="AF101" s="586" t="str">
        <f>VLOOKUP(Y101,'20230302Data'!A:K,8,FALSE)</f>
        <v/>
      </c>
      <c r="AG101" s="586" t="str">
        <f>VLOOKUP(Y101,'20230302Data'!A:K,9,FALSE)</f>
        <v/>
      </c>
      <c r="AH101" s="586" t="str">
        <f t="shared" si="1"/>
        <v>7709466929</v>
      </c>
      <c r="AI101" s="586" t="str">
        <f>IFERROR(VLOOKUP(AH101,'2024当番免除者リスト'!F:H,3,FALSE),"")</f>
        <v/>
      </c>
    </row>
    <row r="102" ht="12.75" customHeight="1">
      <c r="A102" s="587" t="s">
        <v>511</v>
      </c>
      <c r="B102" s="587">
        <v>100.0</v>
      </c>
      <c r="C102" s="587" t="s">
        <v>100</v>
      </c>
      <c r="D102" s="587" t="s">
        <v>3617</v>
      </c>
      <c r="E102" s="587" t="s">
        <v>510</v>
      </c>
      <c r="F102" s="587" t="s">
        <v>3618</v>
      </c>
      <c r="G102" s="139" t="s">
        <v>512</v>
      </c>
      <c r="H102" s="139"/>
      <c r="I102" s="139"/>
      <c r="J102" s="139"/>
      <c r="K102" s="139"/>
      <c r="L102" s="139"/>
      <c r="M102" s="139"/>
      <c r="N102" s="588"/>
      <c r="O102" s="588"/>
      <c r="P102" s="588"/>
      <c r="Q102" s="588"/>
      <c r="R102" s="577"/>
      <c r="S102" s="600"/>
      <c r="T102" s="589"/>
      <c r="U102" s="590"/>
      <c r="V102" s="590"/>
      <c r="W102" s="139" t="s">
        <v>52</v>
      </c>
      <c r="X102" s="139"/>
      <c r="Y102" s="587" t="s">
        <v>511</v>
      </c>
      <c r="Z102" s="591" t="s">
        <v>512</v>
      </c>
      <c r="AA102" s="591" t="str">
        <f>VLOOKUP(Y102,'20230302Data'!A:K,2,FALSE)</f>
        <v>小2－2</v>
      </c>
      <c r="AB102" s="591" t="str">
        <f>VLOOKUP(Y102,'20230302Data'!A:K,3,FALSE)</f>
        <v>中井 美晴</v>
      </c>
      <c r="AC102" s="592" t="str">
        <f>VLOOKUP(Y102,'20230302Data'!A:K,4,FALSE)</f>
        <v>孝</v>
      </c>
      <c r="AD102" s="592" t="str">
        <f>VLOOKUP(Y102,'20230302Data'!A:K,6,FALSE)</f>
        <v/>
      </c>
      <c r="AE102" s="592" t="str">
        <f>VLOOKUP(Y102,'20230302Data'!A:K,7,FALSE)</f>
        <v/>
      </c>
      <c r="AF102" s="592" t="str">
        <f>VLOOKUP(Y102,'20230302Data'!A:K,8,FALSE)</f>
        <v/>
      </c>
      <c r="AG102" s="592" t="str">
        <f>VLOOKUP(Y102,'20230302Data'!A:K,9,FALSE)</f>
        <v/>
      </c>
      <c r="AH102" s="592" t="str">
        <f t="shared" si="1"/>
        <v>4785388206</v>
      </c>
      <c r="AI102" s="592" t="str">
        <f>IFERROR(VLOOKUP(AH102,'2024当番免除者リスト'!F:H,3,FALSE),"")</f>
        <v>運動会委員</v>
      </c>
    </row>
    <row r="103" ht="12.75" customHeight="1">
      <c r="A103" s="264" t="s">
        <v>3326</v>
      </c>
      <c r="B103" s="264">
        <v>101.0</v>
      </c>
      <c r="C103" s="264" t="s">
        <v>100</v>
      </c>
      <c r="D103" s="264" t="s">
        <v>3619</v>
      </c>
      <c r="E103" s="264" t="s">
        <v>3329</v>
      </c>
      <c r="F103" s="264" t="s">
        <v>3326</v>
      </c>
      <c r="G103" s="44" t="s">
        <v>3327</v>
      </c>
      <c r="H103" s="44"/>
      <c r="I103" s="44"/>
      <c r="J103" s="44"/>
      <c r="K103" s="44"/>
      <c r="L103" s="44"/>
      <c r="M103" s="44"/>
      <c r="N103" s="582"/>
      <c r="O103" s="582"/>
      <c r="P103" s="582"/>
      <c r="Q103" s="582"/>
      <c r="R103" s="582"/>
      <c r="S103" s="264"/>
      <c r="T103" s="583"/>
      <c r="U103" s="584"/>
      <c r="V103" s="584"/>
      <c r="W103" s="44" t="s">
        <v>211</v>
      </c>
      <c r="X103" s="44"/>
      <c r="Y103" s="264" t="s">
        <v>3326</v>
      </c>
      <c r="Z103" s="585" t="s">
        <v>3327</v>
      </c>
      <c r="AA103" s="585" t="str">
        <f>VLOOKUP(Y103,'20230302Data'!A:K,2,FALSE)</f>
        <v>小2－2</v>
      </c>
      <c r="AB103" s="585" t="str">
        <f>VLOOKUP(Y103,'20230302Data'!A:K,3,FALSE)</f>
        <v>岡崎 文香</v>
      </c>
      <c r="AC103" s="586" t="str">
        <f>VLOOKUP(Y103,'20230302Data'!A:K,4,FALSE)</f>
        <v>博行</v>
      </c>
      <c r="AD103" s="586" t="str">
        <f>VLOOKUP(Y103,'20230302Data'!A:K,6,FALSE)</f>
        <v/>
      </c>
      <c r="AE103" s="586" t="str">
        <f>VLOOKUP(Y103,'20230302Data'!A:K,7,FALSE)</f>
        <v/>
      </c>
      <c r="AF103" s="586" t="str">
        <f>VLOOKUP(Y103,'20230302Data'!A:K,8,FALSE)</f>
        <v/>
      </c>
      <c r="AG103" s="586" t="str">
        <f>VLOOKUP(Y103,'20230302Data'!A:K,9,FALSE)</f>
        <v/>
      </c>
      <c r="AH103" s="586" t="str">
        <f t="shared" si="1"/>
        <v>7702382781</v>
      </c>
      <c r="AI103" s="586" t="str">
        <f>IFERROR(VLOOKUP(AH103,'2024当番免除者リスト'!F:H,3,FALSE),"")</f>
        <v/>
      </c>
    </row>
    <row r="104" ht="12.75" customHeight="1">
      <c r="A104" s="264" t="s">
        <v>1027</v>
      </c>
      <c r="B104" s="264">
        <v>102.0</v>
      </c>
      <c r="C104" s="264" t="s">
        <v>100</v>
      </c>
      <c r="D104" s="264" t="s">
        <v>3300</v>
      </c>
      <c r="E104" s="264" t="s">
        <v>920</v>
      </c>
      <c r="F104" s="264" t="s">
        <v>1027</v>
      </c>
      <c r="G104" s="44" t="s">
        <v>1026</v>
      </c>
      <c r="H104" s="264"/>
      <c r="I104" s="264"/>
      <c r="J104" s="264"/>
      <c r="K104" s="264"/>
      <c r="L104" s="264"/>
      <c r="M104" s="264"/>
      <c r="N104" s="582"/>
      <c r="O104" s="582"/>
      <c r="P104" s="582"/>
      <c r="Q104" s="264"/>
      <c r="R104" s="582">
        <v>45066.0</v>
      </c>
      <c r="S104" s="264" t="s">
        <v>220</v>
      </c>
      <c r="T104" s="583"/>
      <c r="U104" s="628"/>
      <c r="V104" s="628"/>
      <c r="W104" s="264" t="s">
        <v>211</v>
      </c>
      <c r="X104" s="264" t="s">
        <v>3620</v>
      </c>
      <c r="Y104" s="264" t="s">
        <v>1027</v>
      </c>
      <c r="Z104" s="585" t="s">
        <v>1026</v>
      </c>
      <c r="AA104" s="585" t="str">
        <f>VLOOKUP(Y104,'20230302Data'!A:K,2,FALSE)</f>
        <v>小2－2</v>
      </c>
      <c r="AB104" s="585" t="str">
        <f>VLOOKUP(Y104,'20230302Data'!A:K,3,FALSE)</f>
        <v>菅 陽詩</v>
      </c>
      <c r="AC104" s="586" t="str">
        <f>VLOOKUP(Y104,'20230302Data'!A:K,4,FALSE)</f>
        <v>剛</v>
      </c>
      <c r="AD104" s="586" t="str">
        <f>VLOOKUP(Y104,'20230302Data'!A:K,6,FALSE)</f>
        <v/>
      </c>
      <c r="AE104" s="586" t="str">
        <f>VLOOKUP(Y104,'20230302Data'!A:K,7,FALSE)</f>
        <v/>
      </c>
      <c r="AF104" s="586" t="str">
        <f>VLOOKUP(Y104,'20230302Data'!A:K,8,FALSE)</f>
        <v/>
      </c>
      <c r="AG104" s="586" t="str">
        <f>VLOOKUP(Y104,'20230302Data'!A:K,9,FALSE)</f>
        <v/>
      </c>
      <c r="AH104" s="586" t="str">
        <f t="shared" si="1"/>
        <v>6788004316</v>
      </c>
      <c r="AI104" s="586" t="str">
        <f>IFERROR(VLOOKUP(AH104,'2024当番免除者リスト'!F:H,3,FALSE),"")</f>
        <v/>
      </c>
    </row>
    <row r="105" ht="12.75" customHeight="1">
      <c r="A105" s="587" t="s">
        <v>998</v>
      </c>
      <c r="B105" s="587">
        <v>103.0</v>
      </c>
      <c r="C105" s="587" t="s">
        <v>100</v>
      </c>
      <c r="D105" s="587" t="s">
        <v>3319</v>
      </c>
      <c r="E105" s="587" t="s">
        <v>997</v>
      </c>
      <c r="F105" s="587" t="s">
        <v>3621</v>
      </c>
      <c r="G105" s="139" t="s">
        <v>999</v>
      </c>
      <c r="H105" s="139"/>
      <c r="I105" s="139"/>
      <c r="J105" s="139"/>
      <c r="K105" s="139"/>
      <c r="L105" s="139"/>
      <c r="M105" s="139"/>
      <c r="N105" s="588"/>
      <c r="O105" s="588"/>
      <c r="P105" s="588"/>
      <c r="Q105" s="588"/>
      <c r="R105" s="577"/>
      <c r="S105" s="600"/>
      <c r="T105" s="589"/>
      <c r="U105" s="590"/>
      <c r="V105" s="590"/>
      <c r="W105" s="587" t="s">
        <v>128</v>
      </c>
      <c r="X105" s="139"/>
      <c r="Y105" s="587" t="s">
        <v>998</v>
      </c>
      <c r="Z105" s="591" t="s">
        <v>999</v>
      </c>
      <c r="AA105" s="591" t="str">
        <f>VLOOKUP(Y105,'20230302Data'!A:K,2,FALSE)</f>
        <v>小2－2</v>
      </c>
      <c r="AB105" s="591" t="str">
        <f>VLOOKUP(Y105,'20230302Data'!A:K,3,FALSE)</f>
        <v>多胡 綾乃</v>
      </c>
      <c r="AC105" s="592" t="str">
        <f>VLOOKUP(Y105,'20230302Data'!A:K,4,FALSE)</f>
        <v>文彰</v>
      </c>
      <c r="AD105" s="592" t="str">
        <f>VLOOKUP(Y105,'20230302Data'!A:K,6,FALSE)</f>
        <v/>
      </c>
      <c r="AE105" s="592" t="str">
        <f>VLOOKUP(Y105,'20230302Data'!A:K,7,FALSE)</f>
        <v/>
      </c>
      <c r="AF105" s="592" t="str">
        <f>VLOOKUP(Y105,'20230302Data'!A:K,8,FALSE)</f>
        <v/>
      </c>
      <c r="AG105" s="592" t="str">
        <f>VLOOKUP(Y105,'20230302Data'!A:K,9,FALSE)</f>
        <v/>
      </c>
      <c r="AH105" s="592" t="str">
        <f t="shared" si="1"/>
        <v>7703132094</v>
      </c>
      <c r="AI105" s="592" t="str">
        <f>IFERROR(VLOOKUP(AH105,'2024当番免除者リスト'!F:H,3,FALSE),"")</f>
        <v>行事委員</v>
      </c>
    </row>
    <row r="106" ht="12.75" customHeight="1">
      <c r="A106" s="264" t="s">
        <v>2972</v>
      </c>
      <c r="B106" s="264">
        <v>104.0</v>
      </c>
      <c r="C106" s="264" t="s">
        <v>100</v>
      </c>
      <c r="D106" s="264" t="s">
        <v>2970</v>
      </c>
      <c r="E106" s="264" t="s">
        <v>2971</v>
      </c>
      <c r="F106" s="264" t="s">
        <v>2972</v>
      </c>
      <c r="G106" s="44" t="s">
        <v>2973</v>
      </c>
      <c r="H106" s="44"/>
      <c r="I106" s="44"/>
      <c r="J106" s="44"/>
      <c r="K106" s="44"/>
      <c r="L106" s="44"/>
      <c r="M106" s="44"/>
      <c r="N106" s="582"/>
      <c r="O106" s="264"/>
      <c r="P106" s="582"/>
      <c r="Q106" s="582"/>
      <c r="R106" s="582"/>
      <c r="S106" s="264"/>
      <c r="T106" s="583"/>
      <c r="U106" s="584"/>
      <c r="V106" s="584"/>
      <c r="W106" s="44" t="s">
        <v>211</v>
      </c>
      <c r="X106" s="44"/>
      <c r="Y106" s="264" t="s">
        <v>2972</v>
      </c>
      <c r="Z106" s="585" t="s">
        <v>2973</v>
      </c>
      <c r="AA106" s="585" t="str">
        <f>VLOOKUP(Y106,'20230302Data'!A:K,2,FALSE)</f>
        <v>小2－2</v>
      </c>
      <c r="AB106" s="585" t="str">
        <f>VLOOKUP(Y106,'20230302Data'!A:K,3,FALSE)</f>
        <v>松本 美月</v>
      </c>
      <c r="AC106" s="586" t="str">
        <f>VLOOKUP(Y106,'20230302Data'!A:K,4,FALSE)</f>
        <v>ルーク</v>
      </c>
      <c r="AD106" s="586" t="str">
        <f>VLOOKUP(Y106,'20230302Data'!A:K,6,FALSE)</f>
        <v/>
      </c>
      <c r="AE106" s="586" t="str">
        <f>VLOOKUP(Y106,'20230302Data'!A:K,7,FALSE)</f>
        <v/>
      </c>
      <c r="AF106" s="586" t="str">
        <f>VLOOKUP(Y106,'20230302Data'!A:K,8,FALSE)</f>
        <v/>
      </c>
      <c r="AG106" s="586" t="str">
        <f>VLOOKUP(Y106,'20230302Data'!A:K,9,FALSE)</f>
        <v/>
      </c>
      <c r="AH106" s="586" t="str">
        <f t="shared" si="1"/>
        <v>6782354278</v>
      </c>
      <c r="AI106" s="586" t="str">
        <f>IFERROR(VLOOKUP(AH106,'2024当番免除者リスト'!F:H,3,FALSE),"")</f>
        <v/>
      </c>
    </row>
    <row r="107" ht="12.75" customHeight="1">
      <c r="A107" s="44" t="s">
        <v>1079</v>
      </c>
      <c r="B107" s="264">
        <v>105.0</v>
      </c>
      <c r="C107" s="44" t="s">
        <v>100</v>
      </c>
      <c r="D107" s="264" t="s">
        <v>3622</v>
      </c>
      <c r="E107" s="44" t="s">
        <v>1078</v>
      </c>
      <c r="F107" s="44" t="s">
        <v>1079</v>
      </c>
      <c r="G107" s="44" t="s">
        <v>1080</v>
      </c>
      <c r="H107" s="264"/>
      <c r="I107" s="44"/>
      <c r="J107" s="44"/>
      <c r="K107" s="44"/>
      <c r="L107" s="44"/>
      <c r="M107" s="44"/>
      <c r="N107" s="582"/>
      <c r="O107" s="264"/>
      <c r="P107" s="264"/>
      <c r="Q107" s="264"/>
      <c r="R107" s="582">
        <v>45073.0</v>
      </c>
      <c r="S107" s="264" t="s">
        <v>42</v>
      </c>
      <c r="T107" s="44"/>
      <c r="U107" s="584">
        <v>44933.0</v>
      </c>
      <c r="V107" s="584"/>
      <c r="W107" s="44" t="s">
        <v>211</v>
      </c>
      <c r="X107" s="44"/>
      <c r="Y107" s="44" t="s">
        <v>1079</v>
      </c>
      <c r="Z107" s="44"/>
      <c r="AA107" s="585" t="str">
        <f>VLOOKUP(Y107,'20230302Data'!A:K,2,FALSE)</f>
        <v>小2－2</v>
      </c>
      <c r="AB107" s="585" t="str">
        <f>VLOOKUP(Y107,'20230302Data'!A:K,3,FALSE)</f>
        <v>太田 恵麻</v>
      </c>
      <c r="AC107" s="586" t="str">
        <f>VLOOKUP(Y107,'20230302Data'!A:K,4,FALSE)</f>
        <v>美和</v>
      </c>
      <c r="AD107" s="586" t="str">
        <f>VLOOKUP(Y107,'20230302Data'!A:K,6,FALSE)</f>
        <v/>
      </c>
      <c r="AE107" s="586" t="str">
        <f>VLOOKUP(Y107,'20230302Data'!A:K,7,FALSE)</f>
        <v/>
      </c>
      <c r="AF107" s="586" t="str">
        <f>VLOOKUP(Y107,'20230302Data'!A:K,8,FALSE)</f>
        <v/>
      </c>
      <c r="AG107" s="586" t="str">
        <f>VLOOKUP(Y107,'20230302Data'!A:K,9,FALSE)</f>
        <v/>
      </c>
      <c r="AH107" s="586" t="str">
        <f t="shared" si="1"/>
        <v>7705332343</v>
      </c>
      <c r="AI107" s="586" t="str">
        <f>IFERROR(VLOOKUP(AH107,'2024当番免除者リスト'!F:H,3,FALSE),"")</f>
        <v>行事委員</v>
      </c>
    </row>
    <row r="108" ht="12.75" customHeight="1">
      <c r="A108" s="44" t="s">
        <v>271</v>
      </c>
      <c r="B108" s="264">
        <v>106.0</v>
      </c>
      <c r="C108" s="44" t="s">
        <v>100</v>
      </c>
      <c r="D108" s="264" t="s">
        <v>3623</v>
      </c>
      <c r="E108" s="44" t="s">
        <v>267</v>
      </c>
      <c r="F108" s="44" t="s">
        <v>271</v>
      </c>
      <c r="G108" s="44" t="s">
        <v>272</v>
      </c>
      <c r="H108" s="264"/>
      <c r="I108" s="264"/>
      <c r="J108" s="44"/>
      <c r="K108" s="44"/>
      <c r="L108" s="44"/>
      <c r="M108" s="44"/>
      <c r="N108" s="264"/>
      <c r="O108" s="264"/>
      <c r="P108" s="582">
        <v>45073.0</v>
      </c>
      <c r="Q108" s="264" t="s">
        <v>42</v>
      </c>
      <c r="R108" s="264"/>
      <c r="S108" s="264"/>
      <c r="T108" s="44"/>
      <c r="U108" s="584">
        <v>44961.0</v>
      </c>
      <c r="V108" s="584"/>
      <c r="W108" s="44" t="s">
        <v>211</v>
      </c>
      <c r="X108" s="44"/>
      <c r="Y108" s="44" t="s">
        <v>271</v>
      </c>
      <c r="Z108" s="44"/>
      <c r="AA108" s="585" t="str">
        <f>VLOOKUP(Y108,'20230302Data'!A:K,2,FALSE)</f>
        <v>小2－2</v>
      </c>
      <c r="AB108" s="585" t="str">
        <f>VLOOKUP(Y108,'20230302Data'!A:K,3,FALSE)</f>
        <v>丹羽 駿輔</v>
      </c>
      <c r="AC108" s="586" t="str">
        <f>VLOOKUP(Y108,'20230302Data'!A:K,4,FALSE)</f>
        <v>駿輔</v>
      </c>
      <c r="AD108" s="586" t="str">
        <f>VLOOKUP(Y108,'20230302Data'!A:K,6,FALSE)</f>
        <v/>
      </c>
      <c r="AE108" s="586" t="str">
        <f>VLOOKUP(Y108,'20230302Data'!A:K,7,FALSE)</f>
        <v/>
      </c>
      <c r="AF108" s="586" t="str">
        <f>VLOOKUP(Y108,'20230302Data'!A:K,8,FALSE)</f>
        <v/>
      </c>
      <c r="AG108" s="586" t="str">
        <f>VLOOKUP(Y108,'20230302Data'!A:K,9,FALSE)</f>
        <v/>
      </c>
      <c r="AH108" s="586" t="str">
        <f t="shared" si="1"/>
        <v>6786753950</v>
      </c>
      <c r="AI108" s="586" t="str">
        <f>IFERROR(VLOOKUP(AH108,'2024当番免除者リスト'!F:H,3,FALSE),"")</f>
        <v>図書委員</v>
      </c>
    </row>
    <row r="109" ht="12.75" customHeight="1">
      <c r="A109" s="614" t="s">
        <v>519</v>
      </c>
      <c r="B109" s="614">
        <v>107.0</v>
      </c>
      <c r="C109" s="614" t="s">
        <v>40</v>
      </c>
      <c r="D109" s="614" t="s">
        <v>3624</v>
      </c>
      <c r="E109" s="614" t="s">
        <v>516</v>
      </c>
      <c r="F109" s="614" t="s">
        <v>519</v>
      </c>
      <c r="G109" s="615" t="s">
        <v>520</v>
      </c>
      <c r="H109" s="615"/>
      <c r="I109" s="615"/>
      <c r="J109" s="615"/>
      <c r="K109" s="615"/>
      <c r="L109" s="615"/>
      <c r="M109" s="615"/>
      <c r="N109" s="577"/>
      <c r="O109" s="600"/>
      <c r="P109" s="577"/>
      <c r="Q109" s="577"/>
      <c r="R109" s="616">
        <v>45052.0</v>
      </c>
      <c r="S109" s="614" t="s">
        <v>176</v>
      </c>
      <c r="T109" s="617"/>
      <c r="U109" s="626"/>
      <c r="V109" s="626"/>
      <c r="W109" s="615" t="s">
        <v>177</v>
      </c>
      <c r="X109" s="615"/>
      <c r="Y109" s="614" t="s">
        <v>519</v>
      </c>
      <c r="Z109" s="614" t="s">
        <v>520</v>
      </c>
      <c r="AA109" s="619" t="str">
        <f>VLOOKUP(Y109,'20230302Data'!A:K,2,FALSE)</f>
        <v>小2－3</v>
      </c>
      <c r="AB109" s="619" t="str">
        <f>VLOOKUP(Y109,'20230302Data'!A:K,3,FALSE)</f>
        <v>市橋 優治</v>
      </c>
      <c r="AC109" s="620" t="str">
        <f>VLOOKUP(Y109,'20230302Data'!A:K,4,FALSE)</f>
        <v>尚</v>
      </c>
      <c r="AD109" s="620" t="str">
        <f>VLOOKUP(Y109,'20230302Data'!A:K,6,FALSE)</f>
        <v/>
      </c>
      <c r="AE109" s="620" t="str">
        <f>VLOOKUP(Y109,'20230302Data'!A:K,7,FALSE)</f>
        <v/>
      </c>
      <c r="AF109" s="620" t="str">
        <f>VLOOKUP(Y109,'20230302Data'!A:K,8,FALSE)</f>
        <v/>
      </c>
      <c r="AG109" s="620" t="str">
        <f>VLOOKUP(Y109,'20230302Data'!A:K,9,FALSE)</f>
        <v/>
      </c>
      <c r="AH109" s="620" t="str">
        <f t="shared" si="1"/>
        <v>4703992304</v>
      </c>
      <c r="AI109" s="620" t="str">
        <f>IFERROR(VLOOKUP(AH109,'2024当番免除者リスト'!F:H,3,FALSE),"")</f>
        <v>安全対策委員</v>
      </c>
    </row>
    <row r="110" ht="12.75" customHeight="1">
      <c r="A110" s="574" t="s">
        <v>544</v>
      </c>
      <c r="B110" s="574">
        <v>108.0</v>
      </c>
      <c r="C110" s="574" t="s">
        <v>40</v>
      </c>
      <c r="D110" s="574" t="s">
        <v>3315</v>
      </c>
      <c r="E110" s="574" t="s">
        <v>543</v>
      </c>
      <c r="F110" s="574" t="s">
        <v>544</v>
      </c>
      <c r="G110" s="575" t="s">
        <v>545</v>
      </c>
      <c r="H110" s="574" t="s">
        <v>100</v>
      </c>
      <c r="I110" s="574" t="s">
        <v>1889</v>
      </c>
      <c r="J110" s="574"/>
      <c r="K110" s="574"/>
      <c r="L110" s="639"/>
      <c r="M110" s="574"/>
      <c r="N110" s="576">
        <v>45045.0</v>
      </c>
      <c r="O110" s="574" t="s">
        <v>220</v>
      </c>
      <c r="P110" s="577"/>
      <c r="Q110" s="577"/>
      <c r="R110" s="576"/>
      <c r="S110" s="576"/>
      <c r="T110" s="578"/>
      <c r="U110" s="611"/>
      <c r="V110" s="611"/>
      <c r="W110" s="574" t="s">
        <v>136</v>
      </c>
      <c r="X110" s="574" t="s">
        <v>3620</v>
      </c>
      <c r="Y110" s="574" t="s">
        <v>544</v>
      </c>
      <c r="Z110" s="574" t="s">
        <v>545</v>
      </c>
      <c r="AA110" s="580" t="str">
        <f>VLOOKUP(Y110,'20230302Data'!A:K,2,FALSE)</f>
        <v>小2－3</v>
      </c>
      <c r="AB110" s="580" t="str">
        <f>VLOOKUP(Y110,'20230302Data'!A:K,3,FALSE)</f>
        <v>村見 蒼空</v>
      </c>
      <c r="AC110" s="581" t="str">
        <f>VLOOKUP(Y110,'20230302Data'!A:K,4,FALSE)</f>
        <v>拓哉</v>
      </c>
      <c r="AD110" s="581" t="str">
        <f>VLOOKUP(Y110,'20230302Data'!A:K,6,FALSE)</f>
        <v>小2－2</v>
      </c>
      <c r="AE110" s="581" t="str">
        <f>VLOOKUP(Y110,'20230302Data'!A:K,7,FALSE)</f>
        <v>村見 晴琉</v>
      </c>
      <c r="AF110" s="581" t="str">
        <f>VLOOKUP(Y110,'20230302Data'!A:K,8,FALSE)</f>
        <v/>
      </c>
      <c r="AG110" s="581" t="str">
        <f>VLOOKUP(Y110,'20230302Data'!A:K,9,FALSE)</f>
        <v/>
      </c>
      <c r="AH110" s="581" t="str">
        <f t="shared" si="1"/>
        <v>7707768390</v>
      </c>
      <c r="AI110" s="581" t="str">
        <f>IFERROR(VLOOKUP(AH110,'2024当番免除者リスト'!F:H,3,FALSE),"")</f>
        <v>学級委員</v>
      </c>
    </row>
    <row r="111" ht="12.75" customHeight="1">
      <c r="A111" s="593" t="s">
        <v>3025</v>
      </c>
      <c r="B111" s="593">
        <v>109.0</v>
      </c>
      <c r="C111" s="593" t="s">
        <v>40</v>
      </c>
      <c r="D111" s="593" t="s">
        <v>3024</v>
      </c>
      <c r="E111" s="593" t="s">
        <v>135</v>
      </c>
      <c r="F111" s="593" t="s">
        <v>3025</v>
      </c>
      <c r="G111" s="594" t="s">
        <v>3026</v>
      </c>
      <c r="H111" s="594"/>
      <c r="I111" s="594"/>
      <c r="J111" s="594"/>
      <c r="K111" s="594"/>
      <c r="L111" s="594"/>
      <c r="M111" s="594"/>
      <c r="N111" s="595"/>
      <c r="O111" s="595"/>
      <c r="P111" s="595"/>
      <c r="Q111" s="595"/>
      <c r="R111" s="577"/>
      <c r="S111" s="600"/>
      <c r="T111" s="596"/>
      <c r="U111" s="613"/>
      <c r="V111" s="613"/>
      <c r="W111" s="594" t="s">
        <v>76</v>
      </c>
      <c r="X111" s="594"/>
      <c r="Y111" s="593" t="s">
        <v>3025</v>
      </c>
      <c r="Z111" s="593" t="s">
        <v>3026</v>
      </c>
      <c r="AA111" s="598" t="str">
        <f>VLOOKUP(Y111,'20230302Data'!A:K,2,FALSE)</f>
        <v>小2－3</v>
      </c>
      <c r="AB111" s="598" t="str">
        <f>VLOOKUP(Y111,'20230302Data'!A:K,3,FALSE)</f>
        <v>金野 慧一朗</v>
      </c>
      <c r="AC111" s="599" t="str">
        <f>VLOOKUP(Y111,'20230302Data'!A:K,4,FALSE)</f>
        <v>翔太</v>
      </c>
      <c r="AD111" s="599" t="str">
        <f>VLOOKUP(Y111,'20230302Data'!A:K,6,FALSE)</f>
        <v/>
      </c>
      <c r="AE111" s="599" t="str">
        <f>VLOOKUP(Y111,'20230302Data'!A:K,7,FALSE)</f>
        <v/>
      </c>
      <c r="AF111" s="599" t="str">
        <f>VLOOKUP(Y111,'20230302Data'!A:K,8,FALSE)</f>
        <v/>
      </c>
      <c r="AG111" s="599" t="str">
        <f>VLOOKUP(Y111,'20230302Data'!A:K,9,FALSE)</f>
        <v/>
      </c>
      <c r="AH111" s="599" t="str">
        <f t="shared" si="1"/>
        <v>4708369121</v>
      </c>
      <c r="AI111" s="599" t="str">
        <f>IFERROR(VLOOKUP(AH111,'2024当番免除者リスト'!F:H,3,FALSE),"")</f>
        <v/>
      </c>
    </row>
    <row r="112" ht="12.75" customHeight="1">
      <c r="A112" s="264" t="s">
        <v>1048</v>
      </c>
      <c r="B112" s="264">
        <v>110.0</v>
      </c>
      <c r="C112" s="264" t="s">
        <v>40</v>
      </c>
      <c r="D112" s="264" t="s">
        <v>3353</v>
      </c>
      <c r="E112" s="264" t="s">
        <v>1045</v>
      </c>
      <c r="F112" s="264" t="s">
        <v>1048</v>
      </c>
      <c r="G112" s="44" t="s">
        <v>1047</v>
      </c>
      <c r="H112" s="44"/>
      <c r="I112" s="44"/>
      <c r="J112" s="44"/>
      <c r="K112" s="44"/>
      <c r="L112" s="44"/>
      <c r="M112" s="44"/>
      <c r="N112" s="582"/>
      <c r="O112" s="264"/>
      <c r="P112" s="582"/>
      <c r="Q112" s="582"/>
      <c r="R112" s="582">
        <v>45052.0</v>
      </c>
      <c r="S112" s="264" t="s">
        <v>90</v>
      </c>
      <c r="T112" s="583"/>
      <c r="U112" s="584"/>
      <c r="V112" s="584"/>
      <c r="W112" s="44" t="s">
        <v>211</v>
      </c>
      <c r="X112" s="44"/>
      <c r="Y112" s="264" t="s">
        <v>1048</v>
      </c>
      <c r="Z112" s="264" t="s">
        <v>1047</v>
      </c>
      <c r="AA112" s="585" t="str">
        <f>VLOOKUP(Y112,'20230302Data'!A:K,2,FALSE)</f>
        <v>小2－3</v>
      </c>
      <c r="AB112" s="585" t="str">
        <f>VLOOKUP(Y112,'20230302Data'!A:K,3,FALSE)</f>
        <v>大西 芽生</v>
      </c>
      <c r="AC112" s="586" t="str">
        <f>VLOOKUP(Y112,'20230302Data'!A:K,4,FALSE)</f>
        <v>純</v>
      </c>
      <c r="AD112" s="586" t="str">
        <f>VLOOKUP(Y112,'20230302Data'!A:K,6,FALSE)</f>
        <v/>
      </c>
      <c r="AE112" s="586" t="str">
        <f>VLOOKUP(Y112,'20230302Data'!A:K,7,FALSE)</f>
        <v/>
      </c>
      <c r="AF112" s="586" t="str">
        <f>VLOOKUP(Y112,'20230302Data'!A:K,8,FALSE)</f>
        <v/>
      </c>
      <c r="AG112" s="586" t="str">
        <f>VLOOKUP(Y112,'20230302Data'!A:K,9,FALSE)</f>
        <v/>
      </c>
      <c r="AH112" s="586" t="str">
        <f t="shared" si="1"/>
        <v>7815520458</v>
      </c>
      <c r="AI112" s="586" t="str">
        <f>IFERROR(VLOOKUP(AH112,'2024当番免除者リスト'!F:H,3,FALSE),"")</f>
        <v/>
      </c>
    </row>
    <row r="113" ht="12.75" customHeight="1">
      <c r="A113" s="264" t="s">
        <v>3346</v>
      </c>
      <c r="B113" s="264">
        <v>111.0</v>
      </c>
      <c r="C113" s="264" t="s">
        <v>40</v>
      </c>
      <c r="D113" s="264" t="s">
        <v>3348</v>
      </c>
      <c r="E113" s="264" t="s">
        <v>3349</v>
      </c>
      <c r="F113" s="264" t="s">
        <v>3346</v>
      </c>
      <c r="G113" s="44" t="s">
        <v>3347</v>
      </c>
      <c r="H113" s="264" t="s">
        <v>100</v>
      </c>
      <c r="I113" s="264" t="s">
        <v>3625</v>
      </c>
      <c r="J113" s="264" t="s">
        <v>139</v>
      </c>
      <c r="K113" s="264" t="s">
        <v>3626</v>
      </c>
      <c r="L113" s="264"/>
      <c r="M113" s="264"/>
      <c r="N113" s="582"/>
      <c r="O113" s="582"/>
      <c r="P113" s="582">
        <v>45038.0</v>
      </c>
      <c r="Q113" s="264" t="s">
        <v>176</v>
      </c>
      <c r="R113" s="582"/>
      <c r="S113" s="582"/>
      <c r="T113" s="583"/>
      <c r="U113" s="628"/>
      <c r="V113" s="628">
        <v>45073.0</v>
      </c>
      <c r="W113" s="264" t="s">
        <v>211</v>
      </c>
      <c r="X113" s="264" t="s">
        <v>3627</v>
      </c>
      <c r="Y113" s="264" t="s">
        <v>3346</v>
      </c>
      <c r="Z113" s="264" t="s">
        <v>3347</v>
      </c>
      <c r="AA113" s="585" t="str">
        <f>VLOOKUP(Y113,'20230302Data'!A:K,2,FALSE)</f>
        <v>小2－3</v>
      </c>
      <c r="AB113" s="585" t="str">
        <f>VLOOKUP(Y113,'20230302Data'!A:K,3,FALSE)</f>
        <v>難波 寿羽</v>
      </c>
      <c r="AC113" s="586" t="str">
        <f>VLOOKUP(Y113,'20230302Data'!A:K,4,FALSE)</f>
        <v>孝洋</v>
      </c>
      <c r="AD113" s="586" t="str">
        <f>VLOOKUP(Y113,'20230302Data'!A:K,6,FALSE)</f>
        <v>小2－2</v>
      </c>
      <c r="AE113" s="586" t="str">
        <f>VLOOKUP(Y113,'20230302Data'!A:K,7,FALSE)</f>
        <v>難波 香羽</v>
      </c>
      <c r="AF113" s="586" t="str">
        <f>VLOOKUP(Y113,'20230302Data'!A:K,8,FALSE)</f>
        <v>小5－2</v>
      </c>
      <c r="AG113" s="586" t="str">
        <f>VLOOKUP(Y113,'20230302Data'!A:K,9,FALSE)</f>
        <v>難波 孝太朗</v>
      </c>
      <c r="AH113" s="586" t="str">
        <f t="shared" si="1"/>
        <v>4042728018</v>
      </c>
      <c r="AI113" s="586" t="str">
        <f>IFERROR(VLOOKUP(AH113,'2024当番免除者リスト'!F:H,3,FALSE),"")</f>
        <v/>
      </c>
    </row>
    <row r="114" ht="12.75" customHeight="1">
      <c r="A114" s="587" t="s">
        <v>1082</v>
      </c>
      <c r="B114" s="587">
        <v>112.0</v>
      </c>
      <c r="C114" s="587" t="s">
        <v>40</v>
      </c>
      <c r="D114" s="587" t="s">
        <v>3344</v>
      </c>
      <c r="E114" s="587" t="s">
        <v>516</v>
      </c>
      <c r="F114" s="587" t="s">
        <v>1082</v>
      </c>
      <c r="G114" s="139" t="s">
        <v>1083</v>
      </c>
      <c r="H114" s="587" t="s">
        <v>65</v>
      </c>
      <c r="I114" s="587" t="s">
        <v>2349</v>
      </c>
      <c r="J114" s="139"/>
      <c r="K114" s="139"/>
      <c r="L114" s="139"/>
      <c r="M114" s="139"/>
      <c r="N114" s="588"/>
      <c r="O114" s="588"/>
      <c r="P114" s="588"/>
      <c r="Q114" s="587"/>
      <c r="R114" s="577"/>
      <c r="S114" s="577"/>
      <c r="T114" s="589"/>
      <c r="U114" s="590"/>
      <c r="V114" s="590"/>
      <c r="W114" s="587" t="s">
        <v>128</v>
      </c>
      <c r="X114" s="139"/>
      <c r="Y114" s="587" t="s">
        <v>1082</v>
      </c>
      <c r="Z114" s="587" t="s">
        <v>1083</v>
      </c>
      <c r="AA114" s="591" t="str">
        <f>VLOOKUP(Y114,'20230302Data'!A:K,2,FALSE)</f>
        <v>小2－3</v>
      </c>
      <c r="AB114" s="591" t="str">
        <f>VLOOKUP(Y114,'20230302Data'!A:K,3,FALSE)</f>
        <v>山中 萌衣</v>
      </c>
      <c r="AC114" s="592" t="str">
        <f>VLOOKUP(Y114,'20230302Data'!A:K,4,FALSE)</f>
        <v>尚</v>
      </c>
      <c r="AD114" s="592" t="str">
        <f>VLOOKUP(Y114,'20230302Data'!A:K,6,FALSE)</f>
        <v>小3－2</v>
      </c>
      <c r="AE114" s="592" t="str">
        <f>VLOOKUP(Y114,'20230302Data'!A:K,7,FALSE)</f>
        <v>山中 嵩</v>
      </c>
      <c r="AF114" s="592" t="str">
        <f>VLOOKUP(Y114,'20230302Data'!A:K,8,FALSE)</f>
        <v/>
      </c>
      <c r="AG114" s="592" t="str">
        <f>VLOOKUP(Y114,'20230302Data'!A:K,9,FALSE)</f>
        <v/>
      </c>
      <c r="AH114" s="592" t="str">
        <f t="shared" si="1"/>
        <v>4042459767</v>
      </c>
      <c r="AI114" s="592" t="str">
        <f>IFERROR(VLOOKUP(AH114,'2024当番免除者リスト'!F:H,3,FALSE),"")</f>
        <v>行事委員</v>
      </c>
    </row>
    <row r="115" ht="12.75" customHeight="1">
      <c r="A115" s="587" t="s">
        <v>983</v>
      </c>
      <c r="B115" s="587">
        <v>113.0</v>
      </c>
      <c r="C115" s="587" t="s">
        <v>40</v>
      </c>
      <c r="D115" s="587" t="s">
        <v>3628</v>
      </c>
      <c r="E115" s="587" t="s">
        <v>978</v>
      </c>
      <c r="F115" s="587" t="s">
        <v>983</v>
      </c>
      <c r="G115" s="139" t="s">
        <v>982</v>
      </c>
      <c r="H115" s="587" t="s">
        <v>151</v>
      </c>
      <c r="I115" s="587" t="s">
        <v>2262</v>
      </c>
      <c r="J115" s="587" t="s">
        <v>2731</v>
      </c>
      <c r="K115" s="637" t="s">
        <v>3629</v>
      </c>
      <c r="L115" s="24"/>
      <c r="M115" s="139"/>
      <c r="N115" s="587"/>
      <c r="O115" s="587"/>
      <c r="P115" s="588"/>
      <c r="Q115" s="587"/>
      <c r="R115" s="600"/>
      <c r="S115" s="600"/>
      <c r="T115" s="640"/>
      <c r="U115" s="590">
        <v>44674.0</v>
      </c>
      <c r="V115" s="590"/>
      <c r="W115" s="139" t="s">
        <v>128</v>
      </c>
      <c r="X115" s="139"/>
      <c r="Y115" s="587" t="s">
        <v>983</v>
      </c>
      <c r="Z115" s="587" t="s">
        <v>982</v>
      </c>
      <c r="AA115" s="591" t="str">
        <f>VLOOKUP(Y115,'20230302Data'!A:K,2,FALSE)</f>
        <v>小2－3</v>
      </c>
      <c r="AB115" s="591" t="str">
        <f>VLOOKUP(Y115,'20230302Data'!A:K,3,FALSE)</f>
        <v>佐久間 一嘉</v>
      </c>
      <c r="AC115" s="592" t="str">
        <f>VLOOKUP(Y115,'20230302Data'!A:K,4,FALSE)</f>
        <v>弘樹</v>
      </c>
      <c r="AD115" s="592" t="str">
        <f>VLOOKUP(Y115,'20230302Data'!A:K,6,FALSE)</f>
        <v>小6－2</v>
      </c>
      <c r="AE115" s="592" t="str">
        <f>VLOOKUP(Y115,'20230302Data'!A:K,7,FALSE)</f>
        <v>佐久間 瑛心</v>
      </c>
      <c r="AF115" s="592" t="str">
        <f>VLOOKUP(Y115,'20230302Data'!A:K,8,FALSE)</f>
        <v>中2－1</v>
      </c>
      <c r="AG115" s="592" t="str">
        <f>VLOOKUP(Y115,'20230302Data'!A:K,9,FALSE)</f>
        <v>佐久間 千智</v>
      </c>
      <c r="AH115" s="592" t="str">
        <f t="shared" si="1"/>
        <v>4708835900</v>
      </c>
      <c r="AI115" s="592" t="str">
        <f>IFERROR(VLOOKUP(AH115,'2024当番免除者リスト'!F:H,3,FALSE),"")</f>
        <v/>
      </c>
    </row>
    <row r="116" ht="12.75" customHeight="1">
      <c r="A116" s="264" t="s">
        <v>768</v>
      </c>
      <c r="B116" s="264">
        <v>114.0</v>
      </c>
      <c r="C116" s="264" t="s">
        <v>40</v>
      </c>
      <c r="D116" s="264" t="s">
        <v>3165</v>
      </c>
      <c r="E116" s="264" t="s">
        <v>766</v>
      </c>
      <c r="F116" s="264" t="s">
        <v>768</v>
      </c>
      <c r="G116" s="44" t="s">
        <v>3630</v>
      </c>
      <c r="H116" s="264"/>
      <c r="I116" s="264"/>
      <c r="J116" s="264"/>
      <c r="K116" s="44"/>
      <c r="L116" s="44"/>
      <c r="M116" s="44"/>
      <c r="N116" s="264"/>
      <c r="O116" s="264"/>
      <c r="P116" s="582"/>
      <c r="Q116" s="264"/>
      <c r="R116" s="582"/>
      <c r="S116" s="582"/>
      <c r="T116" s="641"/>
      <c r="U116" s="584">
        <v>44779.0</v>
      </c>
      <c r="V116" s="584"/>
      <c r="W116" s="44" t="s">
        <v>211</v>
      </c>
      <c r="X116" s="44"/>
      <c r="Y116" s="264" t="s">
        <v>768</v>
      </c>
      <c r="Z116" s="264"/>
      <c r="AA116" s="585" t="str">
        <f>VLOOKUP(Y116,'20230302Data'!A:K,2,FALSE)</f>
        <v>小2－3</v>
      </c>
      <c r="AB116" s="585" t="str">
        <f>VLOOKUP(Y116,'20230302Data'!A:K,3,FALSE)</f>
        <v>黒岩 和真</v>
      </c>
      <c r="AC116" s="586" t="str">
        <f>VLOOKUP(Y116,'20230302Data'!A:K,4,FALSE)</f>
        <v>洋佑</v>
      </c>
      <c r="AD116" s="586" t="str">
        <f>VLOOKUP(Y116,'20230302Data'!A:K,6,FALSE)</f>
        <v/>
      </c>
      <c r="AE116" s="586" t="str">
        <f>VLOOKUP(Y116,'20230302Data'!A:K,7,FALSE)</f>
        <v/>
      </c>
      <c r="AF116" s="586" t="str">
        <f>VLOOKUP(Y116,'20230302Data'!A:K,8,FALSE)</f>
        <v/>
      </c>
      <c r="AG116" s="586" t="str">
        <f>VLOOKUP(Y116,'20230302Data'!A:K,9,FALSE)</f>
        <v/>
      </c>
      <c r="AH116" s="586" t="str">
        <f t="shared" si="1"/>
        <v>4706278145</v>
      </c>
      <c r="AI116" s="586" t="str">
        <f>IFERROR(VLOOKUP(AH116,'2024当番免除者リスト'!F:H,3,FALSE),"")</f>
        <v/>
      </c>
    </row>
    <row r="117" ht="12.75" customHeight="1">
      <c r="A117" s="139" t="s">
        <v>1015</v>
      </c>
      <c r="B117" s="587">
        <v>115.0</v>
      </c>
      <c r="C117" s="587" t="s">
        <v>40</v>
      </c>
      <c r="D117" s="587" t="s">
        <v>3631</v>
      </c>
      <c r="E117" s="587" t="s">
        <v>1014</v>
      </c>
      <c r="F117" s="591" t="s">
        <v>1015</v>
      </c>
      <c r="G117" s="139" t="s">
        <v>1016</v>
      </c>
      <c r="H117" s="587" t="s">
        <v>151</v>
      </c>
      <c r="I117" s="587" t="s">
        <v>2249</v>
      </c>
      <c r="J117" s="587"/>
      <c r="K117" s="139"/>
      <c r="L117" s="139"/>
      <c r="M117" s="139"/>
      <c r="N117" s="587"/>
      <c r="O117" s="587"/>
      <c r="P117" s="588"/>
      <c r="Q117" s="587"/>
      <c r="R117" s="577"/>
      <c r="S117" s="577"/>
      <c r="T117" s="640"/>
      <c r="U117" s="642">
        <v>44793.0</v>
      </c>
      <c r="V117" s="590"/>
      <c r="W117" s="139" t="s">
        <v>128</v>
      </c>
      <c r="X117" s="139"/>
      <c r="Y117" s="139" t="s">
        <v>1015</v>
      </c>
      <c r="Z117" s="587"/>
      <c r="AA117" s="591" t="str">
        <f>VLOOKUP(Y117,'20230302Data'!A:K,2,FALSE)</f>
        <v>小2－3</v>
      </c>
      <c r="AB117" s="591" t="str">
        <f>VLOOKUP(Y117,'20230302Data'!A:K,3,FALSE)</f>
        <v>鈴木 可偉</v>
      </c>
      <c r="AC117" s="592" t="str">
        <f>VLOOKUP(Y117,'20230302Data'!A:K,4,FALSE)</f>
        <v>篤士</v>
      </c>
      <c r="AD117" s="592" t="str">
        <f>VLOOKUP(Y117,'20230302Data'!A:K,6,FALSE)</f>
        <v>小6－2</v>
      </c>
      <c r="AE117" s="592" t="str">
        <f>VLOOKUP(Y117,'20230302Data'!A:K,7,FALSE)</f>
        <v>鈴木 莉央</v>
      </c>
      <c r="AF117" s="592" t="str">
        <f>VLOOKUP(Y117,'20230302Data'!A:K,8,FALSE)</f>
        <v/>
      </c>
      <c r="AG117" s="592" t="str">
        <f>VLOOKUP(Y117,'20230302Data'!A:K,9,FALSE)</f>
        <v/>
      </c>
      <c r="AH117" s="592" t="str">
        <f t="shared" si="1"/>
        <v>7708662376</v>
      </c>
      <c r="AI117" s="592" t="str">
        <f>IFERROR(VLOOKUP(AH117,'2024当番免除者リスト'!F:H,3,FALSE),"")</f>
        <v>運営関係者</v>
      </c>
    </row>
    <row r="118" ht="12.75" customHeight="1">
      <c r="A118" s="139" t="s">
        <v>3322</v>
      </c>
      <c r="B118" s="587">
        <v>116.0</v>
      </c>
      <c r="C118" s="139" t="s">
        <v>40</v>
      </c>
      <c r="D118" s="139" t="s">
        <v>3632</v>
      </c>
      <c r="E118" s="139" t="s">
        <v>3325</v>
      </c>
      <c r="F118" s="139" t="s">
        <v>3322</v>
      </c>
      <c r="G118" s="139" t="s">
        <v>3323</v>
      </c>
      <c r="H118" s="139"/>
      <c r="I118" s="139"/>
      <c r="J118" s="139"/>
      <c r="K118" s="139"/>
      <c r="L118" s="139"/>
      <c r="M118" s="139"/>
      <c r="N118" s="587"/>
      <c r="O118" s="587"/>
      <c r="P118" s="587"/>
      <c r="Q118" s="587"/>
      <c r="R118" s="577"/>
      <c r="S118" s="600"/>
      <c r="T118" s="139"/>
      <c r="U118" s="590">
        <v>44835.0</v>
      </c>
      <c r="V118" s="590"/>
      <c r="W118" s="139" t="s">
        <v>52</v>
      </c>
      <c r="X118" s="139"/>
      <c r="Y118" s="139" t="s">
        <v>3322</v>
      </c>
      <c r="Z118" s="139"/>
      <c r="AA118" s="591" t="str">
        <f>VLOOKUP(Y118,'20230302Data'!A:K,2,FALSE)</f>
        <v>小2－3</v>
      </c>
      <c r="AB118" s="591" t="str">
        <f>VLOOKUP(Y118,'20230302Data'!A:K,3,FALSE)</f>
        <v>日尾野 美桜</v>
      </c>
      <c r="AC118" s="592" t="str">
        <f>VLOOKUP(Y118,'20230302Data'!A:K,4,FALSE)</f>
        <v>誠</v>
      </c>
      <c r="AD118" s="592" t="str">
        <f>VLOOKUP(Y118,'20230302Data'!A:K,6,FALSE)</f>
        <v/>
      </c>
      <c r="AE118" s="592" t="str">
        <f>VLOOKUP(Y118,'20230302Data'!A:K,7,FALSE)</f>
        <v/>
      </c>
      <c r="AF118" s="592" t="str">
        <f>VLOOKUP(Y118,'20230302Data'!A:K,8,FALSE)</f>
        <v/>
      </c>
      <c r="AG118" s="592" t="str">
        <f>VLOOKUP(Y118,'20230302Data'!A:K,9,FALSE)</f>
        <v/>
      </c>
      <c r="AH118" s="592" t="str">
        <f t="shared" si="1"/>
        <v>4709540038</v>
      </c>
      <c r="AI118" s="592" t="str">
        <f>IFERROR(VLOOKUP(AH118,'2024当番免除者リスト'!F:H,3,FALSE),"")</f>
        <v/>
      </c>
    </row>
    <row r="119" ht="12.75" customHeight="1">
      <c r="A119" s="574" t="s">
        <v>1154</v>
      </c>
      <c r="B119" s="574">
        <v>117.0</v>
      </c>
      <c r="C119" s="574" t="s">
        <v>109</v>
      </c>
      <c r="D119" s="574" t="s">
        <v>3358</v>
      </c>
      <c r="E119" s="574" t="s">
        <v>1151</v>
      </c>
      <c r="F119" s="574" t="s">
        <v>1154</v>
      </c>
      <c r="G119" s="575" t="s">
        <v>1155</v>
      </c>
      <c r="H119" s="574" t="s">
        <v>139</v>
      </c>
      <c r="I119" s="574" t="s">
        <v>1152</v>
      </c>
      <c r="J119" s="575"/>
      <c r="K119" s="575"/>
      <c r="L119" s="575"/>
      <c r="M119" s="575"/>
      <c r="N119" s="576">
        <v>45031.0</v>
      </c>
      <c r="O119" s="574" t="s">
        <v>42</v>
      </c>
      <c r="P119" s="577"/>
      <c r="Q119" s="577"/>
      <c r="R119" s="576"/>
      <c r="S119" s="576"/>
      <c r="T119" s="578"/>
      <c r="U119" s="579"/>
      <c r="V119" s="579"/>
      <c r="W119" s="574" t="s">
        <v>136</v>
      </c>
      <c r="X119" s="575" t="s">
        <v>3633</v>
      </c>
      <c r="Y119" s="574" t="s">
        <v>1154</v>
      </c>
      <c r="Z119" s="580" t="s">
        <v>1155</v>
      </c>
      <c r="AA119" s="580" t="str">
        <f>VLOOKUP(Y119,'20230302Data'!A:K,2,FALSE)</f>
        <v>小3－1</v>
      </c>
      <c r="AB119" s="580" t="str">
        <f>VLOOKUP(Y119,'20230302Data'!A:K,3,FALSE)</f>
        <v>パニシバタナ 憲汰</v>
      </c>
      <c r="AC119" s="581" t="str">
        <f>VLOOKUP(Y119,'20230302Data'!A:K,4,FALSE)</f>
        <v>AEK</v>
      </c>
      <c r="AD119" s="581" t="str">
        <f>VLOOKUP(Y119,'20230302Data'!A:K,6,FALSE)</f>
        <v>小5－2</v>
      </c>
      <c r="AE119" s="581" t="str">
        <f>VLOOKUP(Y119,'20230302Data'!A:K,7,FALSE)</f>
        <v>パニシバタナ 果憐</v>
      </c>
      <c r="AF119" s="581" t="str">
        <f>VLOOKUP(Y119,'20230302Data'!A:K,8,FALSE)</f>
        <v/>
      </c>
      <c r="AG119" s="581" t="str">
        <f>VLOOKUP(Y119,'20230302Data'!A:K,9,FALSE)</f>
        <v/>
      </c>
      <c r="AH119" s="581" t="str">
        <f t="shared" si="1"/>
        <v>4047971975</v>
      </c>
      <c r="AI119" s="581" t="str">
        <f>IFERROR(VLOOKUP(AH119,'2024当番免除者リスト'!F:H,3,FALSE),"")</f>
        <v>図書委員</v>
      </c>
    </row>
    <row r="120" ht="12.75" customHeight="1">
      <c r="A120" s="600" t="s">
        <v>1158</v>
      </c>
      <c r="B120" s="600">
        <v>118.0</v>
      </c>
      <c r="C120" s="600" t="s">
        <v>109</v>
      </c>
      <c r="D120" s="600" t="s">
        <v>3357</v>
      </c>
      <c r="E120" s="600" t="s">
        <v>1157</v>
      </c>
      <c r="F120" s="600" t="s">
        <v>1158</v>
      </c>
      <c r="G120" s="601" t="s">
        <v>1159</v>
      </c>
      <c r="H120" s="600"/>
      <c r="I120" s="600"/>
      <c r="J120" s="600"/>
      <c r="K120" s="600"/>
      <c r="L120" s="643"/>
      <c r="M120" s="600"/>
      <c r="N120" s="577"/>
      <c r="O120" s="600"/>
      <c r="P120" s="577"/>
      <c r="Q120" s="577"/>
      <c r="R120" s="577"/>
      <c r="S120" s="577"/>
      <c r="T120" s="602"/>
      <c r="U120" s="603"/>
      <c r="V120" s="603"/>
      <c r="W120" s="600" t="s">
        <v>68</v>
      </c>
      <c r="X120" s="600"/>
      <c r="Y120" s="600" t="s">
        <v>1158</v>
      </c>
      <c r="Z120" s="604" t="s">
        <v>1159</v>
      </c>
      <c r="AA120" s="604" t="str">
        <f>VLOOKUP(Y120,'20230302Data'!A:K,2,FALSE)</f>
        <v>小3－1</v>
      </c>
      <c r="AB120" s="604" t="str">
        <f>VLOOKUP(Y120,'20230302Data'!A:K,3,FALSE)</f>
        <v>菊地 正光</v>
      </c>
      <c r="AC120" s="605" t="str">
        <f>VLOOKUP(Y120,'20230302Data'!A:K,4,FALSE)</f>
        <v>光伸</v>
      </c>
      <c r="AD120" s="605" t="str">
        <f>VLOOKUP(Y120,'20230302Data'!A:K,6,FALSE)</f>
        <v/>
      </c>
      <c r="AE120" s="605" t="str">
        <f>VLOOKUP(Y120,'20230302Data'!A:K,7,FALSE)</f>
        <v/>
      </c>
      <c r="AF120" s="605" t="str">
        <f>VLOOKUP(Y120,'20230302Data'!A:K,8,FALSE)</f>
        <v/>
      </c>
      <c r="AG120" s="605" t="str">
        <f>VLOOKUP(Y120,'20230302Data'!A:K,9,FALSE)</f>
        <v/>
      </c>
      <c r="AH120" s="605" t="str">
        <f t="shared" si="1"/>
        <v>4703281225</v>
      </c>
      <c r="AI120" s="605" t="str">
        <f>IFERROR(VLOOKUP(AH120,'2024当番免除者リスト'!F:H,3,FALSE),"")</f>
        <v/>
      </c>
    </row>
    <row r="121" ht="12.75" customHeight="1">
      <c r="A121" s="264" t="s">
        <v>1102</v>
      </c>
      <c r="B121" s="264">
        <v>119.0</v>
      </c>
      <c r="C121" s="264" t="s">
        <v>109</v>
      </c>
      <c r="D121" s="264" t="s">
        <v>3378</v>
      </c>
      <c r="E121" s="264" t="s">
        <v>1101</v>
      </c>
      <c r="F121" s="264" t="s">
        <v>1102</v>
      </c>
      <c r="G121" s="623" t="s">
        <v>3634</v>
      </c>
      <c r="H121" s="44"/>
      <c r="I121" s="44"/>
      <c r="J121" s="44"/>
      <c r="K121" s="44"/>
      <c r="L121" s="44"/>
      <c r="M121" s="44"/>
      <c r="N121" s="582"/>
      <c r="O121" s="582"/>
      <c r="P121" s="582"/>
      <c r="Q121" s="582"/>
      <c r="R121" s="582"/>
      <c r="S121" s="264"/>
      <c r="T121" s="583"/>
      <c r="U121" s="584"/>
      <c r="V121" s="584"/>
      <c r="W121" s="44" t="s">
        <v>211</v>
      </c>
      <c r="X121" s="44"/>
      <c r="Y121" s="264" t="s">
        <v>1102</v>
      </c>
      <c r="Z121" s="585" t="s">
        <v>1103</v>
      </c>
      <c r="AA121" s="585" t="str">
        <f>VLOOKUP(Y121,'20230302Data'!A:K,2,FALSE)</f>
        <v>小3－1</v>
      </c>
      <c r="AB121" s="585" t="str">
        <f>VLOOKUP(Y121,'20230302Data'!A:K,3,FALSE)</f>
        <v>藤沢 怜生</v>
      </c>
      <c r="AC121" s="586" t="str">
        <f>VLOOKUP(Y121,'20230302Data'!A:K,4,FALSE)</f>
        <v>達也</v>
      </c>
      <c r="AD121" s="586" t="str">
        <f>VLOOKUP(Y121,'20230302Data'!A:K,6,FALSE)</f>
        <v/>
      </c>
      <c r="AE121" s="586" t="str">
        <f>VLOOKUP(Y121,'20230302Data'!A:K,7,FALSE)</f>
        <v/>
      </c>
      <c r="AF121" s="586" t="str">
        <f>VLOOKUP(Y121,'20230302Data'!A:K,8,FALSE)</f>
        <v/>
      </c>
      <c r="AG121" s="586" t="str">
        <f>VLOOKUP(Y121,'20230302Data'!A:K,9,FALSE)</f>
        <v/>
      </c>
      <c r="AH121" s="586" t="str">
        <f t="shared" si="1"/>
        <v>6784887692</v>
      </c>
      <c r="AI121" s="586" t="str">
        <f>IFERROR(VLOOKUP(AH121,'2024当番免除者リスト'!F:H,3,FALSE),"")</f>
        <v/>
      </c>
    </row>
    <row r="122" ht="12.75" customHeight="1">
      <c r="A122" s="587" t="s">
        <v>1164</v>
      </c>
      <c r="B122" s="587">
        <v>120.0</v>
      </c>
      <c r="C122" s="587" t="s">
        <v>109</v>
      </c>
      <c r="D122" s="587" t="s">
        <v>3359</v>
      </c>
      <c r="E122" s="587" t="s">
        <v>1162</v>
      </c>
      <c r="F122" s="587" t="s">
        <v>1164</v>
      </c>
      <c r="G122" s="139" t="s">
        <v>1165</v>
      </c>
      <c r="H122" s="587" t="s">
        <v>2731</v>
      </c>
      <c r="I122" s="587" t="s">
        <v>2430</v>
      </c>
      <c r="J122" s="587"/>
      <c r="K122" s="587"/>
      <c r="L122" s="587"/>
      <c r="M122" s="587"/>
      <c r="N122" s="588"/>
      <c r="O122" s="588"/>
      <c r="P122" s="588"/>
      <c r="Q122" s="588"/>
      <c r="R122" s="600"/>
      <c r="S122" s="577"/>
      <c r="T122" s="589"/>
      <c r="U122" s="608"/>
      <c r="V122" s="608"/>
      <c r="W122" s="587" t="s">
        <v>128</v>
      </c>
      <c r="X122" s="587" t="s">
        <v>3567</v>
      </c>
      <c r="Y122" s="587" t="s">
        <v>1164</v>
      </c>
      <c r="Z122" s="591" t="s">
        <v>1165</v>
      </c>
      <c r="AA122" s="591" t="str">
        <f>VLOOKUP(Y122,'20230302Data'!A:K,2,FALSE)</f>
        <v>小3－1</v>
      </c>
      <c r="AB122" s="591" t="str">
        <f>VLOOKUP(Y122,'20230302Data'!A:K,3,FALSE)</f>
        <v>矢島 敬士</v>
      </c>
      <c r="AC122" s="592" t="str">
        <f>VLOOKUP(Y122,'20230302Data'!A:K,4,FALSE)</f>
        <v>敬朗</v>
      </c>
      <c r="AD122" s="592" t="str">
        <f>VLOOKUP(Y122,'20230302Data'!A:K,6,FALSE)</f>
        <v>中2－1</v>
      </c>
      <c r="AE122" s="592" t="str">
        <f>VLOOKUP(Y122,'20230302Data'!A:K,7,FALSE)</f>
        <v>矢島 真理恵</v>
      </c>
      <c r="AF122" s="592" t="str">
        <f>VLOOKUP(Y122,'20230302Data'!A:K,8,FALSE)</f>
        <v/>
      </c>
      <c r="AG122" s="592" t="str">
        <f>VLOOKUP(Y122,'20230302Data'!A:K,9,FALSE)</f>
        <v/>
      </c>
      <c r="AH122" s="592" t="str">
        <f t="shared" si="1"/>
        <v>7577532303</v>
      </c>
      <c r="AI122" s="592" t="str">
        <f>IFERROR(VLOOKUP(AH122,'2024当番免除者リスト'!F:H,3,FALSE),"")</f>
        <v/>
      </c>
    </row>
    <row r="123" ht="12.75" customHeight="1">
      <c r="A123" s="264" t="s">
        <v>411</v>
      </c>
      <c r="B123" s="264">
        <v>121.0</v>
      </c>
      <c r="C123" s="264" t="s">
        <v>109</v>
      </c>
      <c r="D123" s="264" t="s">
        <v>3635</v>
      </c>
      <c r="E123" s="264" t="s">
        <v>410</v>
      </c>
      <c r="F123" s="264" t="s">
        <v>411</v>
      </c>
      <c r="G123" s="623" t="s">
        <v>412</v>
      </c>
      <c r="H123" s="44"/>
      <c r="I123" s="44"/>
      <c r="J123" s="44"/>
      <c r="K123" s="44"/>
      <c r="L123" s="44"/>
      <c r="M123" s="44"/>
      <c r="N123" s="582"/>
      <c r="O123" s="264"/>
      <c r="P123" s="582"/>
      <c r="Q123" s="582"/>
      <c r="R123" s="582"/>
      <c r="S123" s="264"/>
      <c r="T123" s="583"/>
      <c r="U123" s="584"/>
      <c r="V123" s="584"/>
      <c r="W123" s="44" t="s">
        <v>211</v>
      </c>
      <c r="X123" s="44"/>
      <c r="Y123" s="264" t="s">
        <v>411</v>
      </c>
      <c r="Z123" s="585" t="s">
        <v>415</v>
      </c>
      <c r="AA123" s="585" t="str">
        <f>VLOOKUP(Y123,'20230302Data'!A:K,2,FALSE)</f>
        <v>小3－1</v>
      </c>
      <c r="AB123" s="585" t="str">
        <f>VLOOKUP(Y123,'20230302Data'!A:K,3,FALSE)</f>
        <v>竹内 遥希</v>
      </c>
      <c r="AC123" s="586" t="str">
        <f>VLOOKUP(Y123,'20230302Data'!A:K,4,FALSE)</f>
        <v>裕喜</v>
      </c>
      <c r="AD123" s="586" t="str">
        <f>VLOOKUP(Y123,'20230302Data'!A:K,6,FALSE)</f>
        <v/>
      </c>
      <c r="AE123" s="586" t="str">
        <f>VLOOKUP(Y123,'20230302Data'!A:K,7,FALSE)</f>
        <v/>
      </c>
      <c r="AF123" s="586" t="str">
        <f>VLOOKUP(Y123,'20230302Data'!A:K,8,FALSE)</f>
        <v/>
      </c>
      <c r="AG123" s="586" t="str">
        <f>VLOOKUP(Y123,'20230302Data'!A:K,9,FALSE)</f>
        <v/>
      </c>
      <c r="AH123" s="586" t="str">
        <f t="shared" si="1"/>
        <v>4046952367</v>
      </c>
      <c r="AI123" s="586" t="str">
        <f>IFERROR(VLOOKUP(AH123,'2024当番免除者リスト'!F:H,3,FALSE),"")</f>
        <v>行事委員</v>
      </c>
    </row>
    <row r="124" ht="12.75" customHeight="1">
      <c r="A124" s="600" t="s">
        <v>1168</v>
      </c>
      <c r="B124" s="600">
        <v>122.0</v>
      </c>
      <c r="C124" s="600" t="s">
        <v>109</v>
      </c>
      <c r="D124" s="600" t="s">
        <v>3636</v>
      </c>
      <c r="E124" s="600" t="s">
        <v>1167</v>
      </c>
      <c r="F124" s="600" t="s">
        <v>1168</v>
      </c>
      <c r="G124" s="601" t="s">
        <v>1169</v>
      </c>
      <c r="H124" s="601"/>
      <c r="I124" s="601"/>
      <c r="J124" s="601"/>
      <c r="K124" s="601"/>
      <c r="L124" s="644"/>
      <c r="M124" s="601"/>
      <c r="N124" s="577"/>
      <c r="O124" s="577"/>
      <c r="P124" s="577"/>
      <c r="Q124" s="600"/>
      <c r="R124" s="577"/>
      <c r="S124" s="577"/>
      <c r="T124" s="602"/>
      <c r="U124" s="612"/>
      <c r="V124" s="612"/>
      <c r="W124" s="600" t="s">
        <v>68</v>
      </c>
      <c r="X124" s="601"/>
      <c r="Y124" s="600" t="s">
        <v>1168</v>
      </c>
      <c r="Z124" s="604" t="s">
        <v>1169</v>
      </c>
      <c r="AA124" s="604" t="str">
        <f>VLOOKUP(Y124,'20230302Data'!A:K,2,FALSE)</f>
        <v>小3－1</v>
      </c>
      <c r="AB124" s="604" t="str">
        <f>VLOOKUP(Y124,'20230302Data'!A:K,3,FALSE)</f>
        <v>張 友和</v>
      </c>
      <c r="AC124" s="605" t="str">
        <f>VLOOKUP(Y124,'20230302Data'!A:K,4,FALSE)</f>
        <v>チーチェン</v>
      </c>
      <c r="AD124" s="605" t="str">
        <f>VLOOKUP(Y124,'20230302Data'!A:K,6,FALSE)</f>
        <v/>
      </c>
      <c r="AE124" s="605" t="str">
        <f>VLOOKUP(Y124,'20230302Data'!A:K,7,FALSE)</f>
        <v/>
      </c>
      <c r="AF124" s="605" t="str">
        <f>VLOOKUP(Y124,'20230302Data'!A:K,8,FALSE)</f>
        <v/>
      </c>
      <c r="AG124" s="605" t="str">
        <f>VLOOKUP(Y124,'20230302Data'!A:K,9,FALSE)</f>
        <v/>
      </c>
      <c r="AH124" s="605" t="str">
        <f t="shared" si="1"/>
        <v>4705803403</v>
      </c>
      <c r="AI124" s="605" t="str">
        <f>IFERROR(VLOOKUP(AH124,'2024当番免除者リスト'!F:H,3,FALSE),"")</f>
        <v>運営関係者</v>
      </c>
    </row>
    <row r="125" ht="12.75" customHeight="1">
      <c r="A125" s="264" t="s">
        <v>1172</v>
      </c>
      <c r="B125" s="264">
        <v>123.0</v>
      </c>
      <c r="C125" s="264" t="s">
        <v>109</v>
      </c>
      <c r="D125" s="264" t="s">
        <v>3355</v>
      </c>
      <c r="E125" s="264" t="s">
        <v>1171</v>
      </c>
      <c r="F125" s="264" t="s">
        <v>1172</v>
      </c>
      <c r="G125" s="44" t="s">
        <v>1173</v>
      </c>
      <c r="H125" s="264" t="s">
        <v>139</v>
      </c>
      <c r="I125" s="264" t="s">
        <v>2426</v>
      </c>
      <c r="J125" s="44"/>
      <c r="K125" s="44"/>
      <c r="L125" s="44"/>
      <c r="M125" s="44"/>
      <c r="N125" s="582"/>
      <c r="O125" s="264"/>
      <c r="P125" s="582"/>
      <c r="Q125" s="582"/>
      <c r="R125" s="582"/>
      <c r="S125" s="582"/>
      <c r="T125" s="583"/>
      <c r="U125" s="584"/>
      <c r="V125" s="584"/>
      <c r="W125" s="44" t="s">
        <v>211</v>
      </c>
      <c r="X125" s="44"/>
      <c r="Y125" s="264" t="s">
        <v>1172</v>
      </c>
      <c r="Z125" s="585" t="s">
        <v>1173</v>
      </c>
      <c r="AA125" s="585" t="str">
        <f>VLOOKUP(Y125,'20230302Data'!A:K,2,FALSE)</f>
        <v>小3－1</v>
      </c>
      <c r="AB125" s="585" t="str">
        <f>VLOOKUP(Y125,'20230302Data'!A:K,3,FALSE)</f>
        <v>武藤 寛太朗</v>
      </c>
      <c r="AC125" s="586" t="str">
        <f>VLOOKUP(Y125,'20230302Data'!A:K,4,FALSE)</f>
        <v>庸平</v>
      </c>
      <c r="AD125" s="586" t="str">
        <f>VLOOKUP(Y125,'20230302Data'!A:K,6,FALSE)</f>
        <v>小5－2</v>
      </c>
      <c r="AE125" s="586" t="str">
        <f>VLOOKUP(Y125,'20230302Data'!A:K,7,FALSE)</f>
        <v>武藤 直太朗</v>
      </c>
      <c r="AF125" s="586" t="str">
        <f>VLOOKUP(Y125,'20230302Data'!A:K,8,FALSE)</f>
        <v/>
      </c>
      <c r="AG125" s="586" t="str">
        <f>VLOOKUP(Y125,'20230302Data'!A:K,9,FALSE)</f>
        <v/>
      </c>
      <c r="AH125" s="586" t="str">
        <f t="shared" si="1"/>
        <v>7702987551</v>
      </c>
      <c r="AI125" s="586" t="str">
        <f>IFERROR(VLOOKUP(AH125,'2024当番免除者リスト'!F:H,3,FALSE),"")</f>
        <v/>
      </c>
    </row>
    <row r="126" ht="12.75" customHeight="1">
      <c r="A126" s="630" t="s">
        <v>2720</v>
      </c>
      <c r="B126" s="630">
        <v>124.0</v>
      </c>
      <c r="C126" s="630" t="s">
        <v>109</v>
      </c>
      <c r="D126" s="630" t="s">
        <v>3637</v>
      </c>
      <c r="E126" s="630" t="s">
        <v>2719</v>
      </c>
      <c r="F126" s="630" t="s">
        <v>2720</v>
      </c>
      <c r="G126" s="202" t="s">
        <v>2721</v>
      </c>
      <c r="H126" s="630" t="s">
        <v>139</v>
      </c>
      <c r="I126" s="630" t="s">
        <v>3638</v>
      </c>
      <c r="J126" s="202"/>
      <c r="K126" s="202"/>
      <c r="L126" s="202"/>
      <c r="M126" s="202"/>
      <c r="N126" s="631"/>
      <c r="O126" s="630"/>
      <c r="P126" s="631"/>
      <c r="Q126" s="631"/>
      <c r="R126" s="631"/>
      <c r="S126" s="630"/>
      <c r="T126" s="632"/>
      <c r="U126" s="633"/>
      <c r="V126" s="633"/>
      <c r="W126" s="634" t="s">
        <v>199</v>
      </c>
      <c r="X126" s="202"/>
      <c r="Y126" s="630" t="s">
        <v>2720</v>
      </c>
      <c r="Z126" s="634" t="s">
        <v>2721</v>
      </c>
      <c r="AA126" s="634" t="str">
        <f>VLOOKUP(Y126,'20230302Data'!A:K,2,FALSE)</f>
        <v>小3－1</v>
      </c>
      <c r="AB126" s="634" t="str">
        <f>VLOOKUP(Y126,'20230302Data'!A:K,3,FALSE)</f>
        <v>朝西 美結</v>
      </c>
      <c r="AC126" s="635" t="str">
        <f>VLOOKUP(Y126,'20230302Data'!A:K,4,FALSE)</f>
        <v>英文</v>
      </c>
      <c r="AD126" s="635" t="str">
        <f>VLOOKUP(Y126,'20230302Data'!A:K,6,FALSE)</f>
        <v>小5－2</v>
      </c>
      <c r="AE126" s="635" t="str">
        <f>VLOOKUP(Y126,'20230302Data'!A:K,7,FALSE)</f>
        <v>朝西 崇文</v>
      </c>
      <c r="AF126" s="635" t="str">
        <f>VLOOKUP(Y126,'20230302Data'!A:K,8,FALSE)</f>
        <v/>
      </c>
      <c r="AG126" s="635" t="str">
        <f>VLOOKUP(Y126,'20230302Data'!A:K,9,FALSE)</f>
        <v/>
      </c>
      <c r="AH126" s="635" t="str">
        <f t="shared" si="1"/>
        <v>4704370780</v>
      </c>
      <c r="AI126" s="635" t="str">
        <f>IFERROR(VLOOKUP(AH126,'2024当番免除者リスト'!F:H,3,FALSE),"")</f>
        <v/>
      </c>
    </row>
    <row r="127" ht="12.75" customHeight="1">
      <c r="A127" s="264" t="s">
        <v>1106</v>
      </c>
      <c r="B127" s="264">
        <v>125.0</v>
      </c>
      <c r="C127" s="264" t="s">
        <v>109</v>
      </c>
      <c r="D127" s="264" t="s">
        <v>3382</v>
      </c>
      <c r="E127" s="264" t="s">
        <v>1105</v>
      </c>
      <c r="F127" s="264" t="s">
        <v>1106</v>
      </c>
      <c r="G127" s="44" t="s">
        <v>1107</v>
      </c>
      <c r="H127" s="44"/>
      <c r="I127" s="44"/>
      <c r="J127" s="44"/>
      <c r="K127" s="44"/>
      <c r="L127" s="44"/>
      <c r="M127" s="44"/>
      <c r="N127" s="582"/>
      <c r="O127" s="582"/>
      <c r="P127" s="582">
        <v>45066.0</v>
      </c>
      <c r="Q127" s="264" t="s">
        <v>176</v>
      </c>
      <c r="R127" s="582"/>
      <c r="S127" s="582"/>
      <c r="T127" s="583"/>
      <c r="U127" s="584"/>
      <c r="V127" s="584"/>
      <c r="W127" s="44" t="s">
        <v>211</v>
      </c>
      <c r="X127" s="44"/>
      <c r="Y127" s="264" t="s">
        <v>1106</v>
      </c>
      <c r="Z127" s="585" t="s">
        <v>1107</v>
      </c>
      <c r="AA127" s="585" t="str">
        <f>VLOOKUP(Y127,'20230302Data'!A:K,2,FALSE)</f>
        <v>小3－1</v>
      </c>
      <c r="AB127" s="585" t="str">
        <f>VLOOKUP(Y127,'20230302Data'!A:K,3,FALSE)</f>
        <v>柳川 七愛</v>
      </c>
      <c r="AC127" s="586" t="str">
        <f>VLOOKUP(Y127,'20230302Data'!A:K,4,FALSE)</f>
        <v>スケリー</v>
      </c>
      <c r="AD127" s="586" t="str">
        <f>VLOOKUP(Y127,'20230302Data'!A:K,6,FALSE)</f>
        <v/>
      </c>
      <c r="AE127" s="586" t="str">
        <f>VLOOKUP(Y127,'20230302Data'!A:K,7,FALSE)</f>
        <v/>
      </c>
      <c r="AF127" s="586" t="str">
        <f>VLOOKUP(Y127,'20230302Data'!A:K,8,FALSE)</f>
        <v/>
      </c>
      <c r="AG127" s="586" t="str">
        <f>VLOOKUP(Y127,'20230302Data'!A:K,9,FALSE)</f>
        <v/>
      </c>
      <c r="AH127" s="586" t="str">
        <f t="shared" si="1"/>
        <v>7624488329</v>
      </c>
      <c r="AI127" s="586" t="str">
        <f>IFERROR(VLOOKUP(AH127,'2024当番免除者リスト'!F:H,3,FALSE),"")</f>
        <v/>
      </c>
    </row>
    <row r="128" ht="12.75" customHeight="1">
      <c r="A128" s="593" t="s">
        <v>2802</v>
      </c>
      <c r="B128" s="593">
        <v>126.0</v>
      </c>
      <c r="C128" s="593" t="s">
        <v>109</v>
      </c>
      <c r="D128" s="593" t="s">
        <v>3384</v>
      </c>
      <c r="E128" s="593" t="s">
        <v>2801</v>
      </c>
      <c r="F128" s="593" t="s">
        <v>2802</v>
      </c>
      <c r="G128" s="594" t="s">
        <v>2803</v>
      </c>
      <c r="H128" s="593"/>
      <c r="I128" s="593"/>
      <c r="J128" s="593"/>
      <c r="K128" s="593"/>
      <c r="L128" s="593"/>
      <c r="M128" s="593"/>
      <c r="N128" s="595"/>
      <c r="O128" s="595"/>
      <c r="P128" s="595"/>
      <c r="Q128" s="595"/>
      <c r="R128" s="577"/>
      <c r="S128" s="577"/>
      <c r="T128" s="596"/>
      <c r="U128" s="597"/>
      <c r="V128" s="597"/>
      <c r="W128" s="593" t="s">
        <v>76</v>
      </c>
      <c r="X128" s="593" t="s">
        <v>3567</v>
      </c>
      <c r="Y128" s="593" t="s">
        <v>2802</v>
      </c>
      <c r="Z128" s="598" t="s">
        <v>2803</v>
      </c>
      <c r="AA128" s="598" t="str">
        <f>VLOOKUP(Y128,'20230302Data'!A:K,2,FALSE)</f>
        <v>小3－1</v>
      </c>
      <c r="AB128" s="598" t="str">
        <f>VLOOKUP(Y128,'20230302Data'!A:K,3,FALSE)</f>
        <v>ヴェントゥラ ゼナ</v>
      </c>
      <c r="AC128" s="599" t="str">
        <f>VLOOKUP(Y128,'20230302Data'!A:K,4,FALSE)</f>
        <v>イスラエル</v>
      </c>
      <c r="AD128" s="599" t="str">
        <f>VLOOKUP(Y128,'20230302Data'!A:K,6,FALSE)</f>
        <v/>
      </c>
      <c r="AE128" s="599" t="str">
        <f>VLOOKUP(Y128,'20230302Data'!A:K,7,FALSE)</f>
        <v/>
      </c>
      <c r="AF128" s="599" t="str">
        <f>VLOOKUP(Y128,'20230302Data'!A:K,8,FALSE)</f>
        <v/>
      </c>
      <c r="AG128" s="599" t="str">
        <f>VLOOKUP(Y128,'20230302Data'!A:K,9,FALSE)</f>
        <v/>
      </c>
      <c r="AH128" s="599" t="str">
        <f t="shared" si="1"/>
        <v>4047299933</v>
      </c>
      <c r="AI128" s="599" t="str">
        <f>IFERROR(VLOOKUP(AH128,'2024当番免除者リスト'!F:H,3,FALSE),"")</f>
        <v/>
      </c>
    </row>
    <row r="129" ht="12.75" customHeight="1">
      <c r="A129" s="264" t="s">
        <v>746</v>
      </c>
      <c r="B129" s="264">
        <v>127.0</v>
      </c>
      <c r="C129" s="264" t="s">
        <v>109</v>
      </c>
      <c r="D129" s="264" t="s">
        <v>3639</v>
      </c>
      <c r="E129" s="264" t="s">
        <v>745</v>
      </c>
      <c r="F129" s="264" t="s">
        <v>746</v>
      </c>
      <c r="G129" s="44" t="s">
        <v>747</v>
      </c>
      <c r="H129" s="44"/>
      <c r="I129" s="44"/>
      <c r="J129" s="44"/>
      <c r="K129" s="44"/>
      <c r="L129" s="44"/>
      <c r="M129" s="44"/>
      <c r="N129" s="582">
        <v>45045.0</v>
      </c>
      <c r="O129" s="264" t="s">
        <v>396</v>
      </c>
      <c r="P129" s="582"/>
      <c r="Q129" s="264"/>
      <c r="R129" s="582"/>
      <c r="S129" s="582"/>
      <c r="T129" s="583"/>
      <c r="U129" s="584"/>
      <c r="V129" s="584"/>
      <c r="W129" s="44" t="s">
        <v>211</v>
      </c>
      <c r="X129" s="44"/>
      <c r="Y129" s="264" t="s">
        <v>746</v>
      </c>
      <c r="Z129" s="585" t="s">
        <v>747</v>
      </c>
      <c r="AA129" s="585" t="str">
        <f>VLOOKUP(Y129,'20230302Data'!A:K,2,FALSE)</f>
        <v>小3－1</v>
      </c>
      <c r="AB129" s="585" t="str">
        <f>VLOOKUP(Y129,'20230302Data'!A:K,3,FALSE)</f>
        <v>吉澤 希海</v>
      </c>
      <c r="AC129" s="586" t="str">
        <f>VLOOKUP(Y129,'20230302Data'!A:K,4,FALSE)</f>
        <v>満</v>
      </c>
      <c r="AD129" s="586" t="str">
        <f>VLOOKUP(Y129,'20230302Data'!A:K,6,FALSE)</f>
        <v/>
      </c>
      <c r="AE129" s="586" t="str">
        <f>VLOOKUP(Y129,'20230302Data'!A:K,7,FALSE)</f>
        <v/>
      </c>
      <c r="AF129" s="586" t="str">
        <f>VLOOKUP(Y129,'20230302Data'!A:K,8,FALSE)</f>
        <v/>
      </c>
      <c r="AG129" s="586" t="str">
        <f>VLOOKUP(Y129,'20230302Data'!A:K,9,FALSE)</f>
        <v/>
      </c>
      <c r="AH129" s="586" t="str">
        <f t="shared" si="1"/>
        <v>4788410681</v>
      </c>
      <c r="AI129" s="586" t="str">
        <f>IFERROR(VLOOKUP(AH129,'2024当番免除者リスト'!F:H,3,FALSE),"")</f>
        <v/>
      </c>
    </row>
    <row r="130" ht="12.75" customHeight="1">
      <c r="A130" s="614" t="s">
        <v>2727</v>
      </c>
      <c r="B130" s="614">
        <v>128.0</v>
      </c>
      <c r="C130" s="614" t="s">
        <v>109</v>
      </c>
      <c r="D130" s="614" t="s">
        <v>3640</v>
      </c>
      <c r="E130" s="614" t="s">
        <v>2726</v>
      </c>
      <c r="F130" s="614" t="s">
        <v>2727</v>
      </c>
      <c r="G130" s="615" t="s">
        <v>2728</v>
      </c>
      <c r="H130" s="614" t="s">
        <v>50</v>
      </c>
      <c r="I130" s="614" t="s">
        <v>2730</v>
      </c>
      <c r="J130" s="614" t="s">
        <v>3102</v>
      </c>
      <c r="K130" s="614" t="s">
        <v>2732</v>
      </c>
      <c r="L130" s="614"/>
      <c r="M130" s="614"/>
      <c r="N130" s="600"/>
      <c r="O130" s="600"/>
      <c r="P130" s="577"/>
      <c r="Q130" s="577"/>
      <c r="R130" s="616"/>
      <c r="S130" s="616"/>
      <c r="T130" s="617"/>
      <c r="U130" s="618"/>
      <c r="V130" s="618"/>
      <c r="W130" s="614" t="s">
        <v>177</v>
      </c>
      <c r="X130" s="614" t="s">
        <v>3043</v>
      </c>
      <c r="Y130" s="614" t="s">
        <v>2727</v>
      </c>
      <c r="Z130" s="619" t="s">
        <v>2728</v>
      </c>
      <c r="AA130" s="619" t="str">
        <f>VLOOKUP(Y130,'20230302Data'!A:K,2,FALSE)</f>
        <v>小3－1</v>
      </c>
      <c r="AB130" s="619" t="str">
        <f>VLOOKUP(Y130,'20230302Data'!A:K,3,FALSE)</f>
        <v>ジョーンズ 芹愛</v>
      </c>
      <c r="AC130" s="620" t="str">
        <f>VLOOKUP(Y130,'20230302Data'!A:K,4,FALSE)</f>
        <v>ジェファーソン</v>
      </c>
      <c r="AD130" s="620" t="str">
        <f>VLOOKUP(Y130,'20230302Data'!A:K,6,FALSE)</f>
        <v>小5－1</v>
      </c>
      <c r="AE130" s="620" t="str">
        <f>VLOOKUP(Y130,'20230302Data'!A:K,7,FALSE)</f>
        <v>ジョーンズ 真悟</v>
      </c>
      <c r="AF130" s="620" t="str">
        <f>VLOOKUP(Y130,'20230302Data'!A:K,8,FALSE)</f>
        <v>中1－1</v>
      </c>
      <c r="AG130" s="620" t="str">
        <f>VLOOKUP(Y130,'20230302Data'!A:K,9,FALSE)</f>
        <v>ジョーンズ 泰成</v>
      </c>
      <c r="AH130" s="620" t="str">
        <f t="shared" si="1"/>
        <v>3013025415</v>
      </c>
      <c r="AI130" s="620" t="str">
        <f>IFERROR(VLOOKUP(AH130,'2024当番免除者リスト'!F:H,3,FALSE),"")</f>
        <v/>
      </c>
    </row>
    <row r="131" ht="12.75" customHeight="1">
      <c r="A131" s="264" t="s">
        <v>278</v>
      </c>
      <c r="B131" s="264">
        <v>129.0</v>
      </c>
      <c r="C131" s="264" t="s">
        <v>109</v>
      </c>
      <c r="D131" s="264" t="s">
        <v>3093</v>
      </c>
      <c r="E131" s="264" t="s">
        <v>274</v>
      </c>
      <c r="F131" s="264" t="s">
        <v>278</v>
      </c>
      <c r="G131" s="44" t="s">
        <v>279</v>
      </c>
      <c r="H131" s="44"/>
      <c r="I131" s="44"/>
      <c r="J131" s="44"/>
      <c r="K131" s="44"/>
      <c r="L131" s="44"/>
      <c r="M131" s="44"/>
      <c r="N131" s="582"/>
      <c r="O131" s="582"/>
      <c r="P131" s="582"/>
      <c r="Q131" s="264"/>
      <c r="R131" s="582"/>
      <c r="S131" s="582"/>
      <c r="T131" s="583"/>
      <c r="U131" s="584">
        <v>44779.0</v>
      </c>
      <c r="V131" s="584"/>
      <c r="W131" s="44" t="s">
        <v>211</v>
      </c>
      <c r="X131" s="44"/>
      <c r="Y131" s="264" t="s">
        <v>278</v>
      </c>
      <c r="Z131" s="585"/>
      <c r="AA131" s="585" t="str">
        <f>VLOOKUP(Y131,'20230302Data'!A:K,2,FALSE)</f>
        <v>小3－1</v>
      </c>
      <c r="AB131" s="585" t="str">
        <f>VLOOKUP(Y131,'20230302Data'!A:K,3,FALSE)</f>
        <v>杉野 蓮</v>
      </c>
      <c r="AC131" s="586" t="str">
        <f>VLOOKUP(Y131,'20230302Data'!A:K,4,FALSE)</f>
        <v>透</v>
      </c>
      <c r="AD131" s="586" t="str">
        <f>VLOOKUP(Y131,'20230302Data'!A:K,6,FALSE)</f>
        <v/>
      </c>
      <c r="AE131" s="586" t="str">
        <f>VLOOKUP(Y131,'20230302Data'!A:K,7,FALSE)</f>
        <v/>
      </c>
      <c r="AF131" s="586" t="str">
        <f>VLOOKUP(Y131,'20230302Data'!A:K,8,FALSE)</f>
        <v/>
      </c>
      <c r="AG131" s="586" t="str">
        <f>VLOOKUP(Y131,'20230302Data'!A:K,9,FALSE)</f>
        <v/>
      </c>
      <c r="AH131" s="586" t="str">
        <f t="shared" si="1"/>
        <v>4703503445</v>
      </c>
      <c r="AI131" s="586" t="str">
        <f>IFERROR(VLOOKUP(AH131,'2024当番免除者リスト'!F:H,3,FALSE),"")</f>
        <v/>
      </c>
    </row>
    <row r="132" ht="12.75" customHeight="1">
      <c r="A132" s="264" t="s">
        <v>709</v>
      </c>
      <c r="B132" s="264">
        <v>130.0</v>
      </c>
      <c r="C132" s="264" t="s">
        <v>109</v>
      </c>
      <c r="D132" s="264" t="s">
        <v>3220</v>
      </c>
      <c r="E132" s="264" t="s">
        <v>708</v>
      </c>
      <c r="F132" s="264" t="s">
        <v>709</v>
      </c>
      <c r="G132" s="44" t="s">
        <v>710</v>
      </c>
      <c r="H132" s="44"/>
      <c r="I132" s="44"/>
      <c r="J132" s="44"/>
      <c r="K132" s="44"/>
      <c r="L132" s="44"/>
      <c r="M132" s="44"/>
      <c r="N132" s="582"/>
      <c r="O132" s="582"/>
      <c r="P132" s="582"/>
      <c r="Q132" s="264"/>
      <c r="R132" s="582"/>
      <c r="S132" s="582"/>
      <c r="T132" s="583"/>
      <c r="U132" s="584">
        <v>44779.0</v>
      </c>
      <c r="V132" s="584"/>
      <c r="W132" s="44" t="s">
        <v>211</v>
      </c>
      <c r="X132" s="44"/>
      <c r="Y132" s="264" t="s">
        <v>709</v>
      </c>
      <c r="Z132" s="585"/>
      <c r="AA132" s="585" t="str">
        <f>VLOOKUP(Y132,'20230302Data'!A:K,2,FALSE)</f>
        <v>小3－1</v>
      </c>
      <c r="AB132" s="585" t="str">
        <f>VLOOKUP(Y132,'20230302Data'!A:K,3,FALSE)</f>
        <v>南條 結衣</v>
      </c>
      <c r="AC132" s="586" t="str">
        <f>VLOOKUP(Y132,'20230302Data'!A:K,4,FALSE)</f>
        <v>盛彦</v>
      </c>
      <c r="AD132" s="586" t="str">
        <f>VLOOKUP(Y132,'20230302Data'!A:K,6,FALSE)</f>
        <v/>
      </c>
      <c r="AE132" s="586" t="str">
        <f>VLOOKUP(Y132,'20230302Data'!A:K,7,FALSE)</f>
        <v/>
      </c>
      <c r="AF132" s="586" t="str">
        <f>VLOOKUP(Y132,'20230302Data'!A:K,8,FALSE)</f>
        <v/>
      </c>
      <c r="AG132" s="586" t="str">
        <f>VLOOKUP(Y132,'20230302Data'!A:K,9,FALSE)</f>
        <v/>
      </c>
      <c r="AH132" s="586" t="str">
        <f t="shared" si="1"/>
        <v>4702799208</v>
      </c>
      <c r="AI132" s="586" t="str">
        <f>IFERROR(VLOOKUP(AH132,'2024当番免除者リスト'!F:H,3,FALSE),"")</f>
        <v>運営関係者</v>
      </c>
    </row>
    <row r="133" ht="12.75" customHeight="1">
      <c r="A133" s="44" t="s">
        <v>73</v>
      </c>
      <c r="B133" s="264">
        <v>131.0</v>
      </c>
      <c r="C133" s="44" t="s">
        <v>109</v>
      </c>
      <c r="D133" s="44" t="s">
        <v>3641</v>
      </c>
      <c r="E133" s="44" t="s">
        <v>72</v>
      </c>
      <c r="F133" s="44" t="s">
        <v>73</v>
      </c>
      <c r="G133" s="44" t="s">
        <v>74</v>
      </c>
      <c r="H133" s="44"/>
      <c r="I133" s="44"/>
      <c r="J133" s="44"/>
      <c r="K133" s="44"/>
      <c r="L133" s="44"/>
      <c r="M133" s="44"/>
      <c r="N133" s="264"/>
      <c r="O133" s="264"/>
      <c r="P133" s="264"/>
      <c r="Q133" s="264"/>
      <c r="R133" s="582"/>
      <c r="S133" s="264"/>
      <c r="T133" s="44"/>
      <c r="U133" s="584">
        <v>44835.0</v>
      </c>
      <c r="V133" s="584"/>
      <c r="W133" s="44" t="s">
        <v>211</v>
      </c>
      <c r="X133" s="44"/>
      <c r="Y133" s="44" t="s">
        <v>73</v>
      </c>
      <c r="Z133" s="44"/>
      <c r="AA133" s="585" t="str">
        <f>VLOOKUP(Y133,'20230302Data'!A:K,2,FALSE)</f>
        <v>小3－1</v>
      </c>
      <c r="AB133" s="585" t="str">
        <f>VLOOKUP(Y133,'20230302Data'!A:K,3,FALSE)</f>
        <v>佐藤 莉愛</v>
      </c>
      <c r="AC133" s="586" t="str">
        <f>VLOOKUP(Y133,'20230302Data'!A:K,4,FALSE)</f>
        <v>晴樹</v>
      </c>
      <c r="AD133" s="586" t="str">
        <f>VLOOKUP(Y133,'20230302Data'!A:K,6,FALSE)</f>
        <v/>
      </c>
      <c r="AE133" s="586" t="str">
        <f>VLOOKUP(Y133,'20230302Data'!A:K,7,FALSE)</f>
        <v/>
      </c>
      <c r="AF133" s="586" t="str">
        <f>VLOOKUP(Y133,'20230302Data'!A:K,8,FALSE)</f>
        <v/>
      </c>
      <c r="AG133" s="586" t="str">
        <f>VLOOKUP(Y133,'20230302Data'!A:K,9,FALSE)</f>
        <v/>
      </c>
      <c r="AH133" s="586" t="str">
        <f t="shared" si="1"/>
        <v>7707719152</v>
      </c>
      <c r="AI133" s="586" t="str">
        <f>IFERROR(VLOOKUP(AH133,'2024当番免除者リスト'!F:H,3,FALSE),"")</f>
        <v/>
      </c>
    </row>
    <row r="134" ht="12.75" customHeight="1">
      <c r="A134" s="264" t="s">
        <v>1093</v>
      </c>
      <c r="B134" s="264">
        <v>132.0</v>
      </c>
      <c r="C134" s="264" t="s">
        <v>65</v>
      </c>
      <c r="D134" s="264" t="s">
        <v>3366</v>
      </c>
      <c r="E134" s="264" t="s">
        <v>1090</v>
      </c>
      <c r="F134" s="264" t="s">
        <v>1093</v>
      </c>
      <c r="G134" s="44" t="s">
        <v>1092</v>
      </c>
      <c r="H134" s="44"/>
      <c r="I134" s="44"/>
      <c r="J134" s="44"/>
      <c r="K134" s="44"/>
      <c r="L134" s="44"/>
      <c r="M134" s="44"/>
      <c r="N134" s="582"/>
      <c r="O134" s="582"/>
      <c r="P134" s="582"/>
      <c r="Q134" s="582"/>
      <c r="R134" s="582">
        <v>45059.0</v>
      </c>
      <c r="S134" s="264" t="s">
        <v>42</v>
      </c>
      <c r="T134" s="583"/>
      <c r="U134" s="584"/>
      <c r="V134" s="584"/>
      <c r="W134" s="44" t="s">
        <v>211</v>
      </c>
      <c r="X134" s="44"/>
      <c r="Y134" s="264" t="s">
        <v>1093</v>
      </c>
      <c r="Z134" s="585" t="s">
        <v>1092</v>
      </c>
      <c r="AA134" s="585" t="str">
        <f>VLOOKUP(Y134,'20230302Data'!A:K,2,FALSE)</f>
        <v>小3－2</v>
      </c>
      <c r="AB134" s="585" t="str">
        <f>VLOOKUP(Y134,'20230302Data'!A:K,3,FALSE)</f>
        <v>松尾 知樹</v>
      </c>
      <c r="AC134" s="586" t="str">
        <f>VLOOKUP(Y134,'20230302Data'!A:K,4,FALSE)</f>
        <v>健司</v>
      </c>
      <c r="AD134" s="586" t="str">
        <f>VLOOKUP(Y134,'20230302Data'!A:K,6,FALSE)</f>
        <v/>
      </c>
      <c r="AE134" s="586" t="str">
        <f>VLOOKUP(Y134,'20230302Data'!A:K,7,FALSE)</f>
        <v/>
      </c>
      <c r="AF134" s="586" t="str">
        <f>VLOOKUP(Y134,'20230302Data'!A:K,8,FALSE)</f>
        <v/>
      </c>
      <c r="AG134" s="586" t="str">
        <f>VLOOKUP(Y134,'20230302Data'!A:K,9,FALSE)</f>
        <v/>
      </c>
      <c r="AH134" s="586" t="str">
        <f t="shared" si="1"/>
        <v>4048210133</v>
      </c>
      <c r="AI134" s="586" t="str">
        <f>IFERROR(VLOOKUP(AH134,'2024当番免除者リスト'!F:H,3,FALSE),"")</f>
        <v/>
      </c>
    </row>
    <row r="135" ht="12.75" customHeight="1">
      <c r="A135" s="264" t="s">
        <v>203</v>
      </c>
      <c r="B135" s="264">
        <v>133.0</v>
      </c>
      <c r="C135" s="264" t="s">
        <v>65</v>
      </c>
      <c r="D135" s="264" t="s">
        <v>1716</v>
      </c>
      <c r="E135" s="264" t="s">
        <v>202</v>
      </c>
      <c r="F135" s="264" t="s">
        <v>203</v>
      </c>
      <c r="G135" s="44" t="s">
        <v>204</v>
      </c>
      <c r="H135" s="44"/>
      <c r="I135" s="44"/>
      <c r="J135" s="44"/>
      <c r="K135" s="44"/>
      <c r="L135" s="44"/>
      <c r="M135" s="44"/>
      <c r="N135" s="582"/>
      <c r="O135" s="582"/>
      <c r="P135" s="582"/>
      <c r="Q135" s="264"/>
      <c r="R135" s="582"/>
      <c r="S135" s="264"/>
      <c r="T135" s="583"/>
      <c r="U135" s="584"/>
      <c r="V135" s="584"/>
      <c r="W135" s="44" t="s">
        <v>211</v>
      </c>
      <c r="X135" s="44"/>
      <c r="Y135" s="264" t="s">
        <v>203</v>
      </c>
      <c r="Z135" s="585" t="s">
        <v>204</v>
      </c>
      <c r="AA135" s="585" t="str">
        <f>VLOOKUP(Y135,'20230302Data'!A:K,2,FALSE)</f>
        <v>小3－2</v>
      </c>
      <c r="AB135" s="585" t="str">
        <f>VLOOKUP(Y135,'20230302Data'!A:K,3,FALSE)</f>
        <v>マティチャック スティーヴン幸市郎</v>
      </c>
      <c r="AC135" s="586" t="str">
        <f>VLOOKUP(Y135,'20230302Data'!A:K,4,FALSE)</f>
        <v>チャックスティーブンダナポール</v>
      </c>
      <c r="AD135" s="586" t="str">
        <f>VLOOKUP(Y135,'20230302Data'!A:K,6,FALSE)</f>
        <v/>
      </c>
      <c r="AE135" s="586" t="str">
        <f>VLOOKUP(Y135,'20230302Data'!A:K,7,FALSE)</f>
        <v/>
      </c>
      <c r="AF135" s="586" t="str">
        <f>VLOOKUP(Y135,'20230302Data'!A:K,8,FALSE)</f>
        <v/>
      </c>
      <c r="AG135" s="586" t="str">
        <f>VLOOKUP(Y135,'20230302Data'!A:K,9,FALSE)</f>
        <v/>
      </c>
      <c r="AH135" s="586" t="str">
        <f t="shared" si="1"/>
        <v>4045198937</v>
      </c>
      <c r="AI135" s="586" t="str">
        <f>IFERROR(VLOOKUP(AH135,'2024当番免除者リスト'!F:H,3,FALSE),"")</f>
        <v>運動会委員</v>
      </c>
    </row>
    <row r="136" ht="12.75" customHeight="1">
      <c r="A136" s="593" t="s">
        <v>1178</v>
      </c>
      <c r="B136" s="593">
        <v>134.0</v>
      </c>
      <c r="C136" s="593" t="s">
        <v>65</v>
      </c>
      <c r="D136" s="593" t="s">
        <v>3361</v>
      </c>
      <c r="E136" s="593" t="s">
        <v>1177</v>
      </c>
      <c r="F136" s="593" t="s">
        <v>1178</v>
      </c>
      <c r="G136" s="594" t="s">
        <v>1179</v>
      </c>
      <c r="H136" s="594"/>
      <c r="I136" s="594"/>
      <c r="J136" s="594"/>
      <c r="K136" s="594"/>
      <c r="L136" s="594"/>
      <c r="M136" s="594"/>
      <c r="N136" s="595"/>
      <c r="O136" s="595"/>
      <c r="P136" s="595"/>
      <c r="Q136" s="595"/>
      <c r="R136" s="577"/>
      <c r="S136" s="600"/>
      <c r="T136" s="596"/>
      <c r="U136" s="613"/>
      <c r="V136" s="613"/>
      <c r="W136" s="594" t="s">
        <v>76</v>
      </c>
      <c r="X136" s="594"/>
      <c r="Y136" s="593" t="s">
        <v>1178</v>
      </c>
      <c r="Z136" s="598" t="s">
        <v>1179</v>
      </c>
      <c r="AA136" s="598" t="str">
        <f>VLOOKUP(Y136,'20230302Data'!A:K,2,FALSE)</f>
        <v>小3－2</v>
      </c>
      <c r="AB136" s="598" t="str">
        <f>VLOOKUP(Y136,'20230302Data'!A:K,3,FALSE)</f>
        <v>シューベルト ケン</v>
      </c>
      <c r="AC136" s="599" t="str">
        <f>VLOOKUP(Y136,'20230302Data'!A:K,4,FALSE)</f>
        <v>スコット</v>
      </c>
      <c r="AD136" s="599" t="str">
        <f>VLOOKUP(Y136,'20230302Data'!A:K,6,FALSE)</f>
        <v/>
      </c>
      <c r="AE136" s="599" t="str">
        <f>VLOOKUP(Y136,'20230302Data'!A:K,7,FALSE)</f>
        <v/>
      </c>
      <c r="AF136" s="599" t="str">
        <f>VLOOKUP(Y136,'20230302Data'!A:K,8,FALSE)</f>
        <v/>
      </c>
      <c r="AG136" s="599" t="str">
        <f>VLOOKUP(Y136,'20230302Data'!A:K,9,FALSE)</f>
        <v/>
      </c>
      <c r="AH136" s="599" t="str">
        <f t="shared" si="1"/>
        <v>6463452262</v>
      </c>
      <c r="AI136" s="599" t="str">
        <f>IFERROR(VLOOKUP(AH136,'2024当番免除者リスト'!F:H,3,FALSE),"")</f>
        <v/>
      </c>
    </row>
    <row r="137" ht="12.75" customHeight="1">
      <c r="A137" s="600" t="s">
        <v>3373</v>
      </c>
      <c r="B137" s="600">
        <v>135.0</v>
      </c>
      <c r="C137" s="600" t="s">
        <v>65</v>
      </c>
      <c r="D137" s="600" t="s">
        <v>3375</v>
      </c>
      <c r="E137" s="600" t="s">
        <v>3376</v>
      </c>
      <c r="F137" s="600" t="s">
        <v>3373</v>
      </c>
      <c r="G137" s="601" t="s">
        <v>3374</v>
      </c>
      <c r="H137" s="600" t="s">
        <v>50</v>
      </c>
      <c r="I137" s="600" t="s">
        <v>3642</v>
      </c>
      <c r="J137" s="600"/>
      <c r="K137" s="600"/>
      <c r="L137" s="600"/>
      <c r="M137" s="600"/>
      <c r="N137" s="577"/>
      <c r="O137" s="577"/>
      <c r="P137" s="577"/>
      <c r="Q137" s="577"/>
      <c r="R137" s="577"/>
      <c r="S137" s="577"/>
      <c r="T137" s="602"/>
      <c r="U137" s="603"/>
      <c r="V137" s="603"/>
      <c r="W137" s="600" t="s">
        <v>68</v>
      </c>
      <c r="X137" s="600" t="s">
        <v>3643</v>
      </c>
      <c r="Y137" s="600" t="s">
        <v>3373</v>
      </c>
      <c r="Z137" s="604" t="s">
        <v>3374</v>
      </c>
      <c r="AA137" s="604" t="str">
        <f>VLOOKUP(Y137,'20230302Data'!A:K,2,FALSE)</f>
        <v>小3－2</v>
      </c>
      <c r="AB137" s="604" t="str">
        <f>VLOOKUP(Y137,'20230302Data'!A:K,3,FALSE)</f>
        <v>渡部 登吾</v>
      </c>
      <c r="AC137" s="605" t="str">
        <f>VLOOKUP(Y137,'20230302Data'!A:K,4,FALSE)</f>
        <v>哲史</v>
      </c>
      <c r="AD137" s="605" t="str">
        <f>VLOOKUP(Y137,'20230302Data'!A:K,6,FALSE)</f>
        <v>小5－1</v>
      </c>
      <c r="AE137" s="605" t="str">
        <f>VLOOKUP(Y137,'20230302Data'!A:K,7,FALSE)</f>
        <v>渡部 音羽</v>
      </c>
      <c r="AF137" s="605" t="str">
        <f>VLOOKUP(Y137,'20230302Data'!A:K,8,FALSE)</f>
        <v/>
      </c>
      <c r="AG137" s="605" t="str">
        <f>VLOOKUP(Y137,'20230302Data'!A:K,9,FALSE)</f>
        <v/>
      </c>
      <c r="AH137" s="605" t="str">
        <f t="shared" si="1"/>
        <v>7064830393</v>
      </c>
      <c r="AI137" s="605" t="str">
        <f>IFERROR(VLOOKUP(AH137,'2024当番免除者リスト'!F:H,3,FALSE),"")</f>
        <v/>
      </c>
    </row>
    <row r="138" ht="12.75" customHeight="1">
      <c r="A138" s="264" t="s">
        <v>1182</v>
      </c>
      <c r="B138" s="264">
        <v>136.0</v>
      </c>
      <c r="C138" s="264" t="s">
        <v>65</v>
      </c>
      <c r="D138" s="264" t="s">
        <v>3367</v>
      </c>
      <c r="E138" s="264" t="s">
        <v>1181</v>
      </c>
      <c r="F138" s="264" t="s">
        <v>1182</v>
      </c>
      <c r="G138" s="44" t="s">
        <v>1183</v>
      </c>
      <c r="H138" s="264"/>
      <c r="I138" s="264"/>
      <c r="J138" s="264"/>
      <c r="K138" s="264"/>
      <c r="L138" s="264"/>
      <c r="M138" s="264"/>
      <c r="N138" s="582"/>
      <c r="O138" s="264"/>
      <c r="P138" s="582">
        <v>45059.0</v>
      </c>
      <c r="Q138" s="264" t="s">
        <v>176</v>
      </c>
      <c r="R138" s="582"/>
      <c r="S138" s="582"/>
      <c r="T138" s="583"/>
      <c r="U138" s="645"/>
      <c r="V138" s="645"/>
      <c r="W138" s="264" t="s">
        <v>211</v>
      </c>
      <c r="X138" s="264" t="s">
        <v>3644</v>
      </c>
      <c r="Y138" s="264" t="s">
        <v>1182</v>
      </c>
      <c r="Z138" s="585" t="s">
        <v>1183</v>
      </c>
      <c r="AA138" s="585" t="str">
        <f>VLOOKUP(Y138,'20230302Data'!A:K,2,FALSE)</f>
        <v>小3－2</v>
      </c>
      <c r="AB138" s="585" t="str">
        <f>VLOOKUP(Y138,'20230302Data'!A:K,3,FALSE)</f>
        <v>中島 小春</v>
      </c>
      <c r="AC138" s="586" t="str">
        <f>VLOOKUP(Y138,'20230302Data'!A:K,4,FALSE)</f>
        <v>克</v>
      </c>
      <c r="AD138" s="586" t="str">
        <f>VLOOKUP(Y138,'20230302Data'!A:K,6,FALSE)</f>
        <v/>
      </c>
      <c r="AE138" s="586" t="str">
        <f>VLOOKUP(Y138,'20230302Data'!A:K,7,FALSE)</f>
        <v/>
      </c>
      <c r="AF138" s="586" t="str">
        <f>VLOOKUP(Y138,'20230302Data'!A:K,8,FALSE)</f>
        <v/>
      </c>
      <c r="AG138" s="586" t="str">
        <f>VLOOKUP(Y138,'20230302Data'!A:K,9,FALSE)</f>
        <v/>
      </c>
      <c r="AH138" s="586" t="str">
        <f t="shared" si="1"/>
        <v>6143696126</v>
      </c>
      <c r="AI138" s="586" t="str">
        <f>IFERROR(VLOOKUP(AH138,'2024当番免除者リスト'!F:H,3,FALSE),"")</f>
        <v>行事委員</v>
      </c>
    </row>
    <row r="139" ht="12.75" customHeight="1">
      <c r="A139" s="600" t="s">
        <v>1187</v>
      </c>
      <c r="B139" s="600">
        <v>137.0</v>
      </c>
      <c r="C139" s="600" t="s">
        <v>65</v>
      </c>
      <c r="D139" s="600" t="s">
        <v>3372</v>
      </c>
      <c r="E139" s="600" t="s">
        <v>612</v>
      </c>
      <c r="F139" s="600" t="s">
        <v>1187</v>
      </c>
      <c r="G139" s="601" t="s">
        <v>1188</v>
      </c>
      <c r="H139" s="600"/>
      <c r="I139" s="600"/>
      <c r="J139" s="600"/>
      <c r="K139" s="600"/>
      <c r="L139" s="600"/>
      <c r="M139" s="600"/>
      <c r="N139" s="577"/>
      <c r="O139" s="577"/>
      <c r="P139" s="577"/>
      <c r="Q139" s="577"/>
      <c r="R139" s="577"/>
      <c r="S139" s="577"/>
      <c r="T139" s="602"/>
      <c r="U139" s="603"/>
      <c r="V139" s="603"/>
      <c r="W139" s="600" t="s">
        <v>68</v>
      </c>
      <c r="X139" s="600" t="s">
        <v>3645</v>
      </c>
      <c r="Y139" s="600" t="s">
        <v>1187</v>
      </c>
      <c r="Z139" s="604" t="s">
        <v>1188</v>
      </c>
      <c r="AA139" s="604" t="str">
        <f>VLOOKUP(Y139,'20230302Data'!A:K,2,FALSE)</f>
        <v>小3－2</v>
      </c>
      <c r="AB139" s="604" t="str">
        <f>VLOOKUP(Y139,'20230302Data'!A:K,3,FALSE)</f>
        <v>紙谷 桜</v>
      </c>
      <c r="AC139" s="605" t="str">
        <f>VLOOKUP(Y139,'20230302Data'!A:K,4,FALSE)</f>
        <v>聡</v>
      </c>
      <c r="AD139" s="605" t="str">
        <f>VLOOKUP(Y139,'20230302Data'!A:K,6,FALSE)</f>
        <v>小6－2</v>
      </c>
      <c r="AE139" s="605" t="str">
        <f>VLOOKUP(Y139,'20230302Data'!A:K,7,FALSE)</f>
        <v>紙谷 樹</v>
      </c>
      <c r="AF139" s="605" t="str">
        <f>VLOOKUP(Y139,'20230302Data'!A:K,8,FALSE)</f>
        <v/>
      </c>
      <c r="AG139" s="605" t="str">
        <f>VLOOKUP(Y139,'20230302Data'!A:K,9,FALSE)</f>
        <v/>
      </c>
      <c r="AH139" s="605" t="str">
        <f t="shared" si="1"/>
        <v>7207371537</v>
      </c>
      <c r="AI139" s="605" t="str">
        <f>IFERROR(VLOOKUP(AH139,'2024当番免除者リスト'!F:H,3,FALSE),"")</f>
        <v/>
      </c>
    </row>
    <row r="140" ht="12.75" customHeight="1">
      <c r="A140" s="587" t="s">
        <v>1114</v>
      </c>
      <c r="B140" s="587">
        <v>138.0</v>
      </c>
      <c r="C140" s="587" t="s">
        <v>65</v>
      </c>
      <c r="D140" s="587" t="s">
        <v>3388</v>
      </c>
      <c r="E140" s="587" t="s">
        <v>1109</v>
      </c>
      <c r="F140" s="587" t="s">
        <v>1114</v>
      </c>
      <c r="G140" s="139" t="s">
        <v>1113</v>
      </c>
      <c r="H140" s="587" t="s">
        <v>3102</v>
      </c>
      <c r="I140" s="587" t="s">
        <v>2394</v>
      </c>
      <c r="J140" s="139"/>
      <c r="K140" s="139"/>
      <c r="L140" s="139"/>
      <c r="M140" s="139"/>
      <c r="N140" s="588"/>
      <c r="O140" s="588"/>
      <c r="P140" s="588"/>
      <c r="Q140" s="588"/>
      <c r="R140" s="577"/>
      <c r="S140" s="577"/>
      <c r="T140" s="589"/>
      <c r="U140" s="590"/>
      <c r="V140" s="590"/>
      <c r="W140" s="587" t="s">
        <v>128</v>
      </c>
      <c r="X140" s="139"/>
      <c r="Y140" s="587" t="s">
        <v>1114</v>
      </c>
      <c r="Z140" s="591" t="s">
        <v>1113</v>
      </c>
      <c r="AA140" s="591" t="str">
        <f>VLOOKUP(Y140,'20230302Data'!A:K,2,FALSE)</f>
        <v>小3－2</v>
      </c>
      <c r="AB140" s="591" t="str">
        <f>VLOOKUP(Y140,'20230302Data'!A:K,3,FALSE)</f>
        <v>西川 結梨</v>
      </c>
      <c r="AC140" s="592" t="str">
        <f>VLOOKUP(Y140,'20230302Data'!A:K,4,FALSE)</f>
        <v>修一</v>
      </c>
      <c r="AD140" s="592" t="str">
        <f>VLOOKUP(Y140,'20230302Data'!A:K,6,FALSE)</f>
        <v>中1－1</v>
      </c>
      <c r="AE140" s="592" t="str">
        <f>VLOOKUP(Y140,'20230302Data'!A:K,7,FALSE)</f>
        <v>西川 美羽</v>
      </c>
      <c r="AF140" s="592" t="str">
        <f>VLOOKUP(Y140,'20230302Data'!A:K,8,FALSE)</f>
        <v/>
      </c>
      <c r="AG140" s="592" t="str">
        <f>VLOOKUP(Y140,'20230302Data'!A:K,9,FALSE)</f>
        <v/>
      </c>
      <c r="AH140" s="592" t="str">
        <f t="shared" si="1"/>
        <v>4703665126</v>
      </c>
      <c r="AI140" s="592" t="str">
        <f>IFERROR(VLOOKUP(AH140,'2024当番免除者リスト'!F:H,3,FALSE),"")</f>
        <v/>
      </c>
    </row>
    <row r="141" ht="12.75" customHeight="1">
      <c r="A141" s="614" t="s">
        <v>1118</v>
      </c>
      <c r="B141" s="614">
        <v>139.0</v>
      </c>
      <c r="C141" s="614" t="s">
        <v>65</v>
      </c>
      <c r="D141" s="614" t="s">
        <v>3383</v>
      </c>
      <c r="E141" s="614" t="s">
        <v>1117</v>
      </c>
      <c r="F141" s="614" t="s">
        <v>1118</v>
      </c>
      <c r="G141" s="615" t="s">
        <v>1119</v>
      </c>
      <c r="H141" s="615"/>
      <c r="I141" s="615"/>
      <c r="J141" s="615"/>
      <c r="K141" s="615"/>
      <c r="L141" s="615"/>
      <c r="M141" s="615"/>
      <c r="N141" s="577"/>
      <c r="O141" s="577"/>
      <c r="P141" s="577"/>
      <c r="Q141" s="577"/>
      <c r="R141" s="616">
        <v>45066.0</v>
      </c>
      <c r="S141" s="614" t="s">
        <v>176</v>
      </c>
      <c r="T141" s="617"/>
      <c r="U141" s="626"/>
      <c r="V141" s="626"/>
      <c r="W141" s="615" t="s">
        <v>177</v>
      </c>
      <c r="X141" s="615"/>
      <c r="Y141" s="614" t="s">
        <v>1118</v>
      </c>
      <c r="Z141" s="619" t="s">
        <v>1119</v>
      </c>
      <c r="AA141" s="619" t="str">
        <f>VLOOKUP(Y141,'20230302Data'!A:K,2,FALSE)</f>
        <v>小3－2</v>
      </c>
      <c r="AB141" s="619" t="str">
        <f>VLOOKUP(Y141,'20230302Data'!A:K,3,FALSE)</f>
        <v>近藤 結衣</v>
      </c>
      <c r="AC141" s="620" t="str">
        <f>VLOOKUP(Y141,'20230302Data'!A:K,4,FALSE)</f>
        <v>進一</v>
      </c>
      <c r="AD141" s="620" t="str">
        <f>VLOOKUP(Y141,'20230302Data'!A:K,6,FALSE)</f>
        <v/>
      </c>
      <c r="AE141" s="620" t="str">
        <f>VLOOKUP(Y141,'20230302Data'!A:K,7,FALSE)</f>
        <v/>
      </c>
      <c r="AF141" s="620" t="str">
        <f>VLOOKUP(Y141,'20230302Data'!A:K,8,FALSE)</f>
        <v/>
      </c>
      <c r="AG141" s="620" t="str">
        <f>VLOOKUP(Y141,'20230302Data'!A:K,9,FALSE)</f>
        <v/>
      </c>
      <c r="AH141" s="620" t="str">
        <f t="shared" si="1"/>
        <v>3473661648</v>
      </c>
      <c r="AI141" s="620" t="str">
        <f>IFERROR(VLOOKUP(AH141,'2024当番免除者リスト'!F:H,3,FALSE),"")</f>
        <v>行事委員</v>
      </c>
    </row>
    <row r="142" ht="12.75" customHeight="1">
      <c r="A142" s="264" t="s">
        <v>670</v>
      </c>
      <c r="B142" s="264">
        <v>140.0</v>
      </c>
      <c r="C142" s="264" t="s">
        <v>65</v>
      </c>
      <c r="D142" s="264" t="s">
        <v>3646</v>
      </c>
      <c r="E142" s="264" t="s">
        <v>669</v>
      </c>
      <c r="F142" s="264" t="s">
        <v>670</v>
      </c>
      <c r="G142" s="44" t="s">
        <v>671</v>
      </c>
      <c r="H142" s="264" t="s">
        <v>144</v>
      </c>
      <c r="I142" s="264" t="s">
        <v>2007</v>
      </c>
      <c r="J142" s="44"/>
      <c r="K142" s="44"/>
      <c r="L142" s="44"/>
      <c r="M142" s="44"/>
      <c r="N142" s="582"/>
      <c r="O142" s="582"/>
      <c r="P142" s="582"/>
      <c r="Q142" s="582"/>
      <c r="R142" s="582"/>
      <c r="S142" s="264"/>
      <c r="T142" s="583"/>
      <c r="U142" s="584"/>
      <c r="V142" s="584"/>
      <c r="W142" s="44" t="s">
        <v>211</v>
      </c>
      <c r="X142" s="44"/>
      <c r="Y142" s="264" t="s">
        <v>670</v>
      </c>
      <c r="Z142" s="585" t="s">
        <v>671</v>
      </c>
      <c r="AA142" s="585" t="str">
        <f>VLOOKUP(Y142,'20230302Data'!A:K,2,FALSE)</f>
        <v>小3－2</v>
      </c>
      <c r="AB142" s="585" t="str">
        <f>VLOOKUP(Y142,'20230302Data'!A:K,3,FALSE)</f>
        <v>山本 晴子</v>
      </c>
      <c r="AC142" s="586" t="str">
        <f>VLOOKUP(Y142,'20230302Data'!A:K,4,FALSE)</f>
        <v>遼平</v>
      </c>
      <c r="AD142" s="586" t="str">
        <f>VLOOKUP(Y142,'20230302Data'!A:K,6,FALSE)</f>
        <v>小6－1</v>
      </c>
      <c r="AE142" s="586" t="str">
        <f>VLOOKUP(Y142,'20230302Data'!A:K,7,FALSE)</f>
        <v>山本 静香</v>
      </c>
      <c r="AF142" s="586" t="str">
        <f>VLOOKUP(Y142,'20230302Data'!A:K,8,FALSE)</f>
        <v/>
      </c>
      <c r="AG142" s="586" t="str">
        <f>VLOOKUP(Y142,'20230302Data'!A:K,9,FALSE)</f>
        <v/>
      </c>
      <c r="AH142" s="586" t="str">
        <f t="shared" si="1"/>
        <v>7703713141</v>
      </c>
      <c r="AI142" s="586" t="str">
        <f>IFERROR(VLOOKUP(AH142,'2024当番免除者リスト'!F:H,3,FALSE),"")</f>
        <v/>
      </c>
    </row>
    <row r="143" ht="12.75" customHeight="1">
      <c r="A143" s="264" t="s">
        <v>3385</v>
      </c>
      <c r="B143" s="264">
        <v>141.0</v>
      </c>
      <c r="C143" s="264" t="s">
        <v>65</v>
      </c>
      <c r="D143" s="264" t="s">
        <v>3387</v>
      </c>
      <c r="E143" s="264" t="s">
        <v>3053</v>
      </c>
      <c r="F143" s="264" t="s">
        <v>3385</v>
      </c>
      <c r="G143" s="44" t="s">
        <v>3386</v>
      </c>
      <c r="H143" s="44"/>
      <c r="I143" s="44"/>
      <c r="J143" s="44"/>
      <c r="K143" s="44"/>
      <c r="L143" s="44"/>
      <c r="M143" s="44"/>
      <c r="N143" s="582"/>
      <c r="O143" s="582"/>
      <c r="P143" s="582"/>
      <c r="Q143" s="582"/>
      <c r="R143" s="582"/>
      <c r="S143" s="264"/>
      <c r="T143" s="583"/>
      <c r="U143" s="584"/>
      <c r="V143" s="584"/>
      <c r="W143" s="44" t="s">
        <v>211</v>
      </c>
      <c r="X143" s="44"/>
      <c r="Y143" s="264" t="s">
        <v>3385</v>
      </c>
      <c r="Z143" s="585" t="s">
        <v>3386</v>
      </c>
      <c r="AA143" s="585" t="str">
        <f>VLOOKUP(Y143,'20230302Data'!A:K,2,FALSE)</f>
        <v>小3－2</v>
      </c>
      <c r="AB143" s="585" t="str">
        <f>VLOOKUP(Y143,'20230302Data'!A:K,3,FALSE)</f>
        <v>鬟谷 京香</v>
      </c>
      <c r="AC143" s="586" t="str">
        <f>VLOOKUP(Y143,'20230302Data'!A:K,4,FALSE)</f>
        <v>浩平</v>
      </c>
      <c r="AD143" s="586" t="str">
        <f>VLOOKUP(Y143,'20230302Data'!A:K,6,FALSE)</f>
        <v/>
      </c>
      <c r="AE143" s="586" t="str">
        <f>VLOOKUP(Y143,'20230302Data'!A:K,7,FALSE)</f>
        <v/>
      </c>
      <c r="AF143" s="586" t="str">
        <f>VLOOKUP(Y143,'20230302Data'!A:K,8,FALSE)</f>
        <v/>
      </c>
      <c r="AG143" s="586" t="str">
        <f>VLOOKUP(Y143,'20230302Data'!A:K,9,FALSE)</f>
        <v/>
      </c>
      <c r="AH143" s="586" t="str">
        <f t="shared" si="1"/>
        <v>4042291551</v>
      </c>
      <c r="AI143" s="586" t="str">
        <f>IFERROR(VLOOKUP(AH143,'2024当番免除者リスト'!F:H,3,FALSE),"")</f>
        <v/>
      </c>
    </row>
    <row r="144" ht="15.75" customHeight="1">
      <c r="A144" s="587" t="s">
        <v>1123</v>
      </c>
      <c r="B144" s="587">
        <v>142.0</v>
      </c>
      <c r="C144" s="587" t="s">
        <v>65</v>
      </c>
      <c r="D144" s="587" t="s">
        <v>3647</v>
      </c>
      <c r="E144" s="587" t="s">
        <v>1121</v>
      </c>
      <c r="F144" s="587" t="s">
        <v>1123</v>
      </c>
      <c r="G144" s="139" t="s">
        <v>3648</v>
      </c>
      <c r="H144" s="587" t="s">
        <v>50</v>
      </c>
      <c r="I144" s="139" t="s">
        <v>2355</v>
      </c>
      <c r="J144" s="139"/>
      <c r="K144" s="139"/>
      <c r="L144" s="139"/>
      <c r="M144" s="139"/>
      <c r="N144" s="587"/>
      <c r="O144" s="587"/>
      <c r="P144" s="587"/>
      <c r="Q144" s="587"/>
      <c r="R144" s="577"/>
      <c r="S144" s="577"/>
      <c r="T144" s="139"/>
      <c r="U144" s="608">
        <v>44779.0</v>
      </c>
      <c r="V144" s="590"/>
      <c r="W144" s="587" t="s">
        <v>128</v>
      </c>
      <c r="X144" s="139"/>
      <c r="Y144" s="587" t="s">
        <v>1123</v>
      </c>
      <c r="Z144" s="139"/>
      <c r="AA144" s="591" t="str">
        <f>VLOOKUP(Y144,'20230302Data'!A:K,2,FALSE)</f>
        <v>小3－2</v>
      </c>
      <c r="AB144" s="591" t="str">
        <f>VLOOKUP(Y144,'20230302Data'!A:K,3,FALSE)</f>
        <v>伊藤 瑛太</v>
      </c>
      <c r="AC144" s="592" t="str">
        <f>VLOOKUP(Y144,'20230302Data'!A:K,4,FALSE)</f>
        <v>誠規</v>
      </c>
      <c r="AD144" s="592" t="str">
        <f>VLOOKUP(Y144,'20230302Data'!A:K,6,FALSE)</f>
        <v>小5－1</v>
      </c>
      <c r="AE144" s="592" t="str">
        <f>VLOOKUP(Y144,'20230302Data'!A:K,7,FALSE)</f>
        <v>伊藤 心和</v>
      </c>
      <c r="AF144" s="592" t="str">
        <f>VLOOKUP(Y144,'20230302Data'!A:K,8,FALSE)</f>
        <v/>
      </c>
      <c r="AG144" s="592" t="str">
        <f>VLOOKUP(Y144,'20230302Data'!A:K,9,FALSE)</f>
        <v/>
      </c>
      <c r="AH144" s="592" t="str">
        <f t="shared" si="1"/>
        <v>3106501346</v>
      </c>
      <c r="AI144" s="592" t="str">
        <f>IFERROR(VLOOKUP(AH144,'2024当番免除者リスト'!F:H,3,FALSE),"")</f>
        <v/>
      </c>
    </row>
    <row r="145" ht="21.75" customHeight="1">
      <c r="A145" s="264" t="s">
        <v>2911</v>
      </c>
      <c r="B145" s="264">
        <v>143.0</v>
      </c>
      <c r="C145" s="264" t="s">
        <v>65</v>
      </c>
      <c r="D145" s="264" t="s">
        <v>3649</v>
      </c>
      <c r="E145" s="264" t="s">
        <v>1101</v>
      </c>
      <c r="F145" s="264" t="s">
        <v>2911</v>
      </c>
      <c r="G145" s="44" t="s">
        <v>2447</v>
      </c>
      <c r="H145" s="264" t="s">
        <v>3102</v>
      </c>
      <c r="I145" s="44" t="s">
        <v>2445</v>
      </c>
      <c r="J145" s="44"/>
      <c r="K145" s="44"/>
      <c r="L145" s="44"/>
      <c r="M145" s="44"/>
      <c r="N145" s="264"/>
      <c r="O145" s="264"/>
      <c r="P145" s="582"/>
      <c r="Q145" s="264"/>
      <c r="R145" s="582"/>
      <c r="S145" s="582"/>
      <c r="T145" s="44"/>
      <c r="U145" s="628">
        <v>44779.0</v>
      </c>
      <c r="V145" s="584"/>
      <c r="W145" s="44" t="s">
        <v>211</v>
      </c>
      <c r="X145" s="44"/>
      <c r="Y145" s="264" t="s">
        <v>2911</v>
      </c>
      <c r="Z145" s="44"/>
      <c r="AA145" s="585" t="str">
        <f>VLOOKUP(Y145,'20230302Data'!A:K,2,FALSE)</f>
        <v>小3－2</v>
      </c>
      <c r="AB145" s="585" t="str">
        <f>VLOOKUP(Y145,'20230302Data'!A:K,3,FALSE)</f>
        <v>藤原 夏菜</v>
      </c>
      <c r="AC145" s="586" t="str">
        <f>VLOOKUP(Y145,'20230302Data'!A:K,4,FALSE)</f>
        <v>達也</v>
      </c>
      <c r="AD145" s="586" t="str">
        <f>VLOOKUP(Y145,'20230302Data'!A:K,6,FALSE)</f>
        <v>中1－1</v>
      </c>
      <c r="AE145" s="586" t="str">
        <f>VLOOKUP(Y145,'20230302Data'!A:K,7,FALSE)</f>
        <v>藤原 結花</v>
      </c>
      <c r="AF145" s="586" t="str">
        <f>VLOOKUP(Y145,'20230302Data'!A:K,8,FALSE)</f>
        <v/>
      </c>
      <c r="AG145" s="586" t="str">
        <f>VLOOKUP(Y145,'20230302Data'!A:K,9,FALSE)</f>
        <v/>
      </c>
      <c r="AH145" s="586" t="str">
        <f t="shared" si="1"/>
        <v>7706885680</v>
      </c>
      <c r="AI145" s="586" t="str">
        <f>IFERROR(VLOOKUP(AH145,'2024当番免除者リスト'!F:H,3,FALSE),"")</f>
        <v/>
      </c>
    </row>
    <row r="146" ht="12.75" customHeight="1">
      <c r="A146" s="575" t="s">
        <v>385</v>
      </c>
      <c r="B146" s="574">
        <v>144.0</v>
      </c>
      <c r="C146" s="574" t="s">
        <v>65</v>
      </c>
      <c r="D146" s="574" t="s">
        <v>3650</v>
      </c>
      <c r="E146" s="575" t="s">
        <v>379</v>
      </c>
      <c r="F146" s="575" t="s">
        <v>385</v>
      </c>
      <c r="G146" s="575" t="s">
        <v>384</v>
      </c>
      <c r="H146" s="574"/>
      <c r="I146" s="574"/>
      <c r="J146" s="575"/>
      <c r="K146" s="575"/>
      <c r="L146" s="575"/>
      <c r="M146" s="575"/>
      <c r="N146" s="576"/>
      <c r="O146" s="574"/>
      <c r="P146" s="600"/>
      <c r="Q146" s="600"/>
      <c r="R146" s="574"/>
      <c r="S146" s="574"/>
      <c r="T146" s="575"/>
      <c r="U146" s="579">
        <v>44954.0</v>
      </c>
      <c r="V146" s="579"/>
      <c r="W146" s="575" t="s">
        <v>136</v>
      </c>
      <c r="X146" s="575"/>
      <c r="Y146" s="575" t="s">
        <v>385</v>
      </c>
      <c r="Z146" s="575"/>
      <c r="AA146" s="580" t="str">
        <f>VLOOKUP(Y146,'20230302Data'!A:K,2,FALSE)</f>
        <v>小3－2</v>
      </c>
      <c r="AB146" s="580" t="str">
        <f>VLOOKUP(Y146,'20230302Data'!A:K,3,FALSE)</f>
        <v>今川 晃成</v>
      </c>
      <c r="AC146" s="581" t="str">
        <f>VLOOKUP(Y146,'20230302Data'!A:K,4,FALSE)</f>
        <v>克也</v>
      </c>
      <c r="AD146" s="581" t="str">
        <f>VLOOKUP(Y146,'20230302Data'!A:K,6,FALSE)</f>
        <v/>
      </c>
      <c r="AE146" s="581" t="str">
        <f>VLOOKUP(Y146,'20230302Data'!A:K,7,FALSE)</f>
        <v/>
      </c>
      <c r="AF146" s="581" t="str">
        <f>VLOOKUP(Y146,'20230302Data'!A:K,8,FALSE)</f>
        <v/>
      </c>
      <c r="AG146" s="581" t="str">
        <f>VLOOKUP(Y146,'20230302Data'!A:K,9,FALSE)</f>
        <v/>
      </c>
      <c r="AH146" s="581" t="str">
        <f t="shared" si="1"/>
        <v>4704281663</v>
      </c>
      <c r="AI146" s="581" t="str">
        <f>IFERROR(VLOOKUP(AH146,'2024当番免除者リスト'!F:H,3,FALSE),"")</f>
        <v/>
      </c>
    </row>
    <row r="147" ht="12.75" customHeight="1">
      <c r="A147" s="575" t="s">
        <v>1098</v>
      </c>
      <c r="B147" s="574">
        <v>145.0</v>
      </c>
      <c r="C147" s="574" t="s">
        <v>65</v>
      </c>
      <c r="D147" s="574" t="s">
        <v>3651</v>
      </c>
      <c r="E147" s="575" t="s">
        <v>1095</v>
      </c>
      <c r="F147" s="575" t="s">
        <v>1098</v>
      </c>
      <c r="G147" s="575" t="s">
        <v>1099</v>
      </c>
      <c r="H147" s="574"/>
      <c r="I147" s="574"/>
      <c r="J147" s="575"/>
      <c r="K147" s="575"/>
      <c r="L147" s="575"/>
      <c r="M147" s="575"/>
      <c r="N147" s="576">
        <v>45066.0</v>
      </c>
      <c r="O147" s="574" t="s">
        <v>220</v>
      </c>
      <c r="P147" s="600"/>
      <c r="Q147" s="600"/>
      <c r="R147" s="574"/>
      <c r="S147" s="574"/>
      <c r="T147" s="575"/>
      <c r="U147" s="579">
        <v>44954.0</v>
      </c>
      <c r="V147" s="579"/>
      <c r="W147" s="575" t="s">
        <v>136</v>
      </c>
      <c r="X147" s="575"/>
      <c r="Y147" s="575" t="s">
        <v>1098</v>
      </c>
      <c r="Z147" s="575"/>
      <c r="AA147" s="580" t="str">
        <f>VLOOKUP(Y147,'20230302Data'!A:K,2,FALSE)</f>
        <v>小3－2</v>
      </c>
      <c r="AB147" s="580" t="str">
        <f>VLOOKUP(Y147,'20230302Data'!A:K,3,FALSE)</f>
        <v>堂野 千颯</v>
      </c>
      <c r="AC147" s="581" t="str">
        <f>VLOOKUP(Y147,'20230302Data'!A:K,4,FALSE)</f>
        <v>千晶</v>
      </c>
      <c r="AD147" s="581" t="str">
        <f>VLOOKUP(Y147,'20230302Data'!A:K,6,FALSE)</f>
        <v/>
      </c>
      <c r="AE147" s="581" t="str">
        <f>VLOOKUP(Y147,'20230302Data'!A:K,7,FALSE)</f>
        <v/>
      </c>
      <c r="AF147" s="581" t="str">
        <f>VLOOKUP(Y147,'20230302Data'!A:K,8,FALSE)</f>
        <v/>
      </c>
      <c r="AG147" s="581" t="str">
        <f>VLOOKUP(Y147,'20230302Data'!A:K,9,FALSE)</f>
        <v/>
      </c>
      <c r="AH147" s="581" t="str">
        <f t="shared" si="1"/>
        <v>4709624585</v>
      </c>
      <c r="AI147" s="581" t="str">
        <f>IFERROR(VLOOKUP(AH147,'2024当番免除者リスト'!F:H,3,FALSE),"")</f>
        <v/>
      </c>
    </row>
    <row r="148" ht="12.75" customHeight="1">
      <c r="A148" s="587" t="s">
        <v>1227</v>
      </c>
      <c r="B148" s="587">
        <v>146.0</v>
      </c>
      <c r="C148" s="587" t="s">
        <v>118</v>
      </c>
      <c r="D148" s="587" t="s">
        <v>3410</v>
      </c>
      <c r="E148" s="587" t="s">
        <v>1226</v>
      </c>
      <c r="F148" s="587" t="s">
        <v>1227</v>
      </c>
      <c r="G148" s="139" t="s">
        <v>1228</v>
      </c>
      <c r="H148" s="587" t="s">
        <v>2731</v>
      </c>
      <c r="I148" s="587" t="s">
        <v>3652</v>
      </c>
      <c r="J148" s="587"/>
      <c r="K148" s="587"/>
      <c r="L148" s="587"/>
      <c r="M148" s="587"/>
      <c r="N148" s="588"/>
      <c r="O148" s="588"/>
      <c r="P148" s="588"/>
      <c r="Q148" s="588"/>
      <c r="R148" s="577"/>
      <c r="S148" s="577"/>
      <c r="T148" s="589"/>
      <c r="U148" s="608"/>
      <c r="V148" s="608"/>
      <c r="W148" s="587" t="s">
        <v>52</v>
      </c>
      <c r="X148" s="587" t="s">
        <v>3544</v>
      </c>
      <c r="Y148" s="587" t="s">
        <v>1227</v>
      </c>
      <c r="Z148" s="591" t="s">
        <v>1228</v>
      </c>
      <c r="AA148" s="591" t="str">
        <f>VLOOKUP(Y148,'20230302Data'!A:K,2,FALSE)</f>
        <v>小4－1</v>
      </c>
      <c r="AB148" s="591" t="str">
        <f>VLOOKUP(Y148,'20230302Data'!A:K,3,FALSE)</f>
        <v>岩村 遼</v>
      </c>
      <c r="AC148" s="592" t="str">
        <f>VLOOKUP(Y148,'20230302Data'!A:K,4,FALSE)</f>
        <v>朗</v>
      </c>
      <c r="AD148" s="592" t="str">
        <f>VLOOKUP(Y148,'20230302Data'!A:K,6,FALSE)</f>
        <v>中2－1</v>
      </c>
      <c r="AE148" s="592" t="str">
        <f>VLOOKUP(Y148,'20230302Data'!A:K,7,FALSE)</f>
        <v>岩村 杏</v>
      </c>
      <c r="AF148" s="592" t="str">
        <f>VLOOKUP(Y148,'20230302Data'!A:K,8,FALSE)</f>
        <v/>
      </c>
      <c r="AG148" s="592" t="str">
        <f>VLOOKUP(Y148,'20230302Data'!A:K,9,FALSE)</f>
        <v/>
      </c>
      <c r="AH148" s="592" t="str">
        <f t="shared" si="1"/>
        <v>4703499060</v>
      </c>
      <c r="AI148" s="592" t="str">
        <f>IFERROR(VLOOKUP(AH148,'2024当番免除者リスト'!F:H,3,FALSE),"")</f>
        <v>運動会委員</v>
      </c>
    </row>
    <row r="149" ht="12.75" customHeight="1">
      <c r="A149" s="630" t="s">
        <v>1246</v>
      </c>
      <c r="B149" s="630">
        <v>147.0</v>
      </c>
      <c r="C149" s="630" t="s">
        <v>118</v>
      </c>
      <c r="D149" s="630" t="s">
        <v>3395</v>
      </c>
      <c r="E149" s="630" t="s">
        <v>1245</v>
      </c>
      <c r="F149" s="630" t="s">
        <v>1246</v>
      </c>
      <c r="G149" s="202" t="s">
        <v>1247</v>
      </c>
      <c r="H149" s="630" t="s">
        <v>144</v>
      </c>
      <c r="I149" s="630" t="s">
        <v>2486</v>
      </c>
      <c r="J149" s="630"/>
      <c r="K149" s="630"/>
      <c r="L149" s="630"/>
      <c r="M149" s="630"/>
      <c r="N149" s="631"/>
      <c r="O149" s="630"/>
      <c r="P149" s="631"/>
      <c r="Q149" s="631"/>
      <c r="R149" s="631"/>
      <c r="S149" s="631"/>
      <c r="T149" s="632"/>
      <c r="U149" s="636"/>
      <c r="V149" s="636"/>
      <c r="W149" s="630" t="s">
        <v>3653</v>
      </c>
      <c r="X149" s="630" t="s">
        <v>3557</v>
      </c>
      <c r="Y149" s="630" t="s">
        <v>1246</v>
      </c>
      <c r="Z149" s="634" t="s">
        <v>1247</v>
      </c>
      <c r="AA149" s="634" t="str">
        <f>VLOOKUP(Y149,'20230302Data'!A:K,2,FALSE)</f>
        <v>小4－1</v>
      </c>
      <c r="AB149" s="634" t="str">
        <f>VLOOKUP(Y149,'20230302Data'!A:K,3,FALSE)</f>
        <v>青園 炎三</v>
      </c>
      <c r="AC149" s="635" t="str">
        <f>VLOOKUP(Y149,'20230302Data'!A:K,4,FALSE)</f>
        <v>アレサンドロ</v>
      </c>
      <c r="AD149" s="635" t="str">
        <f>VLOOKUP(Y149,'20230302Data'!A:K,6,FALSE)</f>
        <v>小6－1</v>
      </c>
      <c r="AE149" s="635" t="str">
        <f>VLOOKUP(Y149,'20230302Data'!A:K,7,FALSE)</f>
        <v>青園 毬愛</v>
      </c>
      <c r="AF149" s="635" t="str">
        <f>VLOOKUP(Y149,'20230302Data'!A:K,8,FALSE)</f>
        <v/>
      </c>
      <c r="AG149" s="635" t="str">
        <f>VLOOKUP(Y149,'20230302Data'!A:K,9,FALSE)</f>
        <v/>
      </c>
      <c r="AH149" s="635" t="str">
        <f t="shared" si="1"/>
        <v>5167766037</v>
      </c>
      <c r="AI149" s="635" t="str">
        <f>IFERROR(VLOOKUP(AH149,'2024当番免除者リスト'!F:H,3,FALSE),"")</f>
        <v>行事委員</v>
      </c>
    </row>
    <row r="150" ht="12.75" customHeight="1">
      <c r="A150" s="593" t="s">
        <v>2982</v>
      </c>
      <c r="B150" s="593">
        <v>148.0</v>
      </c>
      <c r="C150" s="593" t="s">
        <v>118</v>
      </c>
      <c r="D150" s="593" t="s">
        <v>2980</v>
      </c>
      <c r="E150" s="593" t="s">
        <v>2981</v>
      </c>
      <c r="F150" s="593" t="s">
        <v>2982</v>
      </c>
      <c r="G150" s="598" t="s">
        <v>2983</v>
      </c>
      <c r="H150" s="593" t="s">
        <v>3102</v>
      </c>
      <c r="I150" s="593" t="s">
        <v>3654</v>
      </c>
      <c r="J150" s="594"/>
      <c r="K150" s="594"/>
      <c r="L150" s="594"/>
      <c r="M150" s="594"/>
      <c r="N150" s="595"/>
      <c r="O150" s="595"/>
      <c r="P150" s="595"/>
      <c r="Q150" s="595"/>
      <c r="R150" s="577"/>
      <c r="S150" s="577"/>
      <c r="T150" s="596"/>
      <c r="U150" s="613"/>
      <c r="V150" s="613"/>
      <c r="W150" s="594" t="s">
        <v>76</v>
      </c>
      <c r="X150" s="594"/>
      <c r="Y150" s="593" t="s">
        <v>2982</v>
      </c>
      <c r="Z150" s="598" t="s">
        <v>3392</v>
      </c>
      <c r="AA150" s="598" t="str">
        <f>VLOOKUP(Y150,'20230302Data'!A:K,2,FALSE)</f>
        <v>小4－1</v>
      </c>
      <c r="AB150" s="598" t="str">
        <f>VLOOKUP(Y150,'20230302Data'!A:K,3,FALSE)</f>
        <v>増田 卓矩</v>
      </c>
      <c r="AC150" s="599" t="str">
        <f>VLOOKUP(Y150,'20230302Data'!A:K,4,FALSE)</f>
        <v>有周</v>
      </c>
      <c r="AD150" s="599" t="str">
        <f>VLOOKUP(Y150,'20230302Data'!A:K,6,FALSE)</f>
        <v>中1－1</v>
      </c>
      <c r="AE150" s="599" t="str">
        <f>VLOOKUP(Y150,'20230302Data'!A:K,7,FALSE)</f>
        <v>増田 朱姫</v>
      </c>
      <c r="AF150" s="599" t="str">
        <f>VLOOKUP(Y150,'20230302Data'!A:K,8,FALSE)</f>
        <v/>
      </c>
      <c r="AG150" s="599" t="str">
        <f>VLOOKUP(Y150,'20230302Data'!A:K,9,FALSE)</f>
        <v/>
      </c>
      <c r="AH150" s="599" t="str">
        <f t="shared" si="1"/>
        <v>4047099951</v>
      </c>
      <c r="AI150" s="599" t="str">
        <f>IFERROR(VLOOKUP(AH150,'2024当番免除者リスト'!F:H,3,FALSE),"")</f>
        <v/>
      </c>
    </row>
    <row r="151" ht="12.75" customHeight="1">
      <c r="A151" s="264" t="s">
        <v>3404</v>
      </c>
      <c r="B151" s="264">
        <v>149.0</v>
      </c>
      <c r="C151" s="264" t="s">
        <v>118</v>
      </c>
      <c r="D151" s="264" t="s">
        <v>3406</v>
      </c>
      <c r="E151" s="264" t="s">
        <v>3407</v>
      </c>
      <c r="F151" s="264" t="s">
        <v>3404</v>
      </c>
      <c r="G151" s="44" t="s">
        <v>3655</v>
      </c>
      <c r="H151" s="264" t="s">
        <v>2809</v>
      </c>
      <c r="I151" s="264" t="s">
        <v>3656</v>
      </c>
      <c r="J151" s="44"/>
      <c r="K151" s="44"/>
      <c r="L151" s="44"/>
      <c r="M151" s="44"/>
      <c r="N151" s="582">
        <v>45031.0</v>
      </c>
      <c r="O151" s="264" t="s">
        <v>396</v>
      </c>
      <c r="P151" s="582"/>
      <c r="Q151" s="582"/>
      <c r="R151" s="582"/>
      <c r="S151" s="264"/>
      <c r="T151" s="583"/>
      <c r="U151" s="584"/>
      <c r="V151" s="584">
        <v>45073.0</v>
      </c>
      <c r="W151" s="44" t="s">
        <v>211</v>
      </c>
      <c r="X151" s="44"/>
      <c r="Y151" s="264" t="s">
        <v>3404</v>
      </c>
      <c r="Z151" s="585" t="s">
        <v>3405</v>
      </c>
      <c r="AA151" s="585" t="str">
        <f>VLOOKUP(Y151,'20230302Data'!A:K,2,FALSE)</f>
        <v>小4－1</v>
      </c>
      <c r="AB151" s="585" t="str">
        <f>VLOOKUP(Y151,'20230302Data'!A:K,3,FALSE)</f>
        <v>平野 莉央</v>
      </c>
      <c r="AC151" s="586" t="str">
        <f>VLOOKUP(Y151,'20230302Data'!A:K,4,FALSE)</f>
        <v>元悟</v>
      </c>
      <c r="AD151" s="586" t="str">
        <f>VLOOKUP(Y151,'20230302Data'!A:K,6,FALSE)</f>
        <v>中3－1</v>
      </c>
      <c r="AE151" s="586" t="str">
        <f>VLOOKUP(Y151,'20230302Data'!A:K,7,FALSE)</f>
        <v>平野 彩織</v>
      </c>
      <c r="AF151" s="586" t="str">
        <f>VLOOKUP(Y151,'20230302Data'!A:K,8,FALSE)</f>
        <v/>
      </c>
      <c r="AG151" s="586" t="str">
        <f>VLOOKUP(Y151,'20230302Data'!A:K,9,FALSE)</f>
        <v/>
      </c>
      <c r="AH151" s="586" t="str">
        <f t="shared" si="1"/>
        <v>4703996477</v>
      </c>
      <c r="AI151" s="586" t="str">
        <f>IFERROR(VLOOKUP(AH151,'2024当番免除者リスト'!F:H,3,FALSE),"")</f>
        <v/>
      </c>
    </row>
    <row r="152" ht="12.75" customHeight="1">
      <c r="A152" s="587" t="s">
        <v>1213</v>
      </c>
      <c r="B152" s="587">
        <v>150.0</v>
      </c>
      <c r="C152" s="587" t="s">
        <v>118</v>
      </c>
      <c r="D152" s="587" t="s">
        <v>3400</v>
      </c>
      <c r="E152" s="587" t="s">
        <v>1211</v>
      </c>
      <c r="F152" s="587" t="s">
        <v>1213</v>
      </c>
      <c r="G152" s="139" t="s">
        <v>1214</v>
      </c>
      <c r="H152" s="587" t="s">
        <v>151</v>
      </c>
      <c r="I152" s="587" t="s">
        <v>2463</v>
      </c>
      <c r="J152" s="139"/>
      <c r="K152" s="139"/>
      <c r="L152" s="139"/>
      <c r="M152" s="139"/>
      <c r="N152" s="587"/>
      <c r="O152" s="587"/>
      <c r="P152" s="588"/>
      <c r="Q152" s="588"/>
      <c r="R152" s="577"/>
      <c r="S152" s="600"/>
      <c r="T152" s="589"/>
      <c r="U152" s="590"/>
      <c r="V152" s="590"/>
      <c r="W152" s="139" t="s">
        <v>52</v>
      </c>
      <c r="X152" s="139" t="s">
        <v>3557</v>
      </c>
      <c r="Y152" s="587" t="s">
        <v>1213</v>
      </c>
      <c r="Z152" s="591" t="s">
        <v>1214</v>
      </c>
      <c r="AA152" s="591" t="str">
        <f>VLOOKUP(Y152,'20230302Data'!A:K,2,FALSE)</f>
        <v>小4－1</v>
      </c>
      <c r="AB152" s="591" t="str">
        <f>VLOOKUP(Y152,'20230302Data'!A:K,3,FALSE)</f>
        <v>大久保 結月</v>
      </c>
      <c r="AC152" s="592" t="str">
        <f>VLOOKUP(Y152,'20230302Data'!A:K,4,FALSE)</f>
        <v>佳結</v>
      </c>
      <c r="AD152" s="592" t="str">
        <f>VLOOKUP(Y152,'20230302Data'!A:K,6,FALSE)</f>
        <v>小6－2</v>
      </c>
      <c r="AE152" s="592" t="str">
        <f>VLOOKUP(Y152,'20230302Data'!A:K,7,FALSE)</f>
        <v>大久保 湊音</v>
      </c>
      <c r="AF152" s="592" t="str">
        <f>VLOOKUP(Y152,'20230302Data'!A:K,8,FALSE)</f>
        <v/>
      </c>
      <c r="AG152" s="592" t="str">
        <f>VLOOKUP(Y152,'20230302Data'!A:K,9,FALSE)</f>
        <v/>
      </c>
      <c r="AH152" s="592" t="str">
        <f t="shared" si="1"/>
        <v>4782902406</v>
      </c>
      <c r="AI152" s="592" t="str">
        <f>IFERROR(VLOOKUP(AH152,'2024当番免除者リスト'!F:H,3,FALSE),"")</f>
        <v/>
      </c>
    </row>
    <row r="153" ht="12.75" customHeight="1">
      <c r="A153" s="630" t="s">
        <v>1232</v>
      </c>
      <c r="B153" s="630">
        <v>151.0</v>
      </c>
      <c r="C153" s="630" t="s">
        <v>118</v>
      </c>
      <c r="D153" s="630" t="s">
        <v>3413</v>
      </c>
      <c r="E153" s="630" t="s">
        <v>1230</v>
      </c>
      <c r="F153" s="630" t="s">
        <v>1232</v>
      </c>
      <c r="G153" s="202" t="s">
        <v>1233</v>
      </c>
      <c r="H153" s="630" t="s">
        <v>2731</v>
      </c>
      <c r="I153" s="630" t="s">
        <v>2468</v>
      </c>
      <c r="J153" s="630"/>
      <c r="K153" s="630"/>
      <c r="L153" s="630"/>
      <c r="M153" s="630"/>
      <c r="N153" s="631"/>
      <c r="O153" s="631"/>
      <c r="P153" s="631"/>
      <c r="Q153" s="631"/>
      <c r="R153" s="631"/>
      <c r="S153" s="630"/>
      <c r="T153" s="632"/>
      <c r="U153" s="636"/>
      <c r="V153" s="636"/>
      <c r="W153" s="634" t="s">
        <v>199</v>
      </c>
      <c r="X153" s="630" t="s">
        <v>3544</v>
      </c>
      <c r="Y153" s="630" t="s">
        <v>1232</v>
      </c>
      <c r="Z153" s="634" t="s">
        <v>1233</v>
      </c>
      <c r="AA153" s="634" t="str">
        <f>VLOOKUP(Y153,'20230302Data'!A:K,2,FALSE)</f>
        <v>小4－1</v>
      </c>
      <c r="AB153" s="634" t="str">
        <f>VLOOKUP(Y153,'20230302Data'!A:K,3,FALSE)</f>
        <v>久保田 圭織</v>
      </c>
      <c r="AC153" s="635" t="str">
        <f>VLOOKUP(Y153,'20230302Data'!A:K,4,FALSE)</f>
        <v>佳宏</v>
      </c>
      <c r="AD153" s="635" t="str">
        <f>VLOOKUP(Y153,'20230302Data'!A:K,6,FALSE)</f>
        <v>中2－1</v>
      </c>
      <c r="AE153" s="635" t="str">
        <f>VLOOKUP(Y153,'20230302Data'!A:K,7,FALSE)</f>
        <v>久保田 詩織</v>
      </c>
      <c r="AF153" s="635" t="str">
        <f>VLOOKUP(Y153,'20230302Data'!A:K,8,FALSE)</f>
        <v/>
      </c>
      <c r="AG153" s="635" t="str">
        <f>VLOOKUP(Y153,'20230302Data'!A:K,9,FALSE)</f>
        <v/>
      </c>
      <c r="AH153" s="635" t="str">
        <f t="shared" si="1"/>
        <v>4702159994</v>
      </c>
      <c r="AI153" s="635" t="str">
        <f>IFERROR(VLOOKUP(AH153,'2024当番免除者リスト'!F:H,3,FALSE),"")</f>
        <v/>
      </c>
    </row>
    <row r="154" ht="12.75" customHeight="1">
      <c r="A154" s="587" t="s">
        <v>1252</v>
      </c>
      <c r="B154" s="587">
        <v>152.0</v>
      </c>
      <c r="C154" s="587" t="s">
        <v>118</v>
      </c>
      <c r="D154" s="587" t="s">
        <v>3402</v>
      </c>
      <c r="E154" s="587" t="s">
        <v>1250</v>
      </c>
      <c r="F154" s="587" t="s">
        <v>1252</v>
      </c>
      <c r="G154" s="139" t="s">
        <v>1253</v>
      </c>
      <c r="H154" s="587" t="s">
        <v>144</v>
      </c>
      <c r="I154" s="587" t="s">
        <v>2509</v>
      </c>
      <c r="J154" s="587"/>
      <c r="K154" s="587"/>
      <c r="L154" s="587"/>
      <c r="M154" s="587"/>
      <c r="N154" s="588"/>
      <c r="O154" s="588"/>
      <c r="P154" s="588"/>
      <c r="Q154" s="588"/>
      <c r="R154" s="600"/>
      <c r="S154" s="600"/>
      <c r="T154" s="607"/>
      <c r="U154" s="608"/>
      <c r="V154" s="608"/>
      <c r="W154" s="587" t="s">
        <v>128</v>
      </c>
      <c r="X154" s="587" t="s">
        <v>3657</v>
      </c>
      <c r="Y154" s="587" t="s">
        <v>1252</v>
      </c>
      <c r="Z154" s="591" t="s">
        <v>1253</v>
      </c>
      <c r="AA154" s="591" t="str">
        <f>VLOOKUP(Y154,'20230302Data'!A:K,2,FALSE)</f>
        <v>小4－1</v>
      </c>
      <c r="AB154" s="591" t="str">
        <f>VLOOKUP(Y154,'20230302Data'!A:K,3,FALSE)</f>
        <v>竹嶋 柚稀</v>
      </c>
      <c r="AC154" s="592" t="str">
        <f>VLOOKUP(Y154,'20230302Data'!A:K,4,FALSE)</f>
        <v>孝則</v>
      </c>
      <c r="AD154" s="592" t="str">
        <f>VLOOKUP(Y154,'20230302Data'!A:K,6,FALSE)</f>
        <v>小6－1</v>
      </c>
      <c r="AE154" s="592" t="str">
        <f>VLOOKUP(Y154,'20230302Data'!A:K,7,FALSE)</f>
        <v>竹嶋 夏希</v>
      </c>
      <c r="AF154" s="592" t="str">
        <f>VLOOKUP(Y154,'20230302Data'!A:K,8,FALSE)</f>
        <v/>
      </c>
      <c r="AG154" s="592" t="str">
        <f>VLOOKUP(Y154,'20230302Data'!A:K,9,FALSE)</f>
        <v/>
      </c>
      <c r="AH154" s="592" t="str">
        <f t="shared" si="1"/>
        <v>6465254066</v>
      </c>
      <c r="AI154" s="592" t="str">
        <f>IFERROR(VLOOKUP(AH154,'2024当番免除者リスト'!F:H,3,FALSE),"")</f>
        <v/>
      </c>
    </row>
    <row r="155" ht="12.75" customHeight="1">
      <c r="A155" s="587" t="s">
        <v>1276</v>
      </c>
      <c r="B155" s="587">
        <v>153.0</v>
      </c>
      <c r="C155" s="587" t="s">
        <v>118</v>
      </c>
      <c r="D155" s="587" t="s">
        <v>3415</v>
      </c>
      <c r="E155" s="587" t="s">
        <v>1272</v>
      </c>
      <c r="F155" s="587" t="s">
        <v>1276</v>
      </c>
      <c r="G155" s="139" t="s">
        <v>1278</v>
      </c>
      <c r="H155" s="587" t="s">
        <v>144</v>
      </c>
      <c r="I155" s="587" t="s">
        <v>2513</v>
      </c>
      <c r="J155" s="587" t="s">
        <v>2809</v>
      </c>
      <c r="K155" s="587" t="s">
        <v>2515</v>
      </c>
      <c r="L155" s="139"/>
      <c r="M155" s="139"/>
      <c r="N155" s="588"/>
      <c r="O155" s="588"/>
      <c r="P155" s="588"/>
      <c r="Q155" s="587"/>
      <c r="R155" s="577"/>
      <c r="S155" s="600"/>
      <c r="T155" s="589"/>
      <c r="U155" s="590"/>
      <c r="V155" s="590"/>
      <c r="W155" s="139" t="s">
        <v>128</v>
      </c>
      <c r="X155" s="139"/>
      <c r="Y155" s="587" t="s">
        <v>1276</v>
      </c>
      <c r="Z155" s="591" t="s">
        <v>1278</v>
      </c>
      <c r="AA155" s="591" t="str">
        <f>VLOOKUP(Y155,'20230302Data'!A:K,2,FALSE)</f>
        <v>小4－1</v>
      </c>
      <c r="AB155" s="591" t="str">
        <f>VLOOKUP(Y155,'20230302Data'!A:K,3,FALSE)</f>
        <v>田中 萌彩</v>
      </c>
      <c r="AC155" s="592" t="str">
        <f>VLOOKUP(Y155,'20230302Data'!A:K,4,FALSE)</f>
        <v>元樹</v>
      </c>
      <c r="AD155" s="592" t="str">
        <f>VLOOKUP(Y155,'20230302Data'!A:K,6,FALSE)</f>
        <v>小6－1</v>
      </c>
      <c r="AE155" s="592" t="str">
        <f>VLOOKUP(Y155,'20230302Data'!A:K,7,FALSE)</f>
        <v>田中 陽翔</v>
      </c>
      <c r="AF155" s="592" t="str">
        <f>VLOOKUP(Y155,'20230302Data'!A:K,8,FALSE)</f>
        <v>中3－1</v>
      </c>
      <c r="AG155" s="592" t="str">
        <f>VLOOKUP(Y155,'20230302Data'!A:K,9,FALSE)</f>
        <v>田中 翔真</v>
      </c>
      <c r="AH155" s="592" t="str">
        <f t="shared" si="1"/>
        <v>7069839752</v>
      </c>
      <c r="AI155" s="592" t="str">
        <f>IFERROR(VLOOKUP(AH155,'2024当番免除者リスト'!F:H,3,FALSE),"")</f>
        <v/>
      </c>
    </row>
    <row r="156" ht="12.75" customHeight="1">
      <c r="A156" s="601" t="s">
        <v>703</v>
      </c>
      <c r="B156" s="600">
        <v>154.0</v>
      </c>
      <c r="C156" s="600" t="s">
        <v>118</v>
      </c>
      <c r="D156" s="600" t="s">
        <v>3658</v>
      </c>
      <c r="E156" s="600" t="s">
        <v>702</v>
      </c>
      <c r="F156" s="600" t="s">
        <v>3659</v>
      </c>
      <c r="G156" s="601" t="s">
        <v>704</v>
      </c>
      <c r="H156" s="600"/>
      <c r="I156" s="600"/>
      <c r="J156" s="600"/>
      <c r="K156" s="600"/>
      <c r="L156" s="601"/>
      <c r="M156" s="601"/>
      <c r="N156" s="577"/>
      <c r="O156" s="577"/>
      <c r="P156" s="577"/>
      <c r="Q156" s="577"/>
      <c r="R156" s="577"/>
      <c r="S156" s="577"/>
      <c r="T156" s="602"/>
      <c r="U156" s="612">
        <v>44793.0</v>
      </c>
      <c r="V156" s="612"/>
      <c r="W156" s="600" t="s">
        <v>68</v>
      </c>
      <c r="X156" s="601"/>
      <c r="Y156" s="601" t="s">
        <v>703</v>
      </c>
      <c r="Z156" s="604"/>
      <c r="AA156" s="604" t="str">
        <f>VLOOKUP(Y156,'20230302Data'!A:K,2,FALSE)</f>
        <v>小4－1</v>
      </c>
      <c r="AB156" s="604" t="str">
        <f>VLOOKUP(Y156,'20230302Data'!A:K,3,FALSE)</f>
        <v>馬場 日向子</v>
      </c>
      <c r="AC156" s="605" t="str">
        <f>VLOOKUP(Y156,'20230302Data'!A:K,4,FALSE)</f>
        <v>洋平</v>
      </c>
      <c r="AD156" s="605" t="str">
        <f>VLOOKUP(Y156,'20230302Data'!A:K,6,FALSE)</f>
        <v/>
      </c>
      <c r="AE156" s="605" t="str">
        <f>VLOOKUP(Y156,'20230302Data'!A:K,7,FALSE)</f>
        <v/>
      </c>
      <c r="AF156" s="605" t="str">
        <f>VLOOKUP(Y156,'20230302Data'!A:K,8,FALSE)</f>
        <v/>
      </c>
      <c r="AG156" s="605" t="str">
        <f>VLOOKUP(Y156,'20230302Data'!A:K,9,FALSE)</f>
        <v/>
      </c>
      <c r="AH156" s="605" t="str">
        <f t="shared" si="1"/>
        <v>4048247220</v>
      </c>
      <c r="AI156" s="605" t="str">
        <f>IFERROR(VLOOKUP(AH156,'2024当番免除者リスト'!F:H,3,FALSE),"")</f>
        <v>運営関係者</v>
      </c>
    </row>
    <row r="157" ht="12.75" customHeight="1">
      <c r="A157" s="630" t="s">
        <v>3660</v>
      </c>
      <c r="B157" s="630">
        <v>155.0</v>
      </c>
      <c r="C157" s="630" t="s">
        <v>123</v>
      </c>
      <c r="D157" s="630" t="s">
        <v>3391</v>
      </c>
      <c r="E157" s="630" t="s">
        <v>1255</v>
      </c>
      <c r="F157" s="630" t="s">
        <v>1256</v>
      </c>
      <c r="G157" s="202" t="s">
        <v>1257</v>
      </c>
      <c r="H157" s="202"/>
      <c r="I157" s="202"/>
      <c r="J157" s="202"/>
      <c r="K157" s="202"/>
      <c r="L157" s="202"/>
      <c r="M157" s="202"/>
      <c r="N157" s="631"/>
      <c r="O157" s="631"/>
      <c r="P157" s="631"/>
      <c r="Q157" s="630"/>
      <c r="R157" s="631"/>
      <c r="S157" s="630"/>
      <c r="T157" s="632"/>
      <c r="U157" s="633"/>
      <c r="V157" s="633"/>
      <c r="W157" s="634" t="s">
        <v>199</v>
      </c>
      <c r="X157" s="202" t="s">
        <v>3661</v>
      </c>
      <c r="Y157" s="630" t="s">
        <v>3660</v>
      </c>
      <c r="Z157" s="634" t="s">
        <v>1257</v>
      </c>
      <c r="AA157" s="634" t="str">
        <f>VLOOKUP(Y157,'20230302Data'!A:K,2,FALSE)</f>
        <v>小4－2</v>
      </c>
      <c r="AB157" s="634" t="str">
        <f>VLOOKUP(Y157,'20230302Data'!A:K,3,FALSE)</f>
        <v>藤田 涼太郎</v>
      </c>
      <c r="AC157" s="635" t="str">
        <f>VLOOKUP(Y157,'20230302Data'!A:K,4,FALSE)</f>
        <v>耕治</v>
      </c>
      <c r="AD157" s="635" t="str">
        <f>VLOOKUP(Y157,'20230302Data'!A:K,6,FALSE)</f>
        <v/>
      </c>
      <c r="AE157" s="635" t="str">
        <f>VLOOKUP(Y157,'20230302Data'!A:K,7,FALSE)</f>
        <v/>
      </c>
      <c r="AF157" s="635" t="str">
        <f>VLOOKUP(Y157,'20230302Data'!A:K,8,FALSE)</f>
        <v/>
      </c>
      <c r="AG157" s="635" t="str">
        <f>VLOOKUP(Y157,'20230302Data'!A:K,9,FALSE)</f>
        <v/>
      </c>
      <c r="AH157" s="635" t="str">
        <f t="shared" si="1"/>
        <v>6785865250</v>
      </c>
      <c r="AI157" s="635" t="str">
        <f>IFERROR(VLOOKUP(AH157,'2024当番免除者リスト'!F:H,3,FALSE),"")</f>
        <v/>
      </c>
    </row>
    <row r="158" ht="12.75" customHeight="1">
      <c r="A158" s="574" t="s">
        <v>3662</v>
      </c>
      <c r="B158" s="574">
        <v>156.0</v>
      </c>
      <c r="C158" s="574" t="s">
        <v>123</v>
      </c>
      <c r="D158" s="574" t="s">
        <v>3028</v>
      </c>
      <c r="E158" s="574" t="s">
        <v>3029</v>
      </c>
      <c r="F158" s="574" t="s">
        <v>3662</v>
      </c>
      <c r="G158" s="575" t="s">
        <v>3031</v>
      </c>
      <c r="H158" s="574"/>
      <c r="I158" s="574"/>
      <c r="J158" s="575"/>
      <c r="K158" s="575"/>
      <c r="L158" s="575"/>
      <c r="M158" s="575"/>
      <c r="N158" s="576">
        <v>45073.0</v>
      </c>
      <c r="O158" s="574" t="s">
        <v>42</v>
      </c>
      <c r="P158" s="577"/>
      <c r="Q158" s="577"/>
      <c r="R158" s="576"/>
      <c r="S158" s="576"/>
      <c r="T158" s="578"/>
      <c r="U158" s="579"/>
      <c r="V158" s="579"/>
      <c r="W158" s="574" t="s">
        <v>136</v>
      </c>
      <c r="X158" s="575"/>
      <c r="Y158" s="574" t="s">
        <v>3662</v>
      </c>
      <c r="Z158" s="580" t="s">
        <v>3031</v>
      </c>
      <c r="AA158" s="580" t="str">
        <f>VLOOKUP(Y158,'20230302Data'!A:K,2,FALSE)</f>
        <v>小4－2</v>
      </c>
      <c r="AB158" s="580" t="str">
        <f>VLOOKUP(Y158,'20230302Data'!A:K,3,FALSE)</f>
        <v>長生 萌百花</v>
      </c>
      <c r="AC158" s="581" t="str">
        <f>VLOOKUP(Y158,'20230302Data'!A:K,4,FALSE)</f>
        <v>大作</v>
      </c>
      <c r="AD158" s="581" t="str">
        <f>VLOOKUP(Y158,'20230302Data'!A:K,6,FALSE)</f>
        <v>中1－1</v>
      </c>
      <c r="AE158" s="581" t="str">
        <f>VLOOKUP(Y158,'20230302Data'!A:K,7,FALSE)</f>
        <v>長生 綾乃</v>
      </c>
      <c r="AF158" s="581" t="str">
        <f>VLOOKUP(Y158,'20230302Data'!A:K,8,FALSE)</f>
        <v/>
      </c>
      <c r="AG158" s="581" t="str">
        <f>VLOOKUP(Y158,'20230302Data'!A:K,9,FALSE)</f>
        <v/>
      </c>
      <c r="AH158" s="581" t="str">
        <f t="shared" si="1"/>
        <v>7064839451</v>
      </c>
      <c r="AI158" s="581" t="str">
        <f>IFERROR(VLOOKUP(AH158,'2024当番免除者リスト'!F:H,3,FALSE),"")</f>
        <v/>
      </c>
    </row>
    <row r="159" ht="12.75" customHeight="1">
      <c r="A159" s="574" t="s">
        <v>2933</v>
      </c>
      <c r="B159" s="574">
        <v>157.0</v>
      </c>
      <c r="C159" s="574" t="s">
        <v>123</v>
      </c>
      <c r="D159" s="574" t="s">
        <v>2931</v>
      </c>
      <c r="E159" s="574" t="s">
        <v>2932</v>
      </c>
      <c r="F159" s="574" t="s">
        <v>2933</v>
      </c>
      <c r="G159" s="575" t="s">
        <v>2934</v>
      </c>
      <c r="H159" s="574" t="s">
        <v>2731</v>
      </c>
      <c r="I159" s="574" t="s">
        <v>3663</v>
      </c>
      <c r="J159" s="574"/>
      <c r="K159" s="574"/>
      <c r="L159" s="574"/>
      <c r="M159" s="574"/>
      <c r="N159" s="576">
        <v>45038.0</v>
      </c>
      <c r="O159" s="574" t="s">
        <v>220</v>
      </c>
      <c r="P159" s="577"/>
      <c r="Q159" s="577"/>
      <c r="R159" s="576"/>
      <c r="S159" s="576"/>
      <c r="T159" s="578"/>
      <c r="U159" s="611"/>
      <c r="V159" s="611"/>
      <c r="W159" s="574" t="s">
        <v>136</v>
      </c>
      <c r="X159" s="574" t="s">
        <v>3661</v>
      </c>
      <c r="Y159" s="574" t="s">
        <v>2933</v>
      </c>
      <c r="Z159" s="580" t="s">
        <v>2934</v>
      </c>
      <c r="AA159" s="580" t="str">
        <f>VLOOKUP(Y159,'20230302Data'!A:K,2,FALSE)</f>
        <v>小4－2</v>
      </c>
      <c r="AB159" s="580" t="str">
        <f>VLOOKUP(Y159,'20230302Data'!A:K,3,FALSE)</f>
        <v>藤田 瑞葵</v>
      </c>
      <c r="AC159" s="581" t="str">
        <f>VLOOKUP(Y159,'20230302Data'!A:K,4,FALSE)</f>
        <v>久生</v>
      </c>
      <c r="AD159" s="581" t="str">
        <f>VLOOKUP(Y159,'20230302Data'!A:K,6,FALSE)</f>
        <v>中2－1</v>
      </c>
      <c r="AE159" s="581" t="str">
        <f>VLOOKUP(Y159,'20230302Data'!A:K,7,FALSE)</f>
        <v>藤田 瑞星</v>
      </c>
      <c r="AF159" s="581" t="str">
        <f>VLOOKUP(Y159,'20230302Data'!A:K,8,FALSE)</f>
        <v/>
      </c>
      <c r="AG159" s="581" t="str">
        <f>VLOOKUP(Y159,'20230302Data'!A:K,9,FALSE)</f>
        <v/>
      </c>
      <c r="AH159" s="581" t="str">
        <f t="shared" si="1"/>
        <v>7705494172</v>
      </c>
      <c r="AI159" s="581" t="str">
        <f>IFERROR(VLOOKUP(AH159,'2024当番免除者リスト'!F:H,3,FALSE),"")</f>
        <v/>
      </c>
    </row>
    <row r="160" ht="12.0" customHeight="1">
      <c r="A160" s="587" t="s">
        <v>1217</v>
      </c>
      <c r="B160" s="587">
        <v>158.0</v>
      </c>
      <c r="C160" s="587" t="s">
        <v>123</v>
      </c>
      <c r="D160" s="587" t="s">
        <v>3398</v>
      </c>
      <c r="E160" s="587" t="s">
        <v>1216</v>
      </c>
      <c r="F160" s="587" t="s">
        <v>1217</v>
      </c>
      <c r="G160" s="139" t="s">
        <v>1218</v>
      </c>
      <c r="H160" s="587" t="s">
        <v>3102</v>
      </c>
      <c r="I160" s="587" t="s">
        <v>2482</v>
      </c>
      <c r="J160" s="587"/>
      <c r="K160" s="587"/>
      <c r="L160" s="587"/>
      <c r="M160" s="587"/>
      <c r="N160" s="588"/>
      <c r="O160" s="588"/>
      <c r="P160" s="588"/>
      <c r="Q160" s="588"/>
      <c r="R160" s="577"/>
      <c r="S160" s="577"/>
      <c r="T160" s="607"/>
      <c r="U160" s="608"/>
      <c r="V160" s="608"/>
      <c r="W160" s="587" t="s">
        <v>52</v>
      </c>
      <c r="X160" s="587" t="s">
        <v>3664</v>
      </c>
      <c r="Y160" s="587" t="s">
        <v>1217</v>
      </c>
      <c r="Z160" s="591" t="s">
        <v>1218</v>
      </c>
      <c r="AA160" s="591" t="str">
        <f>VLOOKUP(Y160,'20230302Data'!A:K,2,FALSE)</f>
        <v>小4－2</v>
      </c>
      <c r="AB160" s="591" t="str">
        <f>VLOOKUP(Y160,'20230302Data'!A:K,3,FALSE)</f>
        <v>富賀見 芽依</v>
      </c>
      <c r="AC160" s="592" t="str">
        <f>VLOOKUP(Y160,'20230302Data'!A:K,4,FALSE)</f>
        <v>竜</v>
      </c>
      <c r="AD160" s="592" t="str">
        <f>VLOOKUP(Y160,'20230302Data'!A:K,6,FALSE)</f>
        <v>中1－1</v>
      </c>
      <c r="AE160" s="592" t="str">
        <f>VLOOKUP(Y160,'20230302Data'!A:K,7,FALSE)</f>
        <v>富賀見 佳</v>
      </c>
      <c r="AF160" s="592" t="str">
        <f>VLOOKUP(Y160,'20230302Data'!A:K,8,FALSE)</f>
        <v/>
      </c>
      <c r="AG160" s="592" t="str">
        <f>VLOOKUP(Y160,'20230302Data'!A:K,9,FALSE)</f>
        <v/>
      </c>
      <c r="AH160" s="592" t="str">
        <f t="shared" si="1"/>
        <v>7314992288</v>
      </c>
      <c r="AI160" s="592" t="str">
        <f>IFERROR(VLOOKUP(AH160,'2024当番免除者リスト'!F:H,3,FALSE),"")</f>
        <v>運動会委員</v>
      </c>
    </row>
    <row r="161" ht="12.75" customHeight="1">
      <c r="A161" s="264" t="s">
        <v>3422</v>
      </c>
      <c r="B161" s="264">
        <v>159.0</v>
      </c>
      <c r="C161" s="264" t="s">
        <v>123</v>
      </c>
      <c r="D161" s="264" t="s">
        <v>3424</v>
      </c>
      <c r="E161" s="264" t="s">
        <v>3425</v>
      </c>
      <c r="F161" s="264" t="s">
        <v>3665</v>
      </c>
      <c r="G161" s="44" t="s">
        <v>3423</v>
      </c>
      <c r="H161" s="264"/>
      <c r="I161" s="264"/>
      <c r="J161" s="646"/>
      <c r="K161" s="646"/>
      <c r="L161" s="44"/>
      <c r="M161" s="44"/>
      <c r="N161" s="582"/>
      <c r="O161" s="264"/>
      <c r="P161" s="582"/>
      <c r="Q161" s="582"/>
      <c r="R161" s="582"/>
      <c r="S161" s="582"/>
      <c r="T161" s="583"/>
      <c r="U161" s="584"/>
      <c r="V161" s="584">
        <v>45073.0</v>
      </c>
      <c r="W161" s="44" t="s">
        <v>211</v>
      </c>
      <c r="X161" s="44"/>
      <c r="Y161" s="264" t="s">
        <v>3422</v>
      </c>
      <c r="Z161" s="585" t="s">
        <v>3423</v>
      </c>
      <c r="AA161" s="585" t="str">
        <f>VLOOKUP(Y161,'20230302Data'!A:K,2,FALSE)</f>
        <v>小4－2</v>
      </c>
      <c r="AB161" s="585" t="str">
        <f>VLOOKUP(Y161,'20230302Data'!A:K,3,FALSE)</f>
        <v>国分寺 美優</v>
      </c>
      <c r="AC161" s="586" t="str">
        <f>VLOOKUP(Y161,'20230302Data'!A:K,4,FALSE)</f>
        <v>俊和</v>
      </c>
      <c r="AD161" s="586" t="str">
        <f>VLOOKUP(Y161,'20230302Data'!A:K,6,FALSE)</f>
        <v>中1－1</v>
      </c>
      <c r="AE161" s="586" t="str">
        <f>VLOOKUP(Y161,'20230302Data'!A:K,7,FALSE)</f>
        <v>国分寺 梨央</v>
      </c>
      <c r="AF161" s="586" t="str">
        <f>VLOOKUP(Y161,'20230302Data'!A:K,8,FALSE)</f>
        <v/>
      </c>
      <c r="AG161" s="586" t="str">
        <f>VLOOKUP(Y161,'20230302Data'!A:K,9,FALSE)</f>
        <v/>
      </c>
      <c r="AH161" s="586" t="str">
        <f t="shared" si="1"/>
        <v>4703095640</v>
      </c>
      <c r="AI161" s="586" t="str">
        <f>IFERROR(VLOOKUP(AH161,'2024当番免除者リスト'!F:H,3,FALSE),"")</f>
        <v/>
      </c>
    </row>
    <row r="162" ht="12.75" customHeight="1">
      <c r="A162" s="587" t="s">
        <v>1282</v>
      </c>
      <c r="B162" s="587">
        <v>160.0</v>
      </c>
      <c r="C162" s="587" t="s">
        <v>123</v>
      </c>
      <c r="D162" s="587" t="s">
        <v>3666</v>
      </c>
      <c r="E162" s="587" t="s">
        <v>1281</v>
      </c>
      <c r="F162" s="587" t="s">
        <v>1282</v>
      </c>
      <c r="G162" s="139" t="s">
        <v>1283</v>
      </c>
      <c r="H162" s="587"/>
      <c r="I162" s="587"/>
      <c r="J162" s="647"/>
      <c r="K162" s="647"/>
      <c r="L162" s="139"/>
      <c r="M162" s="139"/>
      <c r="N162" s="588"/>
      <c r="O162" s="587"/>
      <c r="P162" s="588"/>
      <c r="Q162" s="588"/>
      <c r="R162" s="577"/>
      <c r="S162" s="648"/>
      <c r="T162" s="589"/>
      <c r="U162" s="590">
        <v>44779.0</v>
      </c>
      <c r="V162" s="590"/>
      <c r="W162" s="139" t="s">
        <v>52</v>
      </c>
      <c r="X162" s="139"/>
      <c r="Y162" s="587" t="s">
        <v>1282</v>
      </c>
      <c r="Z162" s="591"/>
      <c r="AA162" s="591" t="str">
        <f>VLOOKUP(Y162,'20230302Data'!A:K,2,FALSE)</f>
        <v>小4－2</v>
      </c>
      <c r="AB162" s="591" t="str">
        <f>VLOOKUP(Y162,'20230302Data'!A:K,3,FALSE)</f>
        <v>西宮 壮亮</v>
      </c>
      <c r="AC162" s="592" t="str">
        <f>VLOOKUP(Y162,'20230302Data'!A:K,4,FALSE)</f>
        <v>雄亮</v>
      </c>
      <c r="AD162" s="592" t="str">
        <f>VLOOKUP(Y162,'20230302Data'!A:K,6,FALSE)</f>
        <v/>
      </c>
      <c r="AE162" s="592" t="str">
        <f>VLOOKUP(Y162,'20230302Data'!A:K,7,FALSE)</f>
        <v/>
      </c>
      <c r="AF162" s="592" t="str">
        <f>VLOOKUP(Y162,'20230302Data'!A:K,8,FALSE)</f>
        <v/>
      </c>
      <c r="AG162" s="592" t="str">
        <f>VLOOKUP(Y162,'20230302Data'!A:K,9,FALSE)</f>
        <v/>
      </c>
      <c r="AH162" s="592" t="str">
        <f t="shared" si="1"/>
        <v>4782337684</v>
      </c>
      <c r="AI162" s="592" t="str">
        <f>IFERROR(VLOOKUP(AH162,'2024当番免除者リスト'!F:H,3,FALSE),"")</f>
        <v>運動会委員</v>
      </c>
    </row>
    <row r="163" ht="12.75" customHeight="1">
      <c r="A163" s="587" t="s">
        <v>3009</v>
      </c>
      <c r="B163" s="587">
        <v>161.0</v>
      </c>
      <c r="C163" s="587" t="s">
        <v>123</v>
      </c>
      <c r="D163" s="587" t="s">
        <v>3667</v>
      </c>
      <c r="E163" s="587" t="s">
        <v>3008</v>
      </c>
      <c r="F163" s="587" t="s">
        <v>3009</v>
      </c>
      <c r="G163" s="139" t="s">
        <v>3010</v>
      </c>
      <c r="H163" s="587"/>
      <c r="I163" s="587"/>
      <c r="J163" s="647"/>
      <c r="K163" s="647"/>
      <c r="L163" s="139"/>
      <c r="M163" s="139"/>
      <c r="N163" s="588"/>
      <c r="O163" s="588"/>
      <c r="P163" s="588"/>
      <c r="Q163" s="587"/>
      <c r="R163" s="577"/>
      <c r="S163" s="577"/>
      <c r="T163" s="589"/>
      <c r="U163" s="590">
        <v>44779.0</v>
      </c>
      <c r="V163" s="590"/>
      <c r="W163" s="139" t="s">
        <v>52</v>
      </c>
      <c r="X163" s="139"/>
      <c r="Y163" s="587" t="s">
        <v>3009</v>
      </c>
      <c r="Z163" s="591"/>
      <c r="AA163" s="591" t="str">
        <f>VLOOKUP(Y163,'20230302Data'!A:K,2,FALSE)</f>
        <v>小4－2</v>
      </c>
      <c r="AB163" s="591" t="str">
        <f>VLOOKUP(Y163,'20230302Data'!A:K,3,FALSE)</f>
        <v>村瀬 羽菜</v>
      </c>
      <c r="AC163" s="592" t="str">
        <f>VLOOKUP(Y163,'20230302Data'!A:K,4,FALSE)</f>
        <v>拓未</v>
      </c>
      <c r="AD163" s="592" t="str">
        <f>VLOOKUP(Y163,'20230302Data'!A:K,6,FALSE)</f>
        <v/>
      </c>
      <c r="AE163" s="592" t="str">
        <f>VLOOKUP(Y163,'20230302Data'!A:K,7,FALSE)</f>
        <v/>
      </c>
      <c r="AF163" s="592" t="str">
        <f>VLOOKUP(Y163,'20230302Data'!A:K,8,FALSE)</f>
        <v/>
      </c>
      <c r="AG163" s="592" t="str">
        <f>VLOOKUP(Y163,'20230302Data'!A:K,9,FALSE)</f>
        <v/>
      </c>
      <c r="AH163" s="592" t="str">
        <f t="shared" si="1"/>
        <v>7066710837</v>
      </c>
      <c r="AI163" s="592" t="str">
        <f>IFERROR(VLOOKUP(AH163,'2024当番免除者リスト'!F:H,3,FALSE),"")</f>
        <v/>
      </c>
    </row>
    <row r="164" ht="12.75" customHeight="1">
      <c r="A164" s="601" t="s">
        <v>1286</v>
      </c>
      <c r="B164" s="600">
        <v>162.0</v>
      </c>
      <c r="C164" s="600" t="s">
        <v>3668</v>
      </c>
      <c r="D164" s="600" t="s">
        <v>3669</v>
      </c>
      <c r="E164" s="600" t="s">
        <v>1285</v>
      </c>
      <c r="F164" s="600" t="s">
        <v>1286</v>
      </c>
      <c r="G164" s="601" t="s">
        <v>1287</v>
      </c>
      <c r="H164" s="600" t="s">
        <v>3102</v>
      </c>
      <c r="I164" s="600" t="s">
        <v>2518</v>
      </c>
      <c r="J164" s="649"/>
      <c r="K164" s="649"/>
      <c r="L164" s="601"/>
      <c r="M164" s="601"/>
      <c r="N164" s="577"/>
      <c r="O164" s="577"/>
      <c r="P164" s="577"/>
      <c r="Q164" s="577"/>
      <c r="R164" s="600"/>
      <c r="S164" s="577"/>
      <c r="T164" s="602"/>
      <c r="U164" s="603"/>
      <c r="V164" s="603"/>
      <c r="W164" s="600" t="s">
        <v>68</v>
      </c>
      <c r="X164" s="600" t="s">
        <v>3664</v>
      </c>
      <c r="Y164" s="601" t="s">
        <v>1286</v>
      </c>
      <c r="Z164" s="604"/>
      <c r="AA164" s="604" t="str">
        <f>VLOOKUP(Y164,'20230302Data'!A:K,2,FALSE)</f>
        <v>小4－2</v>
      </c>
      <c r="AB164" s="604" t="str">
        <f>VLOOKUP(Y164,'20230302Data'!A:K,3,FALSE)</f>
        <v>中島 実玲</v>
      </c>
      <c r="AC164" s="605" t="str">
        <f>VLOOKUP(Y164,'20230302Data'!A:K,4,FALSE)</f>
        <v>良大</v>
      </c>
      <c r="AD164" s="605" t="str">
        <f>VLOOKUP(Y164,'20230302Data'!A:K,6,FALSE)</f>
        <v>中1－1</v>
      </c>
      <c r="AE164" s="605" t="str">
        <f>VLOOKUP(Y164,'20230302Data'!A:K,7,FALSE)</f>
        <v>中島 玲耶</v>
      </c>
      <c r="AF164" s="605" t="str">
        <f>VLOOKUP(Y164,'20230302Data'!A:K,8,FALSE)</f>
        <v/>
      </c>
      <c r="AG164" s="605" t="str">
        <f>VLOOKUP(Y164,'20230302Data'!A:K,9,FALSE)</f>
        <v/>
      </c>
      <c r="AH164" s="605" t="str">
        <f t="shared" si="1"/>
        <v>7708765852</v>
      </c>
      <c r="AI164" s="605" t="str">
        <f>IFERROR(VLOOKUP(AH164,'2024当番免除者リスト'!F:H,3,FALSE),"")</f>
        <v>運営関係者</v>
      </c>
    </row>
    <row r="165" ht="12.75" customHeight="1">
      <c r="A165" s="44" t="s">
        <v>1237</v>
      </c>
      <c r="B165" s="264">
        <v>163.0</v>
      </c>
      <c r="C165" s="44" t="s">
        <v>123</v>
      </c>
      <c r="D165" s="44" t="s">
        <v>3670</v>
      </c>
      <c r="E165" s="44" t="s">
        <v>1235</v>
      </c>
      <c r="F165" s="44" t="s">
        <v>1237</v>
      </c>
      <c r="G165" s="44" t="s">
        <v>1238</v>
      </c>
      <c r="H165" s="44" t="s">
        <v>151</v>
      </c>
      <c r="I165" s="44" t="s">
        <v>2478</v>
      </c>
      <c r="J165" s="44"/>
      <c r="K165" s="44"/>
      <c r="L165" s="44"/>
      <c r="M165" s="44"/>
      <c r="N165" s="264"/>
      <c r="O165" s="264"/>
      <c r="P165" s="264"/>
      <c r="Q165" s="264"/>
      <c r="R165" s="582">
        <v>45143.0</v>
      </c>
      <c r="S165" s="264" t="s">
        <v>42</v>
      </c>
      <c r="T165" s="44"/>
      <c r="U165" s="584">
        <v>44835.0</v>
      </c>
      <c r="V165" s="584"/>
      <c r="W165" s="44" t="s">
        <v>211</v>
      </c>
      <c r="X165" s="44"/>
      <c r="Y165" s="44" t="s">
        <v>1237</v>
      </c>
      <c r="Z165" s="44"/>
      <c r="AA165" s="585" t="str">
        <f>VLOOKUP(Y165,'20230302Data'!A:K,2,FALSE)</f>
        <v>小4－2</v>
      </c>
      <c r="AB165" s="585" t="str">
        <f>VLOOKUP(Y165,'20230302Data'!A:K,3,FALSE)</f>
        <v>人見 梨里衣</v>
      </c>
      <c r="AC165" s="586" t="str">
        <f>VLOOKUP(Y165,'20230302Data'!A:K,4,FALSE)</f>
        <v>亮平</v>
      </c>
      <c r="AD165" s="586" t="str">
        <f>VLOOKUP(Y165,'20230302Data'!A:K,6,FALSE)</f>
        <v>小6－2</v>
      </c>
      <c r="AE165" s="586" t="str">
        <f>VLOOKUP(Y165,'20230302Data'!A:K,7,FALSE)</f>
        <v>人見 龍芯</v>
      </c>
      <c r="AF165" s="586" t="str">
        <f>VLOOKUP(Y165,'20230302Data'!A:K,8,FALSE)</f>
        <v/>
      </c>
      <c r="AG165" s="586" t="str">
        <f>VLOOKUP(Y165,'20230302Data'!A:K,9,FALSE)</f>
        <v/>
      </c>
      <c r="AH165" s="586" t="str">
        <f t="shared" si="1"/>
        <v>4704791628</v>
      </c>
      <c r="AI165" s="586" t="str">
        <f>IFERROR(VLOOKUP(AH165,'2024当番免除者リスト'!F:H,3,FALSE),"")</f>
        <v/>
      </c>
    </row>
    <row r="166" ht="12.75" customHeight="1">
      <c r="A166" s="44" t="s">
        <v>3049</v>
      </c>
      <c r="B166" s="264">
        <v>164.0</v>
      </c>
      <c r="C166" s="44" t="s">
        <v>123</v>
      </c>
      <c r="D166" s="264" t="s">
        <v>3671</v>
      </c>
      <c r="E166" s="44" t="s">
        <v>3048</v>
      </c>
      <c r="F166" s="44" t="s">
        <v>3049</v>
      </c>
      <c r="G166" s="44" t="s">
        <v>3050</v>
      </c>
      <c r="H166" s="264" t="s">
        <v>181</v>
      </c>
      <c r="I166" s="264" t="s">
        <v>3672</v>
      </c>
      <c r="J166" s="44"/>
      <c r="K166" s="44"/>
      <c r="L166" s="44"/>
      <c r="M166" s="44"/>
      <c r="N166" s="582"/>
      <c r="O166" s="264"/>
      <c r="P166" s="264"/>
      <c r="Q166" s="264"/>
      <c r="R166" s="582"/>
      <c r="S166" s="264"/>
      <c r="T166" s="44"/>
      <c r="U166" s="584">
        <v>44933.0</v>
      </c>
      <c r="V166" s="584"/>
      <c r="W166" s="44" t="s">
        <v>211</v>
      </c>
      <c r="X166" s="44"/>
      <c r="Y166" s="44" t="s">
        <v>3049</v>
      </c>
      <c r="Z166" s="44"/>
      <c r="AA166" s="585" t="str">
        <f>VLOOKUP(Y166,'20230302Data'!A:K,2,FALSE)</f>
        <v>小4－2</v>
      </c>
      <c r="AB166" s="585" t="str">
        <f>VLOOKUP(Y166,'20230302Data'!A:K,3,FALSE)</f>
        <v>菊地 奏太</v>
      </c>
      <c r="AC166" s="586" t="str">
        <f>VLOOKUP(Y166,'20230302Data'!A:K,4,FALSE)</f>
        <v>信介</v>
      </c>
      <c r="AD166" s="586" t="str">
        <f>VLOOKUP(Y166,'20230302Data'!A:K,6,FALSE)</f>
        <v>高1</v>
      </c>
      <c r="AE166" s="586" t="str">
        <f>VLOOKUP(Y166,'20230302Data'!A:K,7,FALSE)</f>
        <v>菊地 啓太</v>
      </c>
      <c r="AF166" s="586" t="str">
        <f>VLOOKUP(Y166,'20230302Data'!A:K,8,FALSE)</f>
        <v/>
      </c>
      <c r="AG166" s="586" t="str">
        <f>VLOOKUP(Y166,'20230302Data'!A:K,9,FALSE)</f>
        <v/>
      </c>
      <c r="AH166" s="586" t="str">
        <f t="shared" si="1"/>
        <v>6144004489</v>
      </c>
      <c r="AI166" s="586" t="str">
        <f>IFERROR(VLOOKUP(AH166,'2024当番免除者リスト'!F:H,3,FALSE),"")</f>
        <v/>
      </c>
    </row>
    <row r="167" ht="12.75" customHeight="1">
      <c r="A167" s="600" t="s">
        <v>1339</v>
      </c>
      <c r="B167" s="600">
        <v>165.0</v>
      </c>
      <c r="C167" s="600" t="s">
        <v>50</v>
      </c>
      <c r="D167" s="600" t="s">
        <v>3446</v>
      </c>
      <c r="E167" s="600" t="s">
        <v>1338</v>
      </c>
      <c r="F167" s="600" t="s">
        <v>1339</v>
      </c>
      <c r="G167" s="601" t="s">
        <v>1340</v>
      </c>
      <c r="H167" s="600" t="s">
        <v>50</v>
      </c>
      <c r="I167" s="600" t="s">
        <v>2538</v>
      </c>
      <c r="J167" s="600"/>
      <c r="K167" s="600"/>
      <c r="L167" s="600"/>
      <c r="M167" s="600"/>
      <c r="N167" s="577"/>
      <c r="O167" s="577"/>
      <c r="P167" s="577"/>
      <c r="Q167" s="577"/>
      <c r="R167" s="577"/>
      <c r="S167" s="600"/>
      <c r="T167" s="602"/>
      <c r="U167" s="603"/>
      <c r="V167" s="603"/>
      <c r="W167" s="600" t="s">
        <v>3534</v>
      </c>
      <c r="X167" s="600" t="s">
        <v>3673</v>
      </c>
      <c r="Y167" s="600" t="s">
        <v>1339</v>
      </c>
      <c r="Z167" s="604" t="s">
        <v>1340</v>
      </c>
      <c r="AA167" s="604" t="str">
        <f>VLOOKUP(Y167,'20230302Data'!A:K,2,FALSE)</f>
        <v>小5－1</v>
      </c>
      <c r="AB167" s="604" t="str">
        <f>VLOOKUP(Y167,'20230302Data'!A:K,3,FALSE)</f>
        <v>武田 慧</v>
      </c>
      <c r="AC167" s="605" t="str">
        <f>VLOOKUP(Y167,'20230302Data'!A:K,4,FALSE)</f>
        <v>俊宏</v>
      </c>
      <c r="AD167" s="605" t="str">
        <f>VLOOKUP(Y167,'20230302Data'!A:K,6,FALSE)</f>
        <v>小5－1</v>
      </c>
      <c r="AE167" s="605" t="str">
        <f>VLOOKUP(Y167,'20230302Data'!A:K,7,FALSE)</f>
        <v>武田 要</v>
      </c>
      <c r="AF167" s="605" t="str">
        <f>VLOOKUP(Y167,'20230302Data'!A:K,8,FALSE)</f>
        <v/>
      </c>
      <c r="AG167" s="605" t="str">
        <f>VLOOKUP(Y167,'20230302Data'!A:K,9,FALSE)</f>
        <v/>
      </c>
      <c r="AH167" s="605" t="str">
        <f t="shared" si="1"/>
        <v>6788622772</v>
      </c>
      <c r="AI167" s="605" t="str">
        <f>IFERROR(VLOOKUP(AH167,'2024当番免除者リスト'!F:H,3,FALSE),"")</f>
        <v/>
      </c>
    </row>
    <row r="168" ht="12.75" customHeight="1">
      <c r="A168" s="593" t="s">
        <v>2814</v>
      </c>
      <c r="B168" s="593">
        <v>166.0</v>
      </c>
      <c r="C168" s="593" t="s">
        <v>50</v>
      </c>
      <c r="D168" s="593" t="s">
        <v>3443</v>
      </c>
      <c r="E168" s="593" t="s">
        <v>2813</v>
      </c>
      <c r="F168" s="593" t="s">
        <v>2814</v>
      </c>
      <c r="G168" s="594" t="s">
        <v>2815</v>
      </c>
      <c r="H168" s="593"/>
      <c r="I168" s="593"/>
      <c r="J168" s="593"/>
      <c r="K168" s="593"/>
      <c r="L168" s="593"/>
      <c r="M168" s="593"/>
      <c r="N168" s="595"/>
      <c r="O168" s="595"/>
      <c r="P168" s="595"/>
      <c r="Q168" s="595"/>
      <c r="R168" s="577"/>
      <c r="S168" s="600"/>
      <c r="T168" s="596"/>
      <c r="U168" s="597"/>
      <c r="V168" s="597"/>
      <c r="W168" s="594" t="s">
        <v>76</v>
      </c>
      <c r="X168" s="593" t="s">
        <v>3043</v>
      </c>
      <c r="Y168" s="593" t="s">
        <v>2814</v>
      </c>
      <c r="Z168" s="598" t="s">
        <v>2815</v>
      </c>
      <c r="AA168" s="598" t="str">
        <f>VLOOKUP(Y168,'20230302Data'!A:K,2,FALSE)</f>
        <v>小5－1</v>
      </c>
      <c r="AB168" s="598" t="str">
        <f>VLOOKUP(Y168,'20230302Data'!A:K,3,FALSE)</f>
        <v>日野 開翔</v>
      </c>
      <c r="AC168" s="599" t="str">
        <f>VLOOKUP(Y168,'20230302Data'!A:K,4,FALSE)</f>
        <v>成雄</v>
      </c>
      <c r="AD168" s="599" t="str">
        <f>VLOOKUP(Y168,'20230302Data'!A:K,6,FALSE)</f>
        <v/>
      </c>
      <c r="AE168" s="599" t="str">
        <f>VLOOKUP(Y168,'20230302Data'!A:K,7,FALSE)</f>
        <v/>
      </c>
      <c r="AF168" s="599" t="str">
        <f>VLOOKUP(Y168,'20230302Data'!A:K,8,FALSE)</f>
        <v/>
      </c>
      <c r="AG168" s="599" t="str">
        <f>VLOOKUP(Y168,'20230302Data'!A:K,9,FALSE)</f>
        <v/>
      </c>
      <c r="AH168" s="599" t="str">
        <f t="shared" si="1"/>
        <v>8189347003</v>
      </c>
      <c r="AI168" s="599" t="str">
        <f>IFERROR(VLOOKUP(AH168,'2024当番免除者リスト'!F:H,3,FALSE),"")</f>
        <v/>
      </c>
    </row>
    <row r="169" ht="12.75" customHeight="1">
      <c r="A169" s="264" t="s">
        <v>2807</v>
      </c>
      <c r="B169" s="264">
        <v>167.0</v>
      </c>
      <c r="C169" s="264" t="s">
        <v>50</v>
      </c>
      <c r="D169" s="264" t="s">
        <v>3431</v>
      </c>
      <c r="E169" s="264" t="s">
        <v>2806</v>
      </c>
      <c r="F169" s="264" t="s">
        <v>2807</v>
      </c>
      <c r="G169" s="44" t="s">
        <v>2808</v>
      </c>
      <c r="H169" s="264" t="s">
        <v>2731</v>
      </c>
      <c r="I169" s="264" t="s">
        <v>3674</v>
      </c>
      <c r="J169" s="264"/>
      <c r="K169" s="264"/>
      <c r="L169" s="264"/>
      <c r="M169" s="264"/>
      <c r="N169" s="582"/>
      <c r="O169" s="582"/>
      <c r="P169" s="582">
        <v>45073.0</v>
      </c>
      <c r="Q169" s="264" t="s">
        <v>176</v>
      </c>
      <c r="R169" s="582"/>
      <c r="S169" s="264"/>
      <c r="T169" s="583"/>
      <c r="U169" s="628"/>
      <c r="V169" s="628"/>
      <c r="W169" s="264" t="s">
        <v>211</v>
      </c>
      <c r="X169" s="264" t="s">
        <v>3043</v>
      </c>
      <c r="Y169" s="264" t="s">
        <v>2807</v>
      </c>
      <c r="Z169" s="585" t="s">
        <v>2808</v>
      </c>
      <c r="AA169" s="585" t="str">
        <f>VLOOKUP(Y169,'20230302Data'!A:K,2,FALSE)</f>
        <v>小5－1</v>
      </c>
      <c r="AB169" s="585" t="str">
        <f>VLOOKUP(Y169,'20230302Data'!A:K,3,FALSE)</f>
        <v>黒田 遼介</v>
      </c>
      <c r="AC169" s="586" t="str">
        <f>VLOOKUP(Y169,'20230302Data'!A:K,4,FALSE)</f>
        <v>将吾</v>
      </c>
      <c r="AD169" s="586" t="str">
        <f>VLOOKUP(Y169,'20230302Data'!A:K,6,FALSE)</f>
        <v>中2－1</v>
      </c>
      <c r="AE169" s="586" t="str">
        <f>VLOOKUP(Y169,'20230302Data'!A:K,7,FALSE)</f>
        <v>黒田 陽花</v>
      </c>
      <c r="AF169" s="586" t="str">
        <f>VLOOKUP(Y169,'20230302Data'!A:K,8,FALSE)</f>
        <v/>
      </c>
      <c r="AG169" s="586" t="str">
        <f>VLOOKUP(Y169,'20230302Data'!A:K,9,FALSE)</f>
        <v/>
      </c>
      <c r="AH169" s="586" t="str">
        <f t="shared" si="1"/>
        <v>6782165937</v>
      </c>
      <c r="AI169" s="586" t="str">
        <f>IFERROR(VLOOKUP(AH169,'2024当番免除者リスト'!F:H,3,FALSE),"")</f>
        <v/>
      </c>
    </row>
    <row r="170" ht="12.75" customHeight="1">
      <c r="A170" s="264" t="s">
        <v>1318</v>
      </c>
      <c r="B170" s="264">
        <v>168.0</v>
      </c>
      <c r="C170" s="264" t="s">
        <v>50</v>
      </c>
      <c r="D170" s="264" t="s">
        <v>3434</v>
      </c>
      <c r="E170" s="264" t="s">
        <v>1314</v>
      </c>
      <c r="F170" s="264" t="s">
        <v>1318</v>
      </c>
      <c r="G170" s="44" t="s">
        <v>3675</v>
      </c>
      <c r="H170" s="264" t="s">
        <v>2809</v>
      </c>
      <c r="I170" s="264" t="s">
        <v>2557</v>
      </c>
      <c r="J170" s="44"/>
      <c r="K170" s="44"/>
      <c r="L170" s="15"/>
      <c r="M170" s="44"/>
      <c r="N170" s="582"/>
      <c r="O170" s="264"/>
      <c r="P170" s="582"/>
      <c r="Q170" s="582"/>
      <c r="R170" s="582">
        <v>45038.0</v>
      </c>
      <c r="S170" s="264" t="s">
        <v>90</v>
      </c>
      <c r="T170" s="583"/>
      <c r="U170" s="584"/>
      <c r="V170" s="584"/>
      <c r="W170" s="44" t="s">
        <v>211</v>
      </c>
      <c r="X170" s="44"/>
      <c r="Y170" s="264" t="s">
        <v>1318</v>
      </c>
      <c r="Z170" s="585" t="s">
        <v>1319</v>
      </c>
      <c r="AA170" s="585" t="str">
        <f>VLOOKUP(Y170,'20230302Data'!A:K,2,FALSE)</f>
        <v>小5－1</v>
      </c>
      <c r="AB170" s="585" t="str">
        <f>VLOOKUP(Y170,'20230302Data'!A:K,3,FALSE)</f>
        <v>日栁 沙彩</v>
      </c>
      <c r="AC170" s="586" t="str">
        <f>VLOOKUP(Y170,'20230302Data'!A:K,4,FALSE)</f>
        <v>真一</v>
      </c>
      <c r="AD170" s="586" t="str">
        <f>VLOOKUP(Y170,'20230302Data'!A:K,6,FALSE)</f>
        <v>中3－1</v>
      </c>
      <c r="AE170" s="586" t="str">
        <f>VLOOKUP(Y170,'20230302Data'!A:K,7,FALSE)</f>
        <v>日栁 宗士</v>
      </c>
      <c r="AF170" s="586" t="str">
        <f>VLOOKUP(Y170,'20230302Data'!A:K,8,FALSE)</f>
        <v/>
      </c>
      <c r="AG170" s="586" t="str">
        <f>VLOOKUP(Y170,'20230302Data'!A:K,9,FALSE)</f>
        <v/>
      </c>
      <c r="AH170" s="586" t="str">
        <f t="shared" si="1"/>
        <v>4048088594</v>
      </c>
      <c r="AI170" s="586" t="str">
        <f>IFERROR(VLOOKUP(AH170,'2024当番免除者リスト'!F:H,3,FALSE),"")</f>
        <v/>
      </c>
    </row>
    <row r="171" ht="12.75" customHeight="1">
      <c r="A171" s="601" t="s">
        <v>1346</v>
      </c>
      <c r="B171" s="600">
        <v>169.0</v>
      </c>
      <c r="C171" s="600" t="s">
        <v>50</v>
      </c>
      <c r="D171" s="600" t="s">
        <v>3448</v>
      </c>
      <c r="E171" s="600" t="s">
        <v>1345</v>
      </c>
      <c r="F171" s="600" t="s">
        <v>3676</v>
      </c>
      <c r="G171" s="601" t="s">
        <v>1347</v>
      </c>
      <c r="H171" s="600" t="s">
        <v>2731</v>
      </c>
      <c r="I171" s="600" t="s">
        <v>2551</v>
      </c>
      <c r="J171" s="600"/>
      <c r="K171" s="600"/>
      <c r="L171" s="600"/>
      <c r="M171" s="600"/>
      <c r="N171" s="577"/>
      <c r="O171" s="577"/>
      <c r="P171" s="577"/>
      <c r="Q171" s="577"/>
      <c r="R171" s="600"/>
      <c r="S171" s="577"/>
      <c r="T171" s="602"/>
      <c r="U171" s="603"/>
      <c r="V171" s="603"/>
      <c r="W171" s="600" t="s">
        <v>3534</v>
      </c>
      <c r="X171" s="600" t="s">
        <v>3544</v>
      </c>
      <c r="Y171" s="601" t="s">
        <v>1346</v>
      </c>
      <c r="Z171" s="604" t="s">
        <v>1347</v>
      </c>
      <c r="AA171" s="604" t="str">
        <f>VLOOKUP(Y171,'20230302Data'!A:K,2,FALSE)</f>
        <v>小5－1</v>
      </c>
      <c r="AB171" s="604" t="str">
        <f>VLOOKUP(Y171,'20230302Data'!A:K,3,FALSE)</f>
        <v>江嵜 璃海</v>
      </c>
      <c r="AC171" s="605" t="str">
        <f>VLOOKUP(Y171,'20230302Data'!A:K,4,FALSE)</f>
        <v>英剛</v>
      </c>
      <c r="AD171" s="605" t="str">
        <f>VLOOKUP(Y171,'20230302Data'!A:K,6,FALSE)</f>
        <v>中2－1</v>
      </c>
      <c r="AE171" s="605" t="str">
        <f>VLOOKUP(Y171,'20230302Data'!A:K,7,FALSE)</f>
        <v>江嵜 璃空</v>
      </c>
      <c r="AF171" s="605" t="str">
        <f>VLOOKUP(Y171,'20230302Data'!A:K,8,FALSE)</f>
        <v/>
      </c>
      <c r="AG171" s="605" t="str">
        <f>VLOOKUP(Y171,'20230302Data'!A:K,9,FALSE)</f>
        <v/>
      </c>
      <c r="AH171" s="605" t="str">
        <f t="shared" si="1"/>
        <v>7702350429</v>
      </c>
      <c r="AI171" s="605" t="str">
        <f>IFERROR(VLOOKUP(AH171,'2024当番免除者リスト'!F:H,3,FALSE),"")</f>
        <v/>
      </c>
    </row>
    <row r="172" ht="12.75" customHeight="1">
      <c r="A172" s="264" t="s">
        <v>3426</v>
      </c>
      <c r="B172" s="264">
        <v>170.0</v>
      </c>
      <c r="C172" s="264" t="s">
        <v>139</v>
      </c>
      <c r="D172" s="264" t="s">
        <v>3428</v>
      </c>
      <c r="E172" s="264" t="s">
        <v>3429</v>
      </c>
      <c r="F172" s="264" t="s">
        <v>3426</v>
      </c>
      <c r="G172" s="44" t="s">
        <v>3427</v>
      </c>
      <c r="H172" s="264" t="s">
        <v>3102</v>
      </c>
      <c r="I172" s="264" t="s">
        <v>3677</v>
      </c>
      <c r="J172" s="264"/>
      <c r="K172" s="264"/>
      <c r="L172" s="264"/>
      <c r="M172" s="264"/>
      <c r="N172" s="582"/>
      <c r="O172" s="582"/>
      <c r="P172" s="582"/>
      <c r="Q172" s="582"/>
      <c r="R172" s="264"/>
      <c r="S172" s="582"/>
      <c r="T172" s="583"/>
      <c r="U172" s="628"/>
      <c r="V172" s="628">
        <v>45094.0</v>
      </c>
      <c r="W172" s="264" t="s">
        <v>211</v>
      </c>
      <c r="X172" s="264" t="s">
        <v>3043</v>
      </c>
      <c r="Y172" s="264" t="s">
        <v>3426</v>
      </c>
      <c r="Z172" s="585" t="s">
        <v>3427</v>
      </c>
      <c r="AA172" s="585" t="str">
        <f>VLOOKUP(Y172,'20230302Data'!A:K,2,FALSE)</f>
        <v>小5－2</v>
      </c>
      <c r="AB172" s="585" t="str">
        <f>VLOOKUP(Y172,'20230302Data'!A:K,3,FALSE)</f>
        <v>古畑 生織</v>
      </c>
      <c r="AC172" s="586" t="str">
        <f>VLOOKUP(Y172,'20230302Data'!A:K,4,FALSE)</f>
        <v>正樹</v>
      </c>
      <c r="AD172" s="586" t="str">
        <f>VLOOKUP(Y172,'20230302Data'!A:K,6,FALSE)</f>
        <v>中1－1</v>
      </c>
      <c r="AE172" s="586" t="str">
        <f>VLOOKUP(Y172,'20230302Data'!A:K,7,FALSE)</f>
        <v>古畑 蒼生</v>
      </c>
      <c r="AF172" s="586" t="str">
        <f>VLOOKUP(Y172,'20230302Data'!A:K,8,FALSE)</f>
        <v/>
      </c>
      <c r="AG172" s="586" t="str">
        <f>VLOOKUP(Y172,'20230302Data'!A:K,9,FALSE)</f>
        <v/>
      </c>
      <c r="AH172" s="586" t="str">
        <f t="shared" si="1"/>
        <v>7146092318</v>
      </c>
      <c r="AI172" s="586" t="str">
        <f>IFERROR(VLOOKUP(AH172,'2024当番免除者リスト'!F:H,3,FALSE),"")</f>
        <v/>
      </c>
    </row>
    <row r="173" ht="12.75" customHeight="1">
      <c r="A173" s="587" t="s">
        <v>1353</v>
      </c>
      <c r="B173" s="587">
        <v>171.0</v>
      </c>
      <c r="C173" s="587" t="s">
        <v>139</v>
      </c>
      <c r="D173" s="587" t="s">
        <v>3444</v>
      </c>
      <c r="E173" s="587" t="s">
        <v>1351</v>
      </c>
      <c r="F173" s="587" t="s">
        <v>1353</v>
      </c>
      <c r="G173" s="139" t="s">
        <v>1354</v>
      </c>
      <c r="H173" s="587" t="s">
        <v>2809</v>
      </c>
      <c r="I173" s="587" t="s">
        <v>2532</v>
      </c>
      <c r="J173" s="587"/>
      <c r="K173" s="587"/>
      <c r="L173" s="587"/>
      <c r="M173" s="587"/>
      <c r="N173" s="587"/>
      <c r="O173" s="587"/>
      <c r="P173" s="588"/>
      <c r="Q173" s="588"/>
      <c r="R173" s="600"/>
      <c r="S173" s="577"/>
      <c r="T173" s="589"/>
      <c r="U173" s="608"/>
      <c r="V173" s="608"/>
      <c r="W173" s="139" t="s">
        <v>52</v>
      </c>
      <c r="X173" s="587" t="s">
        <v>3045</v>
      </c>
      <c r="Y173" s="587" t="s">
        <v>1353</v>
      </c>
      <c r="Z173" s="591" t="s">
        <v>1354</v>
      </c>
      <c r="AA173" s="591" t="str">
        <f>VLOOKUP(Y173,'20230302Data'!A:K,2,FALSE)</f>
        <v>小5－2</v>
      </c>
      <c r="AB173" s="591" t="str">
        <f>VLOOKUP(Y173,'20230302Data'!A:K,3,FALSE)</f>
        <v>糟谷 環太</v>
      </c>
      <c r="AC173" s="592" t="str">
        <f>VLOOKUP(Y173,'20230302Data'!A:K,4,FALSE)</f>
        <v>陽一</v>
      </c>
      <c r="AD173" s="592" t="str">
        <f>VLOOKUP(Y173,'20230302Data'!A:K,6,FALSE)</f>
        <v>中3－1</v>
      </c>
      <c r="AE173" s="592" t="str">
        <f>VLOOKUP(Y173,'20230302Data'!A:K,7,FALSE)</f>
        <v>糟谷 武志</v>
      </c>
      <c r="AF173" s="592" t="str">
        <f>VLOOKUP(Y173,'20230302Data'!A:K,8,FALSE)</f>
        <v/>
      </c>
      <c r="AG173" s="592" t="str">
        <f>VLOOKUP(Y173,'20230302Data'!A:K,9,FALSE)</f>
        <v/>
      </c>
      <c r="AH173" s="592" t="str">
        <f t="shared" si="1"/>
        <v>7706806591</v>
      </c>
      <c r="AI173" s="592" t="str">
        <f>IFERROR(VLOOKUP(AH173,'2024当番免除者リスト'!F:H,3,FALSE),"")</f>
        <v/>
      </c>
    </row>
    <row r="174" ht="12.75" customHeight="1">
      <c r="A174" s="593" t="s">
        <v>282</v>
      </c>
      <c r="B174" s="593">
        <v>172.0</v>
      </c>
      <c r="C174" s="593" t="s">
        <v>139</v>
      </c>
      <c r="D174" s="593" t="s">
        <v>3678</v>
      </c>
      <c r="E174" s="593" t="s">
        <v>281</v>
      </c>
      <c r="F174" s="593" t="s">
        <v>282</v>
      </c>
      <c r="G174" s="625" t="s">
        <v>283</v>
      </c>
      <c r="H174" s="594"/>
      <c r="I174" s="594"/>
      <c r="J174" s="594"/>
      <c r="K174" s="594"/>
      <c r="L174" s="650"/>
      <c r="M174" s="594"/>
      <c r="N174" s="595"/>
      <c r="O174" s="593"/>
      <c r="P174" s="595"/>
      <c r="Q174" s="595"/>
      <c r="R174" s="577"/>
      <c r="S174" s="577"/>
      <c r="T174" s="596"/>
      <c r="U174" s="613"/>
      <c r="V174" s="613"/>
      <c r="W174" s="594" t="s">
        <v>76</v>
      </c>
      <c r="X174" s="594"/>
      <c r="Y174" s="593" t="s">
        <v>282</v>
      </c>
      <c r="Z174" s="598" t="s">
        <v>285</v>
      </c>
      <c r="AA174" s="598" t="str">
        <f>VLOOKUP(Y174,'20230302Data'!A:K,2,FALSE)</f>
        <v>小5－2</v>
      </c>
      <c r="AB174" s="598" t="str">
        <f>VLOOKUP(Y174,'20230302Data'!A:K,3,FALSE)</f>
        <v>スワンソン 海渡</v>
      </c>
      <c r="AC174" s="599" t="str">
        <f>VLOOKUP(Y174,'20230302Data'!A:K,4,FALSE)</f>
        <v>クリストファー</v>
      </c>
      <c r="AD174" s="599" t="str">
        <f>VLOOKUP(Y174,'20230302Data'!A:K,6,FALSE)</f>
        <v/>
      </c>
      <c r="AE174" s="599" t="str">
        <f>VLOOKUP(Y174,'20230302Data'!A:K,7,FALSE)</f>
        <v/>
      </c>
      <c r="AF174" s="599" t="str">
        <f>VLOOKUP(Y174,'20230302Data'!A:K,8,FALSE)</f>
        <v/>
      </c>
      <c r="AG174" s="599" t="str">
        <f>VLOOKUP(Y174,'20230302Data'!A:K,9,FALSE)</f>
        <v/>
      </c>
      <c r="AH174" s="599" t="str">
        <f t="shared" si="1"/>
        <v>4046944857</v>
      </c>
      <c r="AI174" s="599" t="str">
        <f>IFERROR(VLOOKUP(AH174,'2024当番免除者リスト'!F:H,3,FALSE),"")</f>
        <v>行事委員</v>
      </c>
    </row>
    <row r="175" ht="12.75" customHeight="1">
      <c r="A175" s="614" t="s">
        <v>2958</v>
      </c>
      <c r="B175" s="614">
        <v>173.0</v>
      </c>
      <c r="C175" s="614" t="s">
        <v>139</v>
      </c>
      <c r="D175" s="614" t="s">
        <v>2956</v>
      </c>
      <c r="E175" s="614" t="s">
        <v>2957</v>
      </c>
      <c r="F175" s="614" t="s">
        <v>2958</v>
      </c>
      <c r="G175" s="615" t="s">
        <v>2959</v>
      </c>
      <c r="H175" s="614" t="s">
        <v>2731</v>
      </c>
      <c r="I175" s="614" t="s">
        <v>3679</v>
      </c>
      <c r="J175" s="615"/>
      <c r="K175" s="615"/>
      <c r="L175" s="615"/>
      <c r="M175" s="615"/>
      <c r="N175" s="577"/>
      <c r="O175" s="600"/>
      <c r="P175" s="577"/>
      <c r="Q175" s="577"/>
      <c r="R175" s="616">
        <v>45073.0</v>
      </c>
      <c r="S175" s="614" t="s">
        <v>176</v>
      </c>
      <c r="T175" s="617"/>
      <c r="U175" s="626"/>
      <c r="V175" s="626"/>
      <c r="W175" s="615" t="s">
        <v>177</v>
      </c>
      <c r="X175" s="615"/>
      <c r="Y175" s="614" t="s">
        <v>2958</v>
      </c>
      <c r="Z175" s="619" t="s">
        <v>2959</v>
      </c>
      <c r="AA175" s="619" t="str">
        <f>VLOOKUP(Y175,'20230302Data'!A:K,2,FALSE)</f>
        <v>小5－2</v>
      </c>
      <c r="AB175" s="619" t="str">
        <f>VLOOKUP(Y175,'20230302Data'!A:K,3,FALSE)</f>
        <v>名和田 大輝</v>
      </c>
      <c r="AC175" s="620" t="str">
        <f>VLOOKUP(Y175,'20230302Data'!A:K,4,FALSE)</f>
        <v>正志</v>
      </c>
      <c r="AD175" s="620" t="str">
        <f>VLOOKUP(Y175,'20230302Data'!A:K,6,FALSE)</f>
        <v>中2－1</v>
      </c>
      <c r="AE175" s="620" t="str">
        <f>VLOOKUP(Y175,'20230302Data'!A:K,7,FALSE)</f>
        <v>名和田 一輝</v>
      </c>
      <c r="AF175" s="620" t="str">
        <f>VLOOKUP(Y175,'20230302Data'!A:K,8,FALSE)</f>
        <v/>
      </c>
      <c r="AG175" s="620" t="str">
        <f>VLOOKUP(Y175,'20230302Data'!A:K,9,FALSE)</f>
        <v/>
      </c>
      <c r="AH175" s="620" t="str">
        <f t="shared" si="1"/>
        <v>4047806390</v>
      </c>
      <c r="AI175" s="620" t="str">
        <f>IFERROR(VLOOKUP(AH175,'2024当番免除者リスト'!F:H,3,FALSE),"")</f>
        <v/>
      </c>
    </row>
    <row r="176" ht="12.75" customHeight="1">
      <c r="A176" s="574" t="s">
        <v>1356</v>
      </c>
      <c r="B176" s="574">
        <v>174.0</v>
      </c>
      <c r="C176" s="574" t="s">
        <v>139</v>
      </c>
      <c r="D176" s="574" t="s">
        <v>3450</v>
      </c>
      <c r="E176" s="574" t="s">
        <v>457</v>
      </c>
      <c r="F176" s="574" t="s">
        <v>1356</v>
      </c>
      <c r="G176" s="575" t="s">
        <v>1357</v>
      </c>
      <c r="H176" s="574" t="s">
        <v>181</v>
      </c>
      <c r="I176" s="574" t="s">
        <v>3680</v>
      </c>
      <c r="J176" s="574"/>
      <c r="K176" s="574"/>
      <c r="L176" s="574"/>
      <c r="M176" s="574"/>
      <c r="N176" s="576"/>
      <c r="O176" s="574"/>
      <c r="P176" s="577"/>
      <c r="Q176" s="577"/>
      <c r="R176" s="576"/>
      <c r="S176" s="576"/>
      <c r="T176" s="578"/>
      <c r="U176" s="611"/>
      <c r="V176" s="611"/>
      <c r="W176" s="574" t="s">
        <v>136</v>
      </c>
      <c r="X176" s="574" t="s">
        <v>3627</v>
      </c>
      <c r="Y176" s="574" t="s">
        <v>1356</v>
      </c>
      <c r="Z176" s="580" t="s">
        <v>1357</v>
      </c>
      <c r="AA176" s="580" t="str">
        <f>VLOOKUP(Y176,'20230302Data'!A:K,2,FALSE)</f>
        <v>小5－2</v>
      </c>
      <c r="AB176" s="580" t="str">
        <f>VLOOKUP(Y176,'20230302Data'!A:K,3,FALSE)</f>
        <v>田中 公香</v>
      </c>
      <c r="AC176" s="581" t="str">
        <f>VLOOKUP(Y176,'20230302Data'!A:K,4,FALSE)</f>
        <v>光一</v>
      </c>
      <c r="AD176" s="581" t="str">
        <f>VLOOKUP(Y176,'20230302Data'!A:K,6,FALSE)</f>
        <v>高1</v>
      </c>
      <c r="AE176" s="581" t="str">
        <f>VLOOKUP(Y176,'20230302Data'!A:K,7,FALSE)</f>
        <v>田中 朋喜</v>
      </c>
      <c r="AF176" s="581" t="str">
        <f>VLOOKUP(Y176,'20230302Data'!A:K,8,FALSE)</f>
        <v/>
      </c>
      <c r="AG176" s="581" t="str">
        <f>VLOOKUP(Y176,'20230302Data'!A:K,9,FALSE)</f>
        <v/>
      </c>
      <c r="AH176" s="581" t="str">
        <f t="shared" si="1"/>
        <v>4785084604</v>
      </c>
      <c r="AI176" s="581" t="str">
        <f>IFERROR(VLOOKUP(AH176,'2024当番免除者リスト'!F:H,3,FALSE),"")</f>
        <v/>
      </c>
    </row>
    <row r="177" ht="12.75" customHeight="1">
      <c r="A177" s="587" t="s">
        <v>1322</v>
      </c>
      <c r="B177" s="587">
        <v>175.0</v>
      </c>
      <c r="C177" s="587" t="s">
        <v>139</v>
      </c>
      <c r="D177" s="587" t="s">
        <v>3433</v>
      </c>
      <c r="E177" s="587" t="s">
        <v>1321</v>
      </c>
      <c r="F177" s="587" t="s">
        <v>1322</v>
      </c>
      <c r="G177" s="139" t="s">
        <v>3681</v>
      </c>
      <c r="H177" s="139"/>
      <c r="I177" s="139"/>
      <c r="J177" s="139"/>
      <c r="K177" s="139"/>
      <c r="L177" s="139"/>
      <c r="M177" s="139"/>
      <c r="N177" s="588"/>
      <c r="O177" s="588"/>
      <c r="P177" s="588"/>
      <c r="Q177" s="587"/>
      <c r="R177" s="577"/>
      <c r="S177" s="577"/>
      <c r="T177" s="589"/>
      <c r="U177" s="590"/>
      <c r="V177" s="590"/>
      <c r="W177" s="139" t="s">
        <v>52</v>
      </c>
      <c r="X177" s="139"/>
      <c r="Y177" s="587" t="s">
        <v>1322</v>
      </c>
      <c r="Z177" s="591" t="s">
        <v>3681</v>
      </c>
      <c r="AA177" s="591" t="str">
        <f>VLOOKUP(Y177,'20230302Data'!A:K,2,FALSE)</f>
        <v>小5－2</v>
      </c>
      <c r="AB177" s="591" t="str">
        <f>VLOOKUP(Y177,'20230302Data'!A:K,3,FALSE)</f>
        <v>シールズ 桜</v>
      </c>
      <c r="AC177" s="592" t="str">
        <f>VLOOKUP(Y177,'20230302Data'!A:K,4,FALSE)</f>
        <v>チャールズ</v>
      </c>
      <c r="AD177" s="592" t="str">
        <f>VLOOKUP(Y177,'20230302Data'!A:K,6,FALSE)</f>
        <v/>
      </c>
      <c r="AE177" s="592" t="str">
        <f>VLOOKUP(Y177,'20230302Data'!A:K,7,FALSE)</f>
        <v/>
      </c>
      <c r="AF177" s="592" t="str">
        <f>VLOOKUP(Y177,'20230302Data'!A:K,8,FALSE)</f>
        <v/>
      </c>
      <c r="AG177" s="592" t="str">
        <f>VLOOKUP(Y177,'20230302Data'!A:K,9,FALSE)</f>
        <v/>
      </c>
      <c r="AH177" s="592" t="str">
        <f t="shared" si="1"/>
        <v>4045765740</v>
      </c>
      <c r="AI177" s="592" t="str">
        <f>IFERROR(VLOOKUP(AH177,'2024当番免除者リスト'!F:H,3,FALSE),"")</f>
        <v/>
      </c>
    </row>
    <row r="178" ht="12.75" customHeight="1">
      <c r="A178" s="651" t="s">
        <v>3437</v>
      </c>
      <c r="B178" s="652">
        <v>176.0</v>
      </c>
      <c r="C178" s="651" t="s">
        <v>139</v>
      </c>
      <c r="D178" s="651" t="s">
        <v>3682</v>
      </c>
      <c r="E178" s="651" t="s">
        <v>3440</v>
      </c>
      <c r="F178" s="651" t="s">
        <v>3437</v>
      </c>
      <c r="G178" s="651" t="s">
        <v>3438</v>
      </c>
      <c r="H178" s="651"/>
      <c r="I178" s="651"/>
      <c r="J178" s="651"/>
      <c r="K178" s="651"/>
      <c r="L178" s="651"/>
      <c r="M178" s="651"/>
      <c r="N178" s="600"/>
      <c r="O178" s="600"/>
      <c r="P178" s="600"/>
      <c r="Q178" s="600"/>
      <c r="R178" s="577"/>
      <c r="S178" s="600"/>
      <c r="T178" s="651" t="s">
        <v>3683</v>
      </c>
      <c r="U178" s="653">
        <v>44870.0</v>
      </c>
      <c r="V178" s="653">
        <v>45059.0</v>
      </c>
      <c r="W178" s="654"/>
      <c r="X178" s="651"/>
      <c r="Y178" s="651" t="s">
        <v>3437</v>
      </c>
      <c r="Z178" s="651"/>
      <c r="AA178" s="654" t="str">
        <f>VLOOKUP(Y178,'20230302Data'!A:K,2,FALSE)</f>
        <v>小5－2</v>
      </c>
      <c r="AB178" s="654" t="str">
        <f>VLOOKUP(Y178,'20230302Data'!A:K,3,FALSE)</f>
        <v>山田 悠人</v>
      </c>
      <c r="AC178" s="655" t="str">
        <f>VLOOKUP(Y178,'20230302Data'!A:K,4,FALSE)</f>
        <v>泰之</v>
      </c>
      <c r="AD178" s="655" t="str">
        <f>VLOOKUP(Y178,'20230302Data'!A:K,6,FALSE)</f>
        <v/>
      </c>
      <c r="AE178" s="655" t="str">
        <f>VLOOKUP(Y178,'20230302Data'!A:K,7,FALSE)</f>
        <v/>
      </c>
      <c r="AF178" s="655" t="str">
        <f>VLOOKUP(Y178,'20230302Data'!A:K,8,FALSE)</f>
        <v/>
      </c>
      <c r="AG178" s="655" t="str">
        <f>VLOOKUP(Y178,'20230302Data'!A:K,9,FALSE)</f>
        <v/>
      </c>
      <c r="AH178" s="655" t="str">
        <f t="shared" si="1"/>
        <v>3109567817</v>
      </c>
      <c r="AI178" s="655" t="str">
        <f>IFERROR(VLOOKUP(AH178,'2024当番免除者リスト'!F:H,3,FALSE),"")</f>
        <v/>
      </c>
    </row>
    <row r="179" ht="12.75" customHeight="1">
      <c r="A179" s="574" t="s">
        <v>1364</v>
      </c>
      <c r="B179" s="574">
        <v>177.0</v>
      </c>
      <c r="C179" s="575" t="s">
        <v>139</v>
      </c>
      <c r="D179" s="574" t="s">
        <v>3684</v>
      </c>
      <c r="E179" s="575" t="s">
        <v>1361</v>
      </c>
      <c r="F179" s="574" t="s">
        <v>1364</v>
      </c>
      <c r="G179" s="575" t="s">
        <v>1363</v>
      </c>
      <c r="H179" s="574"/>
      <c r="I179" s="574"/>
      <c r="J179" s="575"/>
      <c r="K179" s="575"/>
      <c r="L179" s="575"/>
      <c r="M179" s="575"/>
      <c r="N179" s="576">
        <v>45038.0</v>
      </c>
      <c r="O179" s="574" t="s">
        <v>42</v>
      </c>
      <c r="P179" s="600"/>
      <c r="Q179" s="600"/>
      <c r="R179" s="574"/>
      <c r="S179" s="574"/>
      <c r="T179" s="575" t="s">
        <v>3685</v>
      </c>
      <c r="U179" s="579"/>
      <c r="V179" s="579"/>
      <c r="W179" s="575" t="s">
        <v>136</v>
      </c>
      <c r="X179" s="575"/>
      <c r="Y179" s="574" t="s">
        <v>1364</v>
      </c>
      <c r="Z179" s="575"/>
      <c r="AA179" s="580" t="str">
        <f>VLOOKUP(Y179,'20230302Data'!A:K,2,FALSE)</f>
        <v>小5－2</v>
      </c>
      <c r="AB179" s="580" t="str">
        <f>VLOOKUP(Y179,'20230302Data'!A:K,3,FALSE)</f>
        <v>堀内 漣</v>
      </c>
      <c r="AC179" s="581" t="str">
        <f>VLOOKUP(Y179,'20230302Data'!A:K,4,FALSE)</f>
        <v>拓</v>
      </c>
      <c r="AD179" s="581" t="str">
        <f>VLOOKUP(Y179,'20230302Data'!A:K,6,FALSE)</f>
        <v>中3－1</v>
      </c>
      <c r="AE179" s="581" t="str">
        <f>VLOOKUP(Y179,'20230302Data'!A:K,7,FALSE)</f>
        <v>堀内 菜那</v>
      </c>
      <c r="AF179" s="581" t="str">
        <f>VLOOKUP(Y179,'20230302Data'!A:K,8,FALSE)</f>
        <v/>
      </c>
      <c r="AG179" s="581" t="str">
        <f>VLOOKUP(Y179,'20230302Data'!A:K,9,FALSE)</f>
        <v/>
      </c>
      <c r="AH179" s="581" t="str">
        <f t="shared" si="1"/>
        <v>7706584991</v>
      </c>
      <c r="AI179" s="581" t="str">
        <f>IFERROR(VLOOKUP(AH179,'2024当番免除者リスト'!F:H,3,FALSE),"")</f>
        <v/>
      </c>
    </row>
    <row r="180" ht="12.75" customHeight="1">
      <c r="A180" s="264" t="s">
        <v>1373</v>
      </c>
      <c r="B180" s="264">
        <v>178.0</v>
      </c>
      <c r="C180" s="264" t="s">
        <v>144</v>
      </c>
      <c r="D180" s="264" t="s">
        <v>3455</v>
      </c>
      <c r="E180" s="264" t="s">
        <v>1372</v>
      </c>
      <c r="F180" s="264" t="s">
        <v>1373</v>
      </c>
      <c r="G180" s="44" t="s">
        <v>1374</v>
      </c>
      <c r="H180" s="264" t="s">
        <v>2731</v>
      </c>
      <c r="I180" s="264" t="s">
        <v>2587</v>
      </c>
      <c r="J180" s="44"/>
      <c r="K180" s="44"/>
      <c r="L180" s="44"/>
      <c r="M180" s="44"/>
      <c r="N180" s="582"/>
      <c r="O180" s="582"/>
      <c r="P180" s="582"/>
      <c r="Q180" s="582"/>
      <c r="R180" s="582"/>
      <c r="S180" s="264"/>
      <c r="T180" s="583"/>
      <c r="U180" s="584"/>
      <c r="V180" s="584"/>
      <c r="W180" s="44" t="s">
        <v>211</v>
      </c>
      <c r="X180" s="44"/>
      <c r="Y180" s="264" t="s">
        <v>1373</v>
      </c>
      <c r="Z180" s="585" t="s">
        <v>1374</v>
      </c>
      <c r="AA180" s="585" t="str">
        <f>VLOOKUP(Y180,'20230302Data'!A:K,2,FALSE)</f>
        <v>小6－1</v>
      </c>
      <c r="AB180" s="585" t="str">
        <f>VLOOKUP(Y180,'20230302Data'!A:K,3,FALSE)</f>
        <v>濱岡 尚裕</v>
      </c>
      <c r="AC180" s="586" t="str">
        <f>VLOOKUP(Y180,'20230302Data'!A:K,4,FALSE)</f>
        <v>寛裕</v>
      </c>
      <c r="AD180" s="586" t="str">
        <f>VLOOKUP(Y180,'20230302Data'!A:K,6,FALSE)</f>
        <v>中2－1</v>
      </c>
      <c r="AE180" s="586" t="str">
        <f>VLOOKUP(Y180,'20230302Data'!A:K,7,FALSE)</f>
        <v>濱岡 柚里子</v>
      </c>
      <c r="AF180" s="586" t="str">
        <f>VLOOKUP(Y180,'20230302Data'!A:K,8,FALSE)</f>
        <v/>
      </c>
      <c r="AG180" s="586" t="str">
        <f>VLOOKUP(Y180,'20230302Data'!A:K,9,FALSE)</f>
        <v/>
      </c>
      <c r="AH180" s="586" t="str">
        <f t="shared" si="1"/>
        <v>6782068519</v>
      </c>
      <c r="AI180" s="586" t="str">
        <f>IFERROR(VLOOKUP(AH180,'2024当番免除者リスト'!F:H,3,FALSE),"")</f>
        <v/>
      </c>
    </row>
    <row r="181" ht="12.75" customHeight="1">
      <c r="A181" s="574" t="s">
        <v>1407</v>
      </c>
      <c r="B181" s="574">
        <v>179.0</v>
      </c>
      <c r="C181" s="574" t="s">
        <v>144</v>
      </c>
      <c r="D181" s="574" t="s">
        <v>3464</v>
      </c>
      <c r="E181" s="574" t="s">
        <v>1403</v>
      </c>
      <c r="F181" s="574" t="s">
        <v>1407</v>
      </c>
      <c r="G181" s="575" t="s">
        <v>3686</v>
      </c>
      <c r="H181" s="574"/>
      <c r="I181" s="574"/>
      <c r="J181" s="574"/>
      <c r="K181" s="574"/>
      <c r="L181" s="574"/>
      <c r="M181" s="574"/>
      <c r="N181" s="576"/>
      <c r="O181" s="574"/>
      <c r="P181" s="577"/>
      <c r="Q181" s="577"/>
      <c r="R181" s="576"/>
      <c r="S181" s="576"/>
      <c r="T181" s="578"/>
      <c r="U181" s="611"/>
      <c r="V181" s="611"/>
      <c r="W181" s="574" t="s">
        <v>136</v>
      </c>
      <c r="X181" s="574" t="s">
        <v>3687</v>
      </c>
      <c r="Y181" s="574" t="s">
        <v>1407</v>
      </c>
      <c r="Z181" s="580" t="s">
        <v>1406</v>
      </c>
      <c r="AA181" s="580" t="str">
        <f>VLOOKUP(Y181,'20230302Data'!A:K,2,FALSE)</f>
        <v>小6－1</v>
      </c>
      <c r="AB181" s="580" t="str">
        <f>VLOOKUP(Y181,'20230302Data'!A:K,3,FALSE)</f>
        <v>前田 康喜</v>
      </c>
      <c r="AC181" s="581" t="str">
        <f>VLOOKUP(Y181,'20230302Data'!A:K,4,FALSE)</f>
        <v>直斗</v>
      </c>
      <c r="AD181" s="581" t="str">
        <f>VLOOKUP(Y181,'20230302Data'!A:K,6,FALSE)</f>
        <v/>
      </c>
      <c r="AE181" s="581" t="str">
        <f>VLOOKUP(Y181,'20230302Data'!A:K,7,FALSE)</f>
        <v/>
      </c>
      <c r="AF181" s="581" t="str">
        <f>VLOOKUP(Y181,'20230302Data'!A:K,8,FALSE)</f>
        <v/>
      </c>
      <c r="AG181" s="581" t="str">
        <f>VLOOKUP(Y181,'20230302Data'!A:K,9,FALSE)</f>
        <v/>
      </c>
      <c r="AH181" s="581" t="str">
        <f t="shared" si="1"/>
        <v>4043601177</v>
      </c>
      <c r="AI181" s="581" t="str">
        <f>IFERROR(VLOOKUP(AH181,'2024当番免除者リスト'!F:H,3,FALSE),"")</f>
        <v/>
      </c>
    </row>
    <row r="182" ht="12.75" customHeight="1">
      <c r="A182" s="264" t="s">
        <v>3452</v>
      </c>
      <c r="B182" s="264">
        <v>180.0</v>
      </c>
      <c r="C182" s="264" t="s">
        <v>144</v>
      </c>
      <c r="D182" s="264" t="s">
        <v>3453</v>
      </c>
      <c r="E182" s="264" t="s">
        <v>1378</v>
      </c>
      <c r="F182" s="264" t="s">
        <v>3452</v>
      </c>
      <c r="G182" s="44" t="s">
        <v>1381</v>
      </c>
      <c r="H182" s="264" t="s">
        <v>2731</v>
      </c>
      <c r="I182" s="264" t="s">
        <v>2582</v>
      </c>
      <c r="J182" s="44"/>
      <c r="K182" s="44"/>
      <c r="L182" s="44"/>
      <c r="M182" s="44"/>
      <c r="N182" s="582"/>
      <c r="O182" s="582"/>
      <c r="P182" s="582"/>
      <c r="Q182" s="264"/>
      <c r="R182" s="582"/>
      <c r="S182" s="582"/>
      <c r="T182" s="583"/>
      <c r="U182" s="584"/>
      <c r="V182" s="584"/>
      <c r="W182" s="44" t="s">
        <v>211</v>
      </c>
      <c r="X182" s="44"/>
      <c r="Y182" s="264" t="s">
        <v>3452</v>
      </c>
      <c r="Z182" s="585" t="s">
        <v>1381</v>
      </c>
      <c r="AA182" s="585" t="str">
        <f>VLOOKUP(Y182,'20230302Data'!A:K,2,FALSE)</f>
        <v>小6－1</v>
      </c>
      <c r="AB182" s="585" t="str">
        <f>VLOOKUP(Y182,'20230302Data'!A:K,3,FALSE)</f>
        <v>太田 理仁</v>
      </c>
      <c r="AC182" s="586" t="str">
        <f>VLOOKUP(Y182,'20230302Data'!A:K,4,FALSE)</f>
        <v>浩二</v>
      </c>
      <c r="AD182" s="586" t="str">
        <f>VLOOKUP(Y182,'20230302Data'!A:K,6,FALSE)</f>
        <v>中2－1</v>
      </c>
      <c r="AE182" s="586" t="str">
        <f>VLOOKUP(Y182,'20230302Data'!A:K,7,FALSE)</f>
        <v>太田 絢梧</v>
      </c>
      <c r="AF182" s="586" t="str">
        <f>VLOOKUP(Y182,'20230302Data'!A:K,8,FALSE)</f>
        <v/>
      </c>
      <c r="AG182" s="586" t="str">
        <f>VLOOKUP(Y182,'20230302Data'!A:K,9,FALSE)</f>
        <v/>
      </c>
      <c r="AH182" s="586" t="str">
        <f t="shared" si="1"/>
        <v>4704614993</v>
      </c>
      <c r="AI182" s="586" t="str">
        <f>IFERROR(VLOOKUP(AH182,'2024当番免除者リスト'!F:H,3,FALSE),"")</f>
        <v/>
      </c>
    </row>
    <row r="183" ht="12.75" customHeight="1">
      <c r="A183" s="264" t="s">
        <v>3458</v>
      </c>
      <c r="B183" s="264">
        <v>181.0</v>
      </c>
      <c r="C183" s="264" t="s">
        <v>144</v>
      </c>
      <c r="D183" s="264" t="s">
        <v>3460</v>
      </c>
      <c r="E183" s="264" t="s">
        <v>3461</v>
      </c>
      <c r="F183" s="264" t="s">
        <v>3458</v>
      </c>
      <c r="G183" s="44" t="s">
        <v>3459</v>
      </c>
      <c r="H183" s="646"/>
      <c r="I183" s="646"/>
      <c r="J183" s="44"/>
      <c r="K183" s="44"/>
      <c r="L183" s="44"/>
      <c r="M183" s="44"/>
      <c r="N183" s="582"/>
      <c r="O183" s="582"/>
      <c r="P183" s="582"/>
      <c r="Q183" s="264"/>
      <c r="R183" s="582">
        <v>45059.0</v>
      </c>
      <c r="S183" s="264" t="s">
        <v>396</v>
      </c>
      <c r="T183" s="583"/>
      <c r="U183" s="584"/>
      <c r="V183" s="584">
        <v>45094.0</v>
      </c>
      <c r="W183" s="44" t="s">
        <v>211</v>
      </c>
      <c r="X183" s="44"/>
      <c r="Y183" s="264" t="s">
        <v>3458</v>
      </c>
      <c r="Z183" s="585" t="s">
        <v>3459</v>
      </c>
      <c r="AA183" s="585" t="str">
        <f>VLOOKUP(Y183,'20230302Data'!A:K,2,FALSE)</f>
        <v>小6－1</v>
      </c>
      <c r="AB183" s="585" t="str">
        <f>VLOOKUP(Y183,'20230302Data'!A:K,3,FALSE)</f>
        <v>莅戸 利紗</v>
      </c>
      <c r="AC183" s="586" t="str">
        <f>VLOOKUP(Y183,'20230302Data'!A:K,4,FALSE)</f>
        <v>法夫</v>
      </c>
      <c r="AD183" s="586" t="str">
        <f>VLOOKUP(Y183,'20230302Data'!A:K,6,FALSE)</f>
        <v/>
      </c>
      <c r="AE183" s="586" t="str">
        <f>VLOOKUP(Y183,'20230302Data'!A:K,7,FALSE)</f>
        <v/>
      </c>
      <c r="AF183" s="586" t="str">
        <f>VLOOKUP(Y183,'20230302Data'!A:K,8,FALSE)</f>
        <v/>
      </c>
      <c r="AG183" s="586" t="str">
        <f>VLOOKUP(Y183,'20230302Data'!A:K,9,FALSE)</f>
        <v/>
      </c>
      <c r="AH183" s="586" t="str">
        <f t="shared" si="1"/>
        <v>7705478194</v>
      </c>
      <c r="AI183" s="586" t="str">
        <f>IFERROR(VLOOKUP(AH183,'2024当番免除者リスト'!F:H,3,FALSE),"")</f>
        <v/>
      </c>
    </row>
    <row r="184" ht="12.75" customHeight="1">
      <c r="A184" s="264" t="s">
        <v>2825</v>
      </c>
      <c r="B184" s="264">
        <v>182.0</v>
      </c>
      <c r="C184" s="264" t="s">
        <v>144</v>
      </c>
      <c r="D184" s="264" t="s">
        <v>3466</v>
      </c>
      <c r="E184" s="264" t="s">
        <v>2824</v>
      </c>
      <c r="F184" s="264" t="s">
        <v>2825</v>
      </c>
      <c r="G184" s="44" t="s">
        <v>2826</v>
      </c>
      <c r="H184" s="44"/>
      <c r="I184" s="44"/>
      <c r="J184" s="44"/>
      <c r="K184" s="44"/>
      <c r="L184" s="44"/>
      <c r="M184" s="44"/>
      <c r="N184" s="582"/>
      <c r="O184" s="264"/>
      <c r="P184" s="582"/>
      <c r="Q184" s="264"/>
      <c r="R184" s="582">
        <v>45045.0</v>
      </c>
      <c r="S184" s="264" t="s">
        <v>42</v>
      </c>
      <c r="T184" s="583"/>
      <c r="U184" s="584"/>
      <c r="V184" s="584"/>
      <c r="W184" s="44" t="s">
        <v>211</v>
      </c>
      <c r="X184" s="44"/>
      <c r="Y184" s="264" t="s">
        <v>2825</v>
      </c>
      <c r="Z184" s="585" t="s">
        <v>2826</v>
      </c>
      <c r="AA184" s="585" t="str">
        <f>VLOOKUP(Y184,'20230302Data'!A:K,2,FALSE)</f>
        <v>小6－1</v>
      </c>
      <c r="AB184" s="585" t="str">
        <f>VLOOKUP(Y184,'20230302Data'!A:K,3,FALSE)</f>
        <v>大瀧 陽葵</v>
      </c>
      <c r="AC184" s="586" t="str">
        <f>VLOOKUP(Y184,'20230302Data'!A:K,4,FALSE)</f>
        <v>林威</v>
      </c>
      <c r="AD184" s="586" t="str">
        <f>VLOOKUP(Y184,'20230302Data'!A:K,6,FALSE)</f>
        <v/>
      </c>
      <c r="AE184" s="586" t="str">
        <f>VLOOKUP(Y184,'20230302Data'!A:K,7,FALSE)</f>
        <v/>
      </c>
      <c r="AF184" s="586" t="str">
        <f>VLOOKUP(Y184,'20230302Data'!A:K,8,FALSE)</f>
        <v/>
      </c>
      <c r="AG184" s="586" t="str">
        <f>VLOOKUP(Y184,'20230302Data'!A:K,9,FALSE)</f>
        <v/>
      </c>
      <c r="AH184" s="586" t="str">
        <f t="shared" si="1"/>
        <v>7142803924</v>
      </c>
      <c r="AI184" s="586" t="str">
        <f>IFERROR(VLOOKUP(AH184,'2024当番免除者リスト'!F:H,3,FALSE),"")</f>
        <v/>
      </c>
    </row>
    <row r="185" ht="12.75" customHeight="1">
      <c r="A185" s="587" t="s">
        <v>3467</v>
      </c>
      <c r="B185" s="587">
        <v>183.0</v>
      </c>
      <c r="C185" s="587" t="s">
        <v>144</v>
      </c>
      <c r="D185" s="587" t="s">
        <v>3469</v>
      </c>
      <c r="E185" s="587" t="s">
        <v>3470</v>
      </c>
      <c r="F185" s="587" t="s">
        <v>3467</v>
      </c>
      <c r="G185" s="656" t="s">
        <v>3468</v>
      </c>
      <c r="H185" s="587" t="s">
        <v>3102</v>
      </c>
      <c r="I185" s="587" t="s">
        <v>3688</v>
      </c>
      <c r="J185" s="587"/>
      <c r="K185" s="587"/>
      <c r="L185" s="587"/>
      <c r="M185" s="587"/>
      <c r="N185" s="588"/>
      <c r="O185" s="588"/>
      <c r="P185" s="588">
        <v>45066.0</v>
      </c>
      <c r="Q185" s="587" t="s">
        <v>42</v>
      </c>
      <c r="R185" s="588"/>
      <c r="S185" s="588"/>
      <c r="T185" s="589"/>
      <c r="U185" s="608"/>
      <c r="V185" s="608"/>
      <c r="W185" s="139" t="s">
        <v>52</v>
      </c>
      <c r="X185" s="587" t="s">
        <v>3687</v>
      </c>
      <c r="Y185" s="587" t="s">
        <v>3467</v>
      </c>
      <c r="Z185" s="591" t="s">
        <v>3468</v>
      </c>
      <c r="AA185" s="591" t="str">
        <f>VLOOKUP(Y185,'20230302Data'!A:K,2,FALSE)</f>
        <v>小6－1</v>
      </c>
      <c r="AB185" s="591" t="str">
        <f>VLOOKUP(Y185,'20230302Data'!A:K,3,FALSE)</f>
        <v>川口 恵里佳</v>
      </c>
      <c r="AC185" s="592" t="str">
        <f>VLOOKUP(Y185,'20230302Data'!A:K,4,FALSE)</f>
        <v>慎太郎</v>
      </c>
      <c r="AD185" s="592" t="str">
        <f>VLOOKUP(Y185,'20230302Data'!A:K,6,FALSE)</f>
        <v>中1－1</v>
      </c>
      <c r="AE185" s="592" t="str">
        <f>VLOOKUP(Y185,'20230302Data'!A:K,7,FALSE)</f>
        <v>川口 航生</v>
      </c>
      <c r="AF185" s="592" t="str">
        <f>VLOOKUP(Y185,'20230302Data'!A:K,8,FALSE)</f>
        <v/>
      </c>
      <c r="AG185" s="592" t="str">
        <f>VLOOKUP(Y185,'20230302Data'!A:K,9,FALSE)</f>
        <v/>
      </c>
      <c r="AH185" s="592" t="str">
        <f t="shared" si="1"/>
        <v>4704554421</v>
      </c>
      <c r="AI185" s="592" t="str">
        <f>IFERROR(VLOOKUP(AH185,'2024当番免除者リスト'!F:H,3,FALSE),"")</f>
        <v/>
      </c>
    </row>
    <row r="186" ht="12.75" customHeight="1">
      <c r="A186" s="593" t="s">
        <v>1387</v>
      </c>
      <c r="B186" s="593">
        <v>184.0</v>
      </c>
      <c r="C186" s="593" t="s">
        <v>144</v>
      </c>
      <c r="D186" s="593" t="s">
        <v>3462</v>
      </c>
      <c r="E186" s="593" t="s">
        <v>1384</v>
      </c>
      <c r="F186" s="593" t="s">
        <v>1387</v>
      </c>
      <c r="G186" s="594" t="s">
        <v>1386</v>
      </c>
      <c r="H186" s="594"/>
      <c r="I186" s="594"/>
      <c r="J186" s="594"/>
      <c r="K186" s="594"/>
      <c r="L186" s="594"/>
      <c r="M186" s="594"/>
      <c r="N186" s="595"/>
      <c r="O186" s="593"/>
      <c r="P186" s="595"/>
      <c r="Q186" s="595"/>
      <c r="R186" s="577"/>
      <c r="S186" s="577"/>
      <c r="T186" s="596"/>
      <c r="U186" s="613"/>
      <c r="V186" s="613"/>
      <c r="W186" s="594" t="s">
        <v>76</v>
      </c>
      <c r="X186" s="594"/>
      <c r="Y186" s="593" t="s">
        <v>1387</v>
      </c>
      <c r="Z186" s="598" t="s">
        <v>1386</v>
      </c>
      <c r="AA186" s="598" t="str">
        <f>VLOOKUP(Y186,'20230302Data'!A:K,2,FALSE)</f>
        <v>小6－1</v>
      </c>
      <c r="AB186" s="598" t="str">
        <f>VLOOKUP(Y186,'20230302Data'!A:K,3,FALSE)</f>
        <v>森川 千凪</v>
      </c>
      <c r="AC186" s="599" t="str">
        <f>VLOOKUP(Y186,'20230302Data'!A:K,4,FALSE)</f>
        <v>智之</v>
      </c>
      <c r="AD186" s="599" t="str">
        <f>VLOOKUP(Y186,'20230302Data'!A:K,6,FALSE)</f>
        <v/>
      </c>
      <c r="AE186" s="599" t="str">
        <f>VLOOKUP(Y186,'20230302Data'!A:K,7,FALSE)</f>
        <v/>
      </c>
      <c r="AF186" s="599" t="str">
        <f>VLOOKUP(Y186,'20230302Data'!A:K,8,FALSE)</f>
        <v/>
      </c>
      <c r="AG186" s="599" t="str">
        <f>VLOOKUP(Y186,'20230302Data'!A:K,9,FALSE)</f>
        <v/>
      </c>
      <c r="AH186" s="599" t="str">
        <f t="shared" si="1"/>
        <v>4049516586</v>
      </c>
      <c r="AI186" s="599" t="str">
        <f>IFERROR(VLOOKUP(AH186,'2024当番免除者リスト'!F:H,3,FALSE),"")</f>
        <v/>
      </c>
    </row>
    <row r="187" ht="12.75" customHeight="1">
      <c r="A187" s="614" t="s">
        <v>1390</v>
      </c>
      <c r="B187" s="614">
        <v>185.0</v>
      </c>
      <c r="C187" s="614" t="s">
        <v>144</v>
      </c>
      <c r="D187" s="614" t="s">
        <v>3457</v>
      </c>
      <c r="E187" s="614" t="s">
        <v>1389</v>
      </c>
      <c r="F187" s="614" t="s">
        <v>1390</v>
      </c>
      <c r="G187" s="615" t="s">
        <v>1392</v>
      </c>
      <c r="H187" s="614"/>
      <c r="I187" s="614"/>
      <c r="J187" s="614"/>
      <c r="K187" s="614"/>
      <c r="L187" s="614"/>
      <c r="M187" s="614"/>
      <c r="N187" s="577"/>
      <c r="O187" s="577"/>
      <c r="P187" s="577"/>
      <c r="Q187" s="577"/>
      <c r="R187" s="614"/>
      <c r="S187" s="616"/>
      <c r="T187" s="617"/>
      <c r="U187" s="618"/>
      <c r="V187" s="618"/>
      <c r="W187" s="614" t="s">
        <v>177</v>
      </c>
      <c r="X187" s="614" t="s">
        <v>3689</v>
      </c>
      <c r="Y187" s="614" t="s">
        <v>1390</v>
      </c>
      <c r="Z187" s="619" t="s">
        <v>1392</v>
      </c>
      <c r="AA187" s="619" t="str">
        <f>VLOOKUP(Y187,'20230302Data'!A:K,2,FALSE)</f>
        <v>小6－1</v>
      </c>
      <c r="AB187" s="619" t="str">
        <f>VLOOKUP(Y187,'20230302Data'!A:K,3,FALSE)</f>
        <v>大塚 ルビー</v>
      </c>
      <c r="AC187" s="620" t="str">
        <f>VLOOKUP(Y187,'20230302Data'!A:K,4,FALSE)</f>
        <v>マイケル</v>
      </c>
      <c r="AD187" s="620" t="str">
        <f>VLOOKUP(Y187,'20230302Data'!A:K,6,FALSE)</f>
        <v/>
      </c>
      <c r="AE187" s="620" t="str">
        <f>VLOOKUP(Y187,'20230302Data'!A:K,7,FALSE)</f>
        <v/>
      </c>
      <c r="AF187" s="620" t="str">
        <f>VLOOKUP(Y187,'20230302Data'!A:K,8,FALSE)</f>
        <v/>
      </c>
      <c r="AG187" s="620" t="str">
        <f>VLOOKUP(Y187,'20230302Data'!A:K,9,FALSE)</f>
        <v/>
      </c>
      <c r="AH187" s="620" t="str">
        <f t="shared" si="1"/>
        <v>6784516436</v>
      </c>
      <c r="AI187" s="620" t="str">
        <f>IFERROR(VLOOKUP(AH187,'2024当番免除者リスト'!F:H,3,FALSE),"")</f>
        <v/>
      </c>
    </row>
    <row r="188" ht="12.75" customHeight="1">
      <c r="A188" s="657" t="s">
        <v>418</v>
      </c>
      <c r="B188" s="657">
        <v>187.0</v>
      </c>
      <c r="C188" s="657" t="s">
        <v>151</v>
      </c>
      <c r="D188" s="657" t="s">
        <v>3690</v>
      </c>
      <c r="E188" s="657" t="s">
        <v>417</v>
      </c>
      <c r="F188" s="657" t="s">
        <v>418</v>
      </c>
      <c r="G188" s="658" t="s">
        <v>419</v>
      </c>
      <c r="H188" s="657" t="s">
        <v>2809</v>
      </c>
      <c r="I188" s="657" t="s">
        <v>421</v>
      </c>
      <c r="J188" s="658"/>
      <c r="K188" s="658"/>
      <c r="L188" s="658"/>
      <c r="M188" s="658"/>
      <c r="N188" s="659"/>
      <c r="O188" s="659"/>
      <c r="P188" s="659"/>
      <c r="Q188" s="657"/>
      <c r="R188" s="659"/>
      <c r="S188" s="659"/>
      <c r="T188" s="660"/>
      <c r="U188" s="661"/>
      <c r="V188" s="661"/>
      <c r="W188" s="657" t="s">
        <v>52</v>
      </c>
      <c r="X188" s="658"/>
      <c r="Y188" s="657" t="s">
        <v>418</v>
      </c>
      <c r="Z188" s="662" t="s">
        <v>419</v>
      </c>
      <c r="AA188" s="662" t="str">
        <f>VLOOKUP(Y188,'20230302Data'!A:K,2,FALSE)</f>
        <v>小6－2</v>
      </c>
      <c r="AB188" s="662" t="str">
        <f>VLOOKUP(Y188,'20230302Data'!A:K,3,FALSE)</f>
        <v>アリガンバリ シーナ</v>
      </c>
      <c r="AC188" s="663" t="str">
        <f>VLOOKUP(Y188,'20230302Data'!A:K,4,FALSE)</f>
        <v>アミア</v>
      </c>
      <c r="AD188" s="663" t="str">
        <f>VLOOKUP(Y188,'20230302Data'!A:K,6,FALSE)</f>
        <v>中3－1</v>
      </c>
      <c r="AE188" s="663" t="str">
        <f>VLOOKUP(Y188,'20230302Data'!A:K,7,FALSE)</f>
        <v>アリガンバリ レザ</v>
      </c>
      <c r="AF188" s="663" t="str">
        <f>VLOOKUP(Y188,'20230302Data'!A:K,8,FALSE)</f>
        <v/>
      </c>
      <c r="AG188" s="663" t="str">
        <f>VLOOKUP(Y188,'20230302Data'!A:K,9,FALSE)</f>
        <v/>
      </c>
      <c r="AH188" s="663" t="str">
        <f t="shared" si="1"/>
        <v>4049360165</v>
      </c>
      <c r="AI188" s="663" t="str">
        <f>IFERROR(VLOOKUP(AH188,'2024当番免除者リスト'!F:H,3,FALSE),"")</f>
        <v>学級委員</v>
      </c>
    </row>
    <row r="189" ht="12.75" customHeight="1">
      <c r="A189" s="264" t="s">
        <v>426</v>
      </c>
      <c r="B189" s="264">
        <v>188.0</v>
      </c>
      <c r="C189" s="264" t="s">
        <v>151</v>
      </c>
      <c r="D189" s="264" t="s">
        <v>3691</v>
      </c>
      <c r="E189" s="264" t="s">
        <v>423</v>
      </c>
      <c r="F189" s="264" t="s">
        <v>426</v>
      </c>
      <c r="G189" s="44" t="s">
        <v>427</v>
      </c>
      <c r="H189" s="44"/>
      <c r="I189" s="44"/>
      <c r="J189" s="44"/>
      <c r="K189" s="44"/>
      <c r="L189" s="44"/>
      <c r="M189" s="44"/>
      <c r="N189" s="582"/>
      <c r="O189" s="582"/>
      <c r="P189" s="582"/>
      <c r="Q189" s="582"/>
      <c r="R189" s="582"/>
      <c r="S189" s="264"/>
      <c r="T189" s="583"/>
      <c r="U189" s="584"/>
      <c r="V189" s="584"/>
      <c r="W189" s="44" t="s">
        <v>211</v>
      </c>
      <c r="X189" s="44"/>
      <c r="Y189" s="264" t="s">
        <v>426</v>
      </c>
      <c r="Z189" s="585" t="s">
        <v>427</v>
      </c>
      <c r="AA189" s="585" t="str">
        <f>VLOOKUP(Y189,'20230302Data'!A:K,2,FALSE)</f>
        <v>小6－2</v>
      </c>
      <c r="AB189" s="585" t="str">
        <f>VLOOKUP(Y189,'20230302Data'!A:K,3,FALSE)</f>
        <v>山川 陽大</v>
      </c>
      <c r="AC189" s="586" t="str">
        <f>VLOOKUP(Y189,'20230302Data'!A:K,4,FALSE)</f>
        <v>将人</v>
      </c>
      <c r="AD189" s="586" t="str">
        <f>VLOOKUP(Y189,'20230302Data'!A:K,6,FALSE)</f>
        <v/>
      </c>
      <c r="AE189" s="586" t="str">
        <f>VLOOKUP(Y189,'20230302Data'!A:K,7,FALSE)</f>
        <v/>
      </c>
      <c r="AF189" s="586" t="str">
        <f>VLOOKUP(Y189,'20230302Data'!A:K,8,FALSE)</f>
        <v/>
      </c>
      <c r="AG189" s="586" t="str">
        <f>VLOOKUP(Y189,'20230302Data'!A:K,9,FALSE)</f>
        <v/>
      </c>
      <c r="AH189" s="586" t="str">
        <f t="shared" si="1"/>
        <v>2017530671</v>
      </c>
      <c r="AI189" s="586" t="str">
        <f>IFERROR(VLOOKUP(AH189,'2024当番免除者リスト'!F:H,3,FALSE),"")</f>
        <v>図書委員</v>
      </c>
    </row>
    <row r="190" ht="12.75" customHeight="1">
      <c r="A190" s="600" t="s">
        <v>1410</v>
      </c>
      <c r="B190" s="600">
        <v>189.0</v>
      </c>
      <c r="C190" s="600" t="s">
        <v>151</v>
      </c>
      <c r="D190" s="600" t="s">
        <v>3465</v>
      </c>
      <c r="E190" s="600" t="s">
        <v>1409</v>
      </c>
      <c r="F190" s="600" t="s">
        <v>1410</v>
      </c>
      <c r="G190" s="601" t="s">
        <v>1411</v>
      </c>
      <c r="H190" s="600"/>
      <c r="I190" s="600"/>
      <c r="J190" s="600"/>
      <c r="K190" s="600"/>
      <c r="L190" s="600"/>
      <c r="M190" s="600"/>
      <c r="N190" s="577"/>
      <c r="O190" s="600"/>
      <c r="P190" s="577"/>
      <c r="Q190" s="600"/>
      <c r="R190" s="577"/>
      <c r="S190" s="577"/>
      <c r="T190" s="602"/>
      <c r="U190" s="603"/>
      <c r="V190" s="603"/>
      <c r="W190" s="600" t="s">
        <v>3534</v>
      </c>
      <c r="X190" s="600" t="s">
        <v>3692</v>
      </c>
      <c r="Y190" s="600" t="s">
        <v>1410</v>
      </c>
      <c r="Z190" s="604" t="s">
        <v>1411</v>
      </c>
      <c r="AA190" s="604" t="str">
        <f>VLOOKUP(Y190,'20230302Data'!A:K,2,FALSE)</f>
        <v>小6－2</v>
      </c>
      <c r="AB190" s="604" t="str">
        <f>VLOOKUP(Y190,'20230302Data'!A:K,3,FALSE)</f>
        <v>古田 輝朗</v>
      </c>
      <c r="AC190" s="605" t="str">
        <f>VLOOKUP(Y190,'20230302Data'!A:K,4,FALSE)</f>
        <v>富正</v>
      </c>
      <c r="AD190" s="605" t="str">
        <f>VLOOKUP(Y190,'20230302Data'!A:K,6,FALSE)</f>
        <v>中3－1</v>
      </c>
      <c r="AE190" s="605" t="str">
        <f>VLOOKUP(Y190,'20230302Data'!A:K,7,FALSE)</f>
        <v>古田 鐘一朗</v>
      </c>
      <c r="AF190" s="605" t="str">
        <f>VLOOKUP(Y190,'20230302Data'!A:K,8,FALSE)</f>
        <v/>
      </c>
      <c r="AG190" s="605" t="str">
        <f>VLOOKUP(Y190,'20230302Data'!A:K,9,FALSE)</f>
        <v/>
      </c>
      <c r="AH190" s="605" t="str">
        <f t="shared" si="1"/>
        <v>4044445497</v>
      </c>
      <c r="AI190" s="605" t="str">
        <f>IFERROR(VLOOKUP(AH190,'2024当番免除者リスト'!F:H,3,FALSE),"")</f>
        <v/>
      </c>
    </row>
    <row r="191" ht="12.75" customHeight="1">
      <c r="A191" s="587" t="s">
        <v>551</v>
      </c>
      <c r="B191" s="587">
        <v>190.0</v>
      </c>
      <c r="C191" s="587" t="s">
        <v>151</v>
      </c>
      <c r="D191" s="587" t="s">
        <v>3463</v>
      </c>
      <c r="E191" s="587" t="s">
        <v>550</v>
      </c>
      <c r="F191" s="587" t="s">
        <v>551</v>
      </c>
      <c r="G191" s="139" t="s">
        <v>552</v>
      </c>
      <c r="H191" s="139"/>
      <c r="I191" s="139"/>
      <c r="J191" s="139"/>
      <c r="K191" s="139"/>
      <c r="L191" s="139"/>
      <c r="M191" s="139"/>
      <c r="N191" s="588"/>
      <c r="O191" s="588"/>
      <c r="P191" s="588"/>
      <c r="Q191" s="588"/>
      <c r="R191" s="577"/>
      <c r="S191" s="577"/>
      <c r="T191" s="589"/>
      <c r="U191" s="590"/>
      <c r="V191" s="590"/>
      <c r="W191" s="139" t="s">
        <v>128</v>
      </c>
      <c r="X191" s="139"/>
      <c r="Y191" s="587" t="s">
        <v>551</v>
      </c>
      <c r="Z191" s="591" t="s">
        <v>552</v>
      </c>
      <c r="AA191" s="591" t="str">
        <f>VLOOKUP(Y191,'20230302Data'!A:K,2,FALSE)</f>
        <v>小6－2</v>
      </c>
      <c r="AB191" s="591" t="str">
        <f>VLOOKUP(Y191,'20230302Data'!A:K,3,FALSE)</f>
        <v>小川 結愛</v>
      </c>
      <c r="AC191" s="592" t="str">
        <f>VLOOKUP(Y191,'20230302Data'!A:K,4,FALSE)</f>
        <v>拓俊</v>
      </c>
      <c r="AD191" s="592" t="str">
        <f>VLOOKUP(Y191,'20230302Data'!A:K,6,FALSE)</f>
        <v/>
      </c>
      <c r="AE191" s="592" t="str">
        <f>VLOOKUP(Y191,'20230302Data'!A:K,7,FALSE)</f>
        <v/>
      </c>
      <c r="AF191" s="592" t="str">
        <f>VLOOKUP(Y191,'20230302Data'!A:K,8,FALSE)</f>
        <v/>
      </c>
      <c r="AG191" s="592" t="str">
        <f>VLOOKUP(Y191,'20230302Data'!A:K,9,FALSE)</f>
        <v/>
      </c>
      <c r="AH191" s="592" t="str">
        <f t="shared" si="1"/>
        <v>4784887135</v>
      </c>
      <c r="AI191" s="592" t="str">
        <f>IFERROR(VLOOKUP(AH191,'2024当番免除者リスト'!F:H,3,FALSE),"")</f>
        <v/>
      </c>
    </row>
    <row r="192" ht="12.75" customHeight="1">
      <c r="A192" s="574" t="s">
        <v>1395</v>
      </c>
      <c r="B192" s="574">
        <v>191.0</v>
      </c>
      <c r="C192" s="574" t="s">
        <v>151</v>
      </c>
      <c r="D192" s="574" t="s">
        <v>2609</v>
      </c>
      <c r="E192" s="574" t="s">
        <v>1394</v>
      </c>
      <c r="F192" s="574" t="s">
        <v>1395</v>
      </c>
      <c r="G192" s="575" t="s">
        <v>1396</v>
      </c>
      <c r="H192" s="574"/>
      <c r="I192" s="574"/>
      <c r="J192" s="574"/>
      <c r="K192" s="574"/>
      <c r="L192" s="574"/>
      <c r="M192" s="574"/>
      <c r="N192" s="576">
        <v>45038.0</v>
      </c>
      <c r="O192" s="574" t="s">
        <v>176</v>
      </c>
      <c r="P192" s="577"/>
      <c r="Q192" s="577"/>
      <c r="R192" s="576"/>
      <c r="S192" s="576"/>
      <c r="T192" s="578"/>
      <c r="U192" s="611"/>
      <c r="V192" s="611"/>
      <c r="W192" s="574" t="s">
        <v>136</v>
      </c>
      <c r="X192" s="574" t="s">
        <v>3585</v>
      </c>
      <c r="Y192" s="574" t="s">
        <v>1395</v>
      </c>
      <c r="Z192" s="580" t="s">
        <v>1396</v>
      </c>
      <c r="AA192" s="580" t="str">
        <f>VLOOKUP(Y192,'20230302Data'!A:K,2,FALSE)</f>
        <v>小6－2</v>
      </c>
      <c r="AB192" s="580" t="str">
        <f>VLOOKUP(Y192,'20230302Data'!A:K,3,FALSE)</f>
        <v>デイサッター アメリア</v>
      </c>
      <c r="AC192" s="581" t="str">
        <f>VLOOKUP(Y192,'20230302Data'!A:K,4,FALSE)</f>
        <v>ウィム</v>
      </c>
      <c r="AD192" s="581" t="str">
        <f>VLOOKUP(Y192,'20230302Data'!A:K,6,FALSE)</f>
        <v/>
      </c>
      <c r="AE192" s="581" t="str">
        <f>VLOOKUP(Y192,'20230302Data'!A:K,7,FALSE)</f>
        <v/>
      </c>
      <c r="AF192" s="581" t="str">
        <f>VLOOKUP(Y192,'20230302Data'!A:K,8,FALSE)</f>
        <v/>
      </c>
      <c r="AG192" s="581" t="str">
        <f>VLOOKUP(Y192,'20230302Data'!A:K,9,FALSE)</f>
        <v/>
      </c>
      <c r="AH192" s="581" t="str">
        <f t="shared" si="1"/>
        <v>7704010518</v>
      </c>
      <c r="AI192" s="581" t="str">
        <f>IFERROR(VLOOKUP(AH192,'2024当番免除者リスト'!F:H,3,FALSE),"")</f>
        <v>学級委員</v>
      </c>
    </row>
    <row r="193" ht="12.75" customHeight="1">
      <c r="A193" s="264" t="s">
        <v>3472</v>
      </c>
      <c r="B193" s="264">
        <v>192.0</v>
      </c>
      <c r="C193" s="264" t="s">
        <v>151</v>
      </c>
      <c r="D193" s="264" t="s">
        <v>3474</v>
      </c>
      <c r="E193" s="264" t="s">
        <v>3475</v>
      </c>
      <c r="F193" s="264" t="s">
        <v>3472</v>
      </c>
      <c r="G193" s="44" t="s">
        <v>3473</v>
      </c>
      <c r="H193" s="264"/>
      <c r="I193" s="264"/>
      <c r="J193" s="264"/>
      <c r="K193" s="264"/>
      <c r="L193" s="264"/>
      <c r="M193" s="264"/>
      <c r="N193" s="582"/>
      <c r="O193" s="582"/>
      <c r="P193" s="582">
        <v>45045.0</v>
      </c>
      <c r="Q193" s="264" t="s">
        <v>176</v>
      </c>
      <c r="R193" s="582"/>
      <c r="S193" s="264"/>
      <c r="T193" s="583"/>
      <c r="U193" s="628"/>
      <c r="V193" s="628">
        <v>45073.0</v>
      </c>
      <c r="W193" s="264" t="s">
        <v>211</v>
      </c>
      <c r="X193" s="264" t="s">
        <v>3585</v>
      </c>
      <c r="Y193" s="264" t="s">
        <v>3472</v>
      </c>
      <c r="Z193" s="585" t="s">
        <v>3473</v>
      </c>
      <c r="AA193" s="585" t="str">
        <f>VLOOKUP(Y193,'20230302Data'!A:K,2,FALSE)</f>
        <v>小6－2</v>
      </c>
      <c r="AB193" s="585" t="str">
        <f>VLOOKUP(Y193,'20230302Data'!A:K,3,FALSE)</f>
        <v>久留 綾夏</v>
      </c>
      <c r="AC193" s="586" t="str">
        <f>VLOOKUP(Y193,'20230302Data'!A:K,4,FALSE)</f>
        <v>勇</v>
      </c>
      <c r="AD193" s="586" t="str">
        <f>VLOOKUP(Y193,'20230302Data'!A:K,6,FALSE)</f>
        <v/>
      </c>
      <c r="AE193" s="586" t="str">
        <f>VLOOKUP(Y193,'20230302Data'!A:K,7,FALSE)</f>
        <v/>
      </c>
      <c r="AF193" s="586" t="str">
        <f>VLOOKUP(Y193,'20230302Data'!A:K,8,FALSE)</f>
        <v/>
      </c>
      <c r="AG193" s="586" t="str">
        <f>VLOOKUP(Y193,'20230302Data'!A:K,9,FALSE)</f>
        <v/>
      </c>
      <c r="AH193" s="586" t="str">
        <f t="shared" si="1"/>
        <v>7705457018</v>
      </c>
      <c r="AI193" s="586" t="str">
        <f>IFERROR(VLOOKUP(AH193,'2024当番免除者リスト'!F:H,3,FALSE),"")</f>
        <v/>
      </c>
    </row>
    <row r="194" ht="12.75" customHeight="1">
      <c r="A194" s="630" t="s">
        <v>3063</v>
      </c>
      <c r="B194" s="630">
        <v>193.0</v>
      </c>
      <c r="C194" s="630" t="s">
        <v>3102</v>
      </c>
      <c r="D194" s="630" t="s">
        <v>3477</v>
      </c>
      <c r="E194" s="630" t="s">
        <v>3062</v>
      </c>
      <c r="F194" s="630" t="s">
        <v>3063</v>
      </c>
      <c r="G194" s="202" t="s">
        <v>3064</v>
      </c>
      <c r="H194" s="630"/>
      <c r="I194" s="630"/>
      <c r="J194" s="630"/>
      <c r="K194" s="630"/>
      <c r="L194" s="630"/>
      <c r="M194" s="630"/>
      <c r="N194" s="631"/>
      <c r="O194" s="630"/>
      <c r="P194" s="631"/>
      <c r="Q194" s="631"/>
      <c r="R194" s="631"/>
      <c r="S194" s="631"/>
      <c r="T194" s="632"/>
      <c r="U194" s="636"/>
      <c r="V194" s="636"/>
      <c r="W194" s="630" t="s">
        <v>3653</v>
      </c>
      <c r="X194" s="630" t="s">
        <v>3664</v>
      </c>
      <c r="Y194" s="630" t="s">
        <v>3063</v>
      </c>
      <c r="Z194" s="634" t="s">
        <v>3064</v>
      </c>
      <c r="AA194" s="634" t="str">
        <f>VLOOKUP(Y194,'20230302Data'!A:K,2,FALSE)</f>
        <v>中1－1</v>
      </c>
      <c r="AB194" s="634" t="str">
        <f>VLOOKUP(Y194,'20230302Data'!A:K,3,FALSE)</f>
        <v>木谷 優治</v>
      </c>
      <c r="AC194" s="635" t="str">
        <f>VLOOKUP(Y194,'20230302Data'!A:K,4,FALSE)</f>
        <v>健</v>
      </c>
      <c r="AD194" s="635" t="str">
        <f>VLOOKUP(Y194,'20230302Data'!A:K,6,FALSE)</f>
        <v/>
      </c>
      <c r="AE194" s="635" t="str">
        <f>VLOOKUP(Y194,'20230302Data'!A:K,7,FALSE)</f>
        <v/>
      </c>
      <c r="AF194" s="635" t="str">
        <f>VLOOKUP(Y194,'20230302Data'!A:K,8,FALSE)</f>
        <v/>
      </c>
      <c r="AG194" s="635" t="str">
        <f>VLOOKUP(Y194,'20230302Data'!A:K,9,FALSE)</f>
        <v/>
      </c>
      <c r="AH194" s="635" t="str">
        <f t="shared" si="1"/>
        <v>4705092767</v>
      </c>
      <c r="AI194" s="635" t="str">
        <f>IFERROR(VLOOKUP(AH194,'2024当番免除者リスト'!F:H,3,FALSE),"")</f>
        <v/>
      </c>
    </row>
    <row r="195" ht="12.75" customHeight="1">
      <c r="A195" s="264" t="s">
        <v>1421</v>
      </c>
      <c r="B195" s="264">
        <v>194.0</v>
      </c>
      <c r="C195" s="264" t="s">
        <v>3102</v>
      </c>
      <c r="D195" s="264" t="s">
        <v>3476</v>
      </c>
      <c r="E195" s="264" t="s">
        <v>1420</v>
      </c>
      <c r="F195" s="264" t="s">
        <v>1421</v>
      </c>
      <c r="G195" s="623" t="s">
        <v>3693</v>
      </c>
      <c r="H195" s="44"/>
      <c r="I195" s="44"/>
      <c r="J195" s="44"/>
      <c r="K195" s="44"/>
      <c r="L195" s="44"/>
      <c r="M195" s="44"/>
      <c r="N195" s="582"/>
      <c r="O195" s="582"/>
      <c r="P195" s="582"/>
      <c r="Q195" s="264"/>
      <c r="R195" s="582">
        <v>45059.0</v>
      </c>
      <c r="S195" s="264" t="s">
        <v>220</v>
      </c>
      <c r="T195" s="583"/>
      <c r="U195" s="584"/>
      <c r="V195" s="584"/>
      <c r="W195" s="44" t="s">
        <v>211</v>
      </c>
      <c r="X195" s="44"/>
      <c r="Y195" s="264" t="s">
        <v>1421</v>
      </c>
      <c r="Z195" s="585" t="s">
        <v>1422</v>
      </c>
      <c r="AA195" s="585" t="str">
        <f>VLOOKUP(Y195,'20230302Data'!A:K,2,FALSE)</f>
        <v>中1－1</v>
      </c>
      <c r="AB195" s="585" t="str">
        <f>VLOOKUP(Y195,'20230302Data'!A:K,3,FALSE)</f>
        <v>辻 海澄</v>
      </c>
      <c r="AC195" s="586" t="str">
        <f>VLOOKUP(Y195,'20230302Data'!A:K,4,FALSE)</f>
        <v>有樹</v>
      </c>
      <c r="AD195" s="586" t="str">
        <f>VLOOKUP(Y195,'20230302Data'!A:K,6,FALSE)</f>
        <v/>
      </c>
      <c r="AE195" s="586" t="str">
        <f>VLOOKUP(Y195,'20230302Data'!A:K,7,FALSE)</f>
        <v/>
      </c>
      <c r="AF195" s="586" t="str">
        <f>VLOOKUP(Y195,'20230302Data'!A:K,8,FALSE)</f>
        <v/>
      </c>
      <c r="AG195" s="586" t="str">
        <f>VLOOKUP(Y195,'20230302Data'!A:K,9,FALSE)</f>
        <v/>
      </c>
      <c r="AH195" s="586" t="str">
        <f t="shared" si="1"/>
        <v>5139033075</v>
      </c>
      <c r="AI195" s="586" t="str">
        <f>IFERROR(VLOOKUP(AH195,'2024当番免除者リスト'!F:H,3,FALSE),"")</f>
        <v>安全対策委員</v>
      </c>
    </row>
    <row r="196" ht="12.75" customHeight="1">
      <c r="A196" s="264" t="s">
        <v>3694</v>
      </c>
      <c r="B196" s="264">
        <v>195.0</v>
      </c>
      <c r="C196" s="264" t="s">
        <v>3102</v>
      </c>
      <c r="D196" s="264" t="s">
        <v>3478</v>
      </c>
      <c r="E196" s="264" t="s">
        <v>1424</v>
      </c>
      <c r="F196" s="264" t="s">
        <v>3694</v>
      </c>
      <c r="G196" s="44" t="s">
        <v>1426</v>
      </c>
      <c r="H196" s="264" t="s">
        <v>181</v>
      </c>
      <c r="I196" s="264" t="s">
        <v>3695</v>
      </c>
      <c r="J196" s="264"/>
      <c r="K196" s="264"/>
      <c r="L196" s="264"/>
      <c r="M196" s="264"/>
      <c r="N196" s="582">
        <v>45066.0</v>
      </c>
      <c r="O196" s="264" t="s">
        <v>396</v>
      </c>
      <c r="P196" s="582"/>
      <c r="Q196" s="264"/>
      <c r="R196" s="582"/>
      <c r="S196" s="582"/>
      <c r="T196" s="583"/>
      <c r="U196" s="628"/>
      <c r="V196" s="628"/>
      <c r="W196" s="264" t="s">
        <v>211</v>
      </c>
      <c r="X196" s="264" t="s">
        <v>3696</v>
      </c>
      <c r="Y196" s="264" t="s">
        <v>3694</v>
      </c>
      <c r="Z196" s="585" t="s">
        <v>1426</v>
      </c>
      <c r="AA196" s="585" t="str">
        <f>VLOOKUP(Y196,'20230302Data'!A:K,2,FALSE)</f>
        <v>中1－1</v>
      </c>
      <c r="AB196" s="585" t="str">
        <f>VLOOKUP(Y196,'20230302Data'!A:K,3,FALSE)</f>
        <v>鈴木 想来</v>
      </c>
      <c r="AC196" s="586" t="str">
        <f>VLOOKUP(Y196,'20230302Data'!A:K,4,FALSE)</f>
        <v>良仁</v>
      </c>
      <c r="AD196" s="586" t="str">
        <f>VLOOKUP(Y196,'20230302Data'!A:K,6,FALSE)</f>
        <v>高1</v>
      </c>
      <c r="AE196" s="586" t="str">
        <f>VLOOKUP(Y196,'20230302Data'!A:K,7,FALSE)</f>
        <v>鈴木 紗和</v>
      </c>
      <c r="AF196" s="586" t="str">
        <f>VLOOKUP(Y196,'20230302Data'!A:K,8,FALSE)</f>
        <v/>
      </c>
      <c r="AG196" s="586" t="str">
        <f>VLOOKUP(Y196,'20230302Data'!A:K,9,FALSE)</f>
        <v/>
      </c>
      <c r="AH196" s="586" t="str">
        <f t="shared" si="1"/>
        <v>7069364707</v>
      </c>
      <c r="AI196" s="586" t="str">
        <f>IFERROR(VLOOKUP(AH196,'2024当番免除者リスト'!F:H,3,FALSE),"")</f>
        <v/>
      </c>
    </row>
    <row r="197" ht="12.75" customHeight="1">
      <c r="A197" s="264" t="s">
        <v>1429</v>
      </c>
      <c r="B197" s="264">
        <v>196.0</v>
      </c>
      <c r="C197" s="264" t="s">
        <v>3102</v>
      </c>
      <c r="D197" s="264" t="s">
        <v>3481</v>
      </c>
      <c r="E197" s="264" t="s">
        <v>1428</v>
      </c>
      <c r="F197" s="264" t="s">
        <v>1429</v>
      </c>
      <c r="G197" s="44" t="s">
        <v>1430</v>
      </c>
      <c r="H197" s="44"/>
      <c r="I197" s="44"/>
      <c r="J197" s="44"/>
      <c r="K197" s="44"/>
      <c r="L197" s="44"/>
      <c r="M197" s="44"/>
      <c r="N197" s="582"/>
      <c r="O197" s="582"/>
      <c r="P197" s="582"/>
      <c r="Q197" s="582"/>
      <c r="R197" s="582"/>
      <c r="S197" s="264"/>
      <c r="T197" s="583"/>
      <c r="U197" s="584"/>
      <c r="V197" s="584"/>
      <c r="W197" s="44" t="s">
        <v>211</v>
      </c>
      <c r="X197" s="44"/>
      <c r="Y197" s="264" t="s">
        <v>1429</v>
      </c>
      <c r="Z197" s="585" t="s">
        <v>1430</v>
      </c>
      <c r="AA197" s="585" t="str">
        <f>VLOOKUP(Y197,'20230302Data'!A:K,2,FALSE)</f>
        <v>中1－1</v>
      </c>
      <c r="AB197" s="585" t="str">
        <f>VLOOKUP(Y197,'20230302Data'!A:K,3,FALSE)</f>
        <v>横垣 雪菜</v>
      </c>
      <c r="AC197" s="586" t="str">
        <f>VLOOKUP(Y197,'20230302Data'!A:K,4,FALSE)</f>
        <v>俊秀</v>
      </c>
      <c r="AD197" s="586" t="str">
        <f>VLOOKUP(Y197,'20230302Data'!A:K,6,FALSE)</f>
        <v/>
      </c>
      <c r="AE197" s="586" t="str">
        <f>VLOOKUP(Y197,'20230302Data'!A:K,7,FALSE)</f>
        <v/>
      </c>
      <c r="AF197" s="586" t="str">
        <f>VLOOKUP(Y197,'20230302Data'!A:K,8,FALSE)</f>
        <v/>
      </c>
      <c r="AG197" s="586" t="str">
        <f>VLOOKUP(Y197,'20230302Data'!A:K,9,FALSE)</f>
        <v/>
      </c>
      <c r="AH197" s="586" t="str">
        <f t="shared" si="1"/>
        <v>6783001756</v>
      </c>
      <c r="AI197" s="586" t="str">
        <f>IFERROR(VLOOKUP(AH197,'2024当番免除者リスト'!F:H,3,FALSE),"")</f>
        <v/>
      </c>
    </row>
    <row r="198" ht="12.75" customHeight="1">
      <c r="A198" s="264" t="s">
        <v>3697</v>
      </c>
      <c r="B198" s="264">
        <v>197.0</v>
      </c>
      <c r="C198" s="264" t="s">
        <v>3102</v>
      </c>
      <c r="D198" s="264" t="s">
        <v>3698</v>
      </c>
      <c r="E198" s="264" t="s">
        <v>3699</v>
      </c>
      <c r="F198" s="264" t="s">
        <v>3697</v>
      </c>
      <c r="G198" s="44" t="s">
        <v>3700</v>
      </c>
      <c r="H198" s="44"/>
      <c r="I198" s="44"/>
      <c r="J198" s="44"/>
      <c r="K198" s="44"/>
      <c r="L198" s="44"/>
      <c r="M198" s="44"/>
      <c r="N198" s="582"/>
      <c r="O198" s="582"/>
      <c r="P198" s="582"/>
      <c r="Q198" s="264"/>
      <c r="R198" s="582"/>
      <c r="S198" s="264"/>
      <c r="T198" s="583"/>
      <c r="U198" s="584"/>
      <c r="V198" s="584"/>
      <c r="W198" s="44" t="s">
        <v>211</v>
      </c>
      <c r="X198" s="44"/>
      <c r="Y198" s="264" t="s">
        <v>3697</v>
      </c>
      <c r="Z198" s="585" t="s">
        <v>3701</v>
      </c>
      <c r="AA198" s="585" t="str">
        <f>VLOOKUP(Y198,'20230302Data'!A:K,2,FALSE)</f>
        <v>中1－1</v>
      </c>
      <c r="AB198" s="585" t="str">
        <f>VLOOKUP(Y198,'20230302Data'!A:K,3,FALSE)</f>
        <v>辻田 美桜</v>
      </c>
      <c r="AC198" s="586" t="str">
        <f>VLOOKUP(Y198,'20230302Data'!A:K,4,FALSE)</f>
        <v>卓治</v>
      </c>
      <c r="AD198" s="586" t="str">
        <f>VLOOKUP(Y198,'20230302Data'!A:K,6,FALSE)</f>
        <v/>
      </c>
      <c r="AE198" s="586" t="str">
        <f>VLOOKUP(Y198,'20230302Data'!A:K,7,FALSE)</f>
        <v/>
      </c>
      <c r="AF198" s="586" t="str">
        <f>VLOOKUP(Y198,'20230302Data'!A:K,8,FALSE)</f>
        <v/>
      </c>
      <c r="AG198" s="586" t="str">
        <f>VLOOKUP(Y198,'20230302Data'!A:K,9,FALSE)</f>
        <v/>
      </c>
      <c r="AH198" s="586" t="str">
        <f t="shared" si="1"/>
        <v>4782136177</v>
      </c>
      <c r="AI198" s="586" t="str">
        <f>IFERROR(VLOOKUP(AH198,'2024当番免除者リスト'!F:H,3,FALSE),"")</f>
        <v/>
      </c>
    </row>
    <row r="199" ht="12.75" customHeight="1">
      <c r="A199" s="264" t="s">
        <v>1435</v>
      </c>
      <c r="B199" s="264">
        <v>198.0</v>
      </c>
      <c r="C199" s="264" t="s">
        <v>3102</v>
      </c>
      <c r="D199" s="264" t="s">
        <v>3480</v>
      </c>
      <c r="E199" s="264" t="s">
        <v>1432</v>
      </c>
      <c r="F199" s="264" t="s">
        <v>1435</v>
      </c>
      <c r="G199" s="44" t="s">
        <v>1434</v>
      </c>
      <c r="H199" s="44"/>
      <c r="I199" s="44"/>
      <c r="J199" s="44"/>
      <c r="K199" s="44"/>
      <c r="L199" s="44"/>
      <c r="M199" s="44"/>
      <c r="N199" s="582"/>
      <c r="O199" s="264"/>
      <c r="P199" s="582"/>
      <c r="Q199" s="264"/>
      <c r="R199" s="582"/>
      <c r="S199" s="582"/>
      <c r="T199" s="583"/>
      <c r="U199" s="584"/>
      <c r="V199" s="584"/>
      <c r="W199" s="44" t="s">
        <v>211</v>
      </c>
      <c r="X199" s="44"/>
      <c r="Y199" s="264" t="s">
        <v>1435</v>
      </c>
      <c r="Z199" s="585" t="s">
        <v>1434</v>
      </c>
      <c r="AA199" s="585" t="str">
        <f>VLOOKUP(Y199,'20230302Data'!A:K,2,FALSE)</f>
        <v>中1－1</v>
      </c>
      <c r="AB199" s="585" t="str">
        <f>VLOOKUP(Y199,'20230302Data'!A:K,3,FALSE)</f>
        <v>山﨑 美宙</v>
      </c>
      <c r="AC199" s="586" t="str">
        <f>VLOOKUP(Y199,'20230302Data'!A:K,4,FALSE)</f>
        <v>勇治</v>
      </c>
      <c r="AD199" s="586" t="str">
        <f>VLOOKUP(Y199,'20230302Data'!A:K,6,FALSE)</f>
        <v/>
      </c>
      <c r="AE199" s="586" t="str">
        <f>VLOOKUP(Y199,'20230302Data'!A:K,7,FALSE)</f>
        <v/>
      </c>
      <c r="AF199" s="586" t="str">
        <f>VLOOKUP(Y199,'20230302Data'!A:K,8,FALSE)</f>
        <v/>
      </c>
      <c r="AG199" s="586" t="str">
        <f>VLOOKUP(Y199,'20230302Data'!A:K,9,FALSE)</f>
        <v/>
      </c>
      <c r="AH199" s="586" t="str">
        <f t="shared" si="1"/>
        <v>4703344767</v>
      </c>
      <c r="AI199" s="586" t="str">
        <f>IFERROR(VLOOKUP(AH199,'2024当番免除者リスト'!F:H,3,FALSE),"")</f>
        <v/>
      </c>
    </row>
    <row r="200" ht="12.75" customHeight="1">
      <c r="A200" s="614" t="s">
        <v>2918</v>
      </c>
      <c r="B200" s="614">
        <v>199.0</v>
      </c>
      <c r="C200" s="614" t="s">
        <v>3702</v>
      </c>
      <c r="D200" s="614" t="s">
        <v>3703</v>
      </c>
      <c r="E200" s="614" t="s">
        <v>1067</v>
      </c>
      <c r="F200" s="614" t="s">
        <v>2918</v>
      </c>
      <c r="G200" s="615" t="s">
        <v>2644</v>
      </c>
      <c r="H200" s="614"/>
      <c r="I200" s="614"/>
      <c r="J200" s="615"/>
      <c r="K200" s="615"/>
      <c r="L200" s="615"/>
      <c r="M200" s="615"/>
      <c r="N200" s="577"/>
      <c r="O200" s="600"/>
      <c r="P200" s="577"/>
      <c r="Q200" s="577"/>
      <c r="R200" s="616">
        <v>45059.0</v>
      </c>
      <c r="S200" s="614" t="s">
        <v>176</v>
      </c>
      <c r="T200" s="617"/>
      <c r="U200" s="626">
        <v>44681.0</v>
      </c>
      <c r="V200" s="626"/>
      <c r="W200" s="615" t="s">
        <v>177</v>
      </c>
      <c r="X200" s="615"/>
      <c r="Y200" s="614" t="s">
        <v>2918</v>
      </c>
      <c r="Z200" s="619" t="s">
        <v>2644</v>
      </c>
      <c r="AA200" s="619" t="str">
        <f>VLOOKUP(Y200,'20230302Data'!A:K,2,FALSE)</f>
        <v>中1－1</v>
      </c>
      <c r="AB200" s="619" t="str">
        <f>VLOOKUP(Y200,'20230302Data'!A:K,3,FALSE)</f>
        <v>柳田 唯花</v>
      </c>
      <c r="AC200" s="620" t="str">
        <f>VLOOKUP(Y200,'20230302Data'!A:K,4,FALSE)</f>
        <v>大輔</v>
      </c>
      <c r="AD200" s="620" t="str">
        <f>VLOOKUP(Y200,'20230302Data'!A:K,6,FALSE)</f>
        <v>高1</v>
      </c>
      <c r="AE200" s="620" t="str">
        <f>VLOOKUP(Y200,'20230302Data'!A:K,7,FALSE)</f>
        <v>柳田 舞花</v>
      </c>
      <c r="AF200" s="620" t="str">
        <f>VLOOKUP(Y200,'20230302Data'!A:K,8,FALSE)</f>
        <v/>
      </c>
      <c r="AG200" s="620" t="str">
        <f>VLOOKUP(Y200,'20230302Data'!A:K,9,FALSE)</f>
        <v/>
      </c>
      <c r="AH200" s="620" t="str">
        <f t="shared" si="1"/>
        <v>6025172619</v>
      </c>
      <c r="AI200" s="620" t="str">
        <f>IFERROR(VLOOKUP(AH200,'2024当番免除者リスト'!F:H,3,FALSE),"")</f>
        <v/>
      </c>
    </row>
    <row r="201" ht="12.75" customHeight="1">
      <c r="A201" s="264" t="s">
        <v>1443</v>
      </c>
      <c r="B201" s="264">
        <v>200.0</v>
      </c>
      <c r="C201" s="264" t="s">
        <v>2731</v>
      </c>
      <c r="D201" s="264" t="s">
        <v>3484</v>
      </c>
      <c r="E201" s="264" t="s">
        <v>1442</v>
      </c>
      <c r="F201" s="264" t="s">
        <v>1443</v>
      </c>
      <c r="G201" s="44" t="s">
        <v>1444</v>
      </c>
      <c r="H201" s="264"/>
      <c r="I201" s="44"/>
      <c r="J201" s="44"/>
      <c r="K201" s="44"/>
      <c r="L201" s="44"/>
      <c r="M201" s="44"/>
      <c r="N201" s="582"/>
      <c r="O201" s="582"/>
      <c r="P201" s="582"/>
      <c r="Q201" s="264"/>
      <c r="R201" s="582"/>
      <c r="S201" s="264"/>
      <c r="T201" s="583"/>
      <c r="U201" s="584"/>
      <c r="V201" s="584"/>
      <c r="W201" s="44" t="s">
        <v>211</v>
      </c>
      <c r="X201" s="44"/>
      <c r="Y201" s="264" t="s">
        <v>1443</v>
      </c>
      <c r="Z201" s="585" t="s">
        <v>1444</v>
      </c>
      <c r="AA201" s="585" t="str">
        <f>VLOOKUP(Y201,'20230302Data'!A:K,2,FALSE)</f>
        <v>中2－1</v>
      </c>
      <c r="AB201" s="585" t="str">
        <f>VLOOKUP(Y201,'20230302Data'!A:K,3,FALSE)</f>
        <v>鎌田 空</v>
      </c>
      <c r="AC201" s="586" t="str">
        <f>VLOOKUP(Y201,'20230302Data'!A:K,4,FALSE)</f>
        <v>俊一郎</v>
      </c>
      <c r="AD201" s="586" t="str">
        <f>VLOOKUP(Y201,'20230302Data'!A:K,6,FALSE)</f>
        <v/>
      </c>
      <c r="AE201" s="586" t="str">
        <f>VLOOKUP(Y201,'20230302Data'!A:K,7,FALSE)</f>
        <v/>
      </c>
      <c r="AF201" s="586" t="str">
        <f>VLOOKUP(Y201,'20230302Data'!A:K,8,FALSE)</f>
        <v/>
      </c>
      <c r="AG201" s="586" t="str">
        <f>VLOOKUP(Y201,'20230302Data'!A:K,9,FALSE)</f>
        <v/>
      </c>
      <c r="AH201" s="586" t="str">
        <f t="shared" si="1"/>
        <v>7708782463</v>
      </c>
      <c r="AI201" s="586" t="str">
        <f>IFERROR(VLOOKUP(AH201,'2024当番免除者リスト'!F:H,3,FALSE),"")</f>
        <v>学級委員</v>
      </c>
    </row>
    <row r="202" ht="12.75" customHeight="1">
      <c r="A202" s="264" t="s">
        <v>3704</v>
      </c>
      <c r="B202" s="264">
        <v>201.0</v>
      </c>
      <c r="C202" s="264" t="s">
        <v>2731</v>
      </c>
      <c r="D202" s="264" t="s">
        <v>3489</v>
      </c>
      <c r="E202" s="264" t="s">
        <v>1446</v>
      </c>
      <c r="F202" s="264" t="s">
        <v>1449</v>
      </c>
      <c r="G202" s="623" t="s">
        <v>3705</v>
      </c>
      <c r="H202" s="44"/>
      <c r="I202" s="44"/>
      <c r="J202" s="44"/>
      <c r="K202" s="44"/>
      <c r="L202" s="44"/>
      <c r="M202" s="44"/>
      <c r="N202" s="582"/>
      <c r="O202" s="582"/>
      <c r="P202" s="582"/>
      <c r="Q202" s="582"/>
      <c r="R202" s="582">
        <v>45045.0</v>
      </c>
      <c r="S202" s="264" t="s">
        <v>220</v>
      </c>
      <c r="T202" s="583"/>
      <c r="U202" s="584"/>
      <c r="V202" s="584"/>
      <c r="W202" s="44" t="s">
        <v>211</v>
      </c>
      <c r="X202" s="44"/>
      <c r="Y202" s="264" t="s">
        <v>3704</v>
      </c>
      <c r="Z202" s="585" t="s">
        <v>1448</v>
      </c>
      <c r="AA202" s="585" t="str">
        <f>VLOOKUP(Y202,'20230302Data'!A:K,2,FALSE)</f>
        <v>中2－1</v>
      </c>
      <c r="AB202" s="585" t="str">
        <f>VLOOKUP(Y202,'20230302Data'!A:K,3,FALSE)</f>
        <v>永田 圭</v>
      </c>
      <c r="AC202" s="586" t="str">
        <f>VLOOKUP(Y202,'20230302Data'!A:K,4,FALSE)</f>
        <v>秀二</v>
      </c>
      <c r="AD202" s="586" t="str">
        <f>VLOOKUP(Y202,'20230302Data'!A:K,6,FALSE)</f>
        <v/>
      </c>
      <c r="AE202" s="586" t="str">
        <f>VLOOKUP(Y202,'20230302Data'!A:K,7,FALSE)</f>
        <v/>
      </c>
      <c r="AF202" s="586" t="str">
        <f>VLOOKUP(Y202,'20230302Data'!A:K,8,FALSE)</f>
        <v/>
      </c>
      <c r="AG202" s="586" t="str">
        <f>VLOOKUP(Y202,'20230302Data'!A:K,9,FALSE)</f>
        <v/>
      </c>
      <c r="AH202" s="586" t="str">
        <f t="shared" si="1"/>
        <v>7707975731</v>
      </c>
      <c r="AI202" s="586" t="str">
        <f>IFERROR(VLOOKUP(AH202,'2024当番免除者リスト'!F:H,3,FALSE),"")</f>
        <v/>
      </c>
    </row>
    <row r="203" ht="12.75" customHeight="1">
      <c r="A203" s="264" t="s">
        <v>1454</v>
      </c>
      <c r="B203" s="264">
        <v>202.0</v>
      </c>
      <c r="C203" s="264" t="s">
        <v>2731</v>
      </c>
      <c r="D203" s="264" t="s">
        <v>3487</v>
      </c>
      <c r="E203" s="264" t="s">
        <v>1451</v>
      </c>
      <c r="F203" s="264" t="s">
        <v>1454</v>
      </c>
      <c r="G203" s="44" t="s">
        <v>3706</v>
      </c>
      <c r="H203" s="264" t="s">
        <v>187</v>
      </c>
      <c r="I203" s="264" t="s">
        <v>3707</v>
      </c>
      <c r="J203" s="264"/>
      <c r="K203" s="264"/>
      <c r="L203" s="264"/>
      <c r="M203" s="264"/>
      <c r="N203" s="582"/>
      <c r="O203" s="582"/>
      <c r="P203" s="582"/>
      <c r="Q203" s="582"/>
      <c r="R203" s="264"/>
      <c r="S203" s="582"/>
      <c r="T203" s="583"/>
      <c r="U203" s="628"/>
      <c r="V203" s="628"/>
      <c r="W203" s="264" t="s">
        <v>211</v>
      </c>
      <c r="X203" s="264" t="s">
        <v>3696</v>
      </c>
      <c r="Y203" s="264" t="s">
        <v>1454</v>
      </c>
      <c r="Z203" s="585" t="s">
        <v>1453</v>
      </c>
      <c r="AA203" s="585" t="str">
        <f>VLOOKUP(Y203,'20230302Data'!A:K,2,FALSE)</f>
        <v>中2－1</v>
      </c>
      <c r="AB203" s="585" t="str">
        <f>VLOOKUP(Y203,'20230302Data'!A:K,3,FALSE)</f>
        <v>堂園 玲士</v>
      </c>
      <c r="AC203" s="586" t="str">
        <f>VLOOKUP(Y203,'20230302Data'!A:K,4,FALSE)</f>
        <v>覚ニ</v>
      </c>
      <c r="AD203" s="586" t="str">
        <f>VLOOKUP(Y203,'20230302Data'!A:K,6,FALSE)</f>
        <v>高2</v>
      </c>
      <c r="AE203" s="586" t="str">
        <f>VLOOKUP(Y203,'20230302Data'!A:K,7,FALSE)</f>
        <v>堂園 遼馬</v>
      </c>
      <c r="AF203" s="586" t="str">
        <f>VLOOKUP(Y203,'20230302Data'!A:K,8,FALSE)</f>
        <v/>
      </c>
      <c r="AG203" s="586" t="str">
        <f>VLOOKUP(Y203,'20230302Data'!A:K,9,FALSE)</f>
        <v/>
      </c>
      <c r="AH203" s="586" t="str">
        <f t="shared" si="1"/>
        <v>4042590142</v>
      </c>
      <c r="AI203" s="586" t="str">
        <f>IFERROR(VLOOKUP(AH203,'2024当番免除者リスト'!F:H,3,FALSE),"")</f>
        <v/>
      </c>
    </row>
    <row r="204" ht="12.75" customHeight="1">
      <c r="A204" s="264" t="s">
        <v>2924</v>
      </c>
      <c r="B204" s="264">
        <v>203.0</v>
      </c>
      <c r="C204" s="264" t="s">
        <v>2731</v>
      </c>
      <c r="D204" s="264" t="s">
        <v>2923</v>
      </c>
      <c r="E204" s="264" t="s">
        <v>887</v>
      </c>
      <c r="F204" s="264" t="s">
        <v>2924</v>
      </c>
      <c r="G204" s="44" t="s">
        <v>2925</v>
      </c>
      <c r="H204" s="44"/>
      <c r="I204" s="44"/>
      <c r="J204" s="44"/>
      <c r="K204" s="44"/>
      <c r="L204" s="44"/>
      <c r="M204" s="44"/>
      <c r="N204" s="582"/>
      <c r="O204" s="264"/>
      <c r="P204" s="582"/>
      <c r="Q204" s="582"/>
      <c r="R204" s="582"/>
      <c r="S204" s="264"/>
      <c r="T204" s="583"/>
      <c r="U204" s="584"/>
      <c r="V204" s="584"/>
      <c r="W204" s="44" t="s">
        <v>211</v>
      </c>
      <c r="X204" s="44"/>
      <c r="Y204" s="264" t="s">
        <v>2924</v>
      </c>
      <c r="Z204" s="585" t="s">
        <v>2925</v>
      </c>
      <c r="AA204" s="585" t="str">
        <f>VLOOKUP(Y204,'20230302Data'!A:K,2,FALSE)</f>
        <v>中2－1</v>
      </c>
      <c r="AB204" s="585" t="str">
        <f>VLOOKUP(Y204,'20230302Data'!A:K,3,FALSE)</f>
        <v>森 海聖</v>
      </c>
      <c r="AC204" s="586" t="str">
        <f>VLOOKUP(Y204,'20230302Data'!A:K,4,FALSE)</f>
        <v>大樹</v>
      </c>
      <c r="AD204" s="586" t="str">
        <f>VLOOKUP(Y204,'20230302Data'!A:K,6,FALSE)</f>
        <v/>
      </c>
      <c r="AE204" s="586" t="str">
        <f>VLOOKUP(Y204,'20230302Data'!A:K,7,FALSE)</f>
        <v/>
      </c>
      <c r="AF204" s="586" t="str">
        <f>VLOOKUP(Y204,'20230302Data'!A:K,8,FALSE)</f>
        <v/>
      </c>
      <c r="AG204" s="586" t="str">
        <f>VLOOKUP(Y204,'20230302Data'!A:K,9,FALSE)</f>
        <v/>
      </c>
      <c r="AH204" s="586" t="str">
        <f t="shared" si="1"/>
        <v>4705039520</v>
      </c>
      <c r="AI204" s="586" t="str">
        <f>IFERROR(VLOOKUP(AH204,'2024当番免除者リスト'!F:H,3,FALSE),"")</f>
        <v/>
      </c>
    </row>
    <row r="205" ht="12.75" customHeight="1">
      <c r="A205" s="264" t="s">
        <v>3485</v>
      </c>
      <c r="B205" s="264">
        <v>204.0</v>
      </c>
      <c r="C205" s="264" t="s">
        <v>2731</v>
      </c>
      <c r="D205" s="264" t="s">
        <v>3486</v>
      </c>
      <c r="E205" s="264" t="s">
        <v>1456</v>
      </c>
      <c r="F205" s="264" t="s">
        <v>3485</v>
      </c>
      <c r="G205" s="44" t="s">
        <v>1459</v>
      </c>
      <c r="H205" s="264" t="s">
        <v>187</v>
      </c>
      <c r="I205" s="264" t="s">
        <v>3708</v>
      </c>
      <c r="J205" s="264"/>
      <c r="K205" s="264"/>
      <c r="L205" s="264"/>
      <c r="M205" s="264"/>
      <c r="N205" s="264"/>
      <c r="O205" s="264"/>
      <c r="P205" s="582"/>
      <c r="Q205" s="582"/>
      <c r="R205" s="582"/>
      <c r="S205" s="582"/>
      <c r="T205" s="583"/>
      <c r="U205" s="628"/>
      <c r="V205" s="628"/>
      <c r="W205" s="264" t="s">
        <v>211</v>
      </c>
      <c r="X205" s="264" t="s">
        <v>3709</v>
      </c>
      <c r="Y205" s="264" t="s">
        <v>3485</v>
      </c>
      <c r="Z205" s="585" t="s">
        <v>1459</v>
      </c>
      <c r="AA205" s="585" t="str">
        <f>VLOOKUP(Y205,'20230302Data'!A:K,2,FALSE)</f>
        <v>中2－1</v>
      </c>
      <c r="AB205" s="585" t="str">
        <f>VLOOKUP(Y205,'20230302Data'!A:K,3,FALSE)</f>
        <v>清水 太一</v>
      </c>
      <c r="AC205" s="586" t="str">
        <f>VLOOKUP(Y205,'20230302Data'!A:K,4,FALSE)</f>
        <v>一宏</v>
      </c>
      <c r="AD205" s="586" t="str">
        <f>VLOOKUP(Y205,'20230302Data'!A:K,6,FALSE)</f>
        <v>高2</v>
      </c>
      <c r="AE205" s="586" t="str">
        <f>VLOOKUP(Y205,'20230302Data'!A:K,7,FALSE)</f>
        <v>清水 一誠</v>
      </c>
      <c r="AF205" s="586" t="str">
        <f>VLOOKUP(Y205,'20230302Data'!A:K,8,FALSE)</f>
        <v/>
      </c>
      <c r="AG205" s="586" t="str">
        <f>VLOOKUP(Y205,'20230302Data'!A:K,9,FALSE)</f>
        <v/>
      </c>
      <c r="AH205" s="586" t="str">
        <f t="shared" si="1"/>
        <v>4042139658</v>
      </c>
      <c r="AI205" s="586" t="str">
        <f>IFERROR(VLOOKUP(AH205,'2024当番免除者リスト'!F:H,3,FALSE),"")</f>
        <v>図書委員</v>
      </c>
    </row>
    <row r="206" ht="12.75" customHeight="1">
      <c r="A206" s="593" t="s">
        <v>2830</v>
      </c>
      <c r="B206" s="593">
        <v>205.0</v>
      </c>
      <c r="C206" s="593" t="s">
        <v>2731</v>
      </c>
      <c r="D206" s="593" t="s">
        <v>3491</v>
      </c>
      <c r="E206" s="593" t="s">
        <v>2829</v>
      </c>
      <c r="F206" s="593" t="s">
        <v>2830</v>
      </c>
      <c r="G206" s="594" t="s">
        <v>2831</v>
      </c>
      <c r="H206" s="594"/>
      <c r="I206" s="594"/>
      <c r="J206" s="594"/>
      <c r="K206" s="594"/>
      <c r="L206" s="594"/>
      <c r="M206" s="594"/>
      <c r="N206" s="595"/>
      <c r="O206" s="595"/>
      <c r="P206" s="595"/>
      <c r="Q206" s="595"/>
      <c r="R206" s="577"/>
      <c r="S206" s="577"/>
      <c r="T206" s="596"/>
      <c r="U206" s="613"/>
      <c r="V206" s="613"/>
      <c r="W206" s="594" t="s">
        <v>76</v>
      </c>
      <c r="X206" s="594"/>
      <c r="Y206" s="593" t="s">
        <v>2830</v>
      </c>
      <c r="Z206" s="598" t="s">
        <v>2831</v>
      </c>
      <c r="AA206" s="598" t="str">
        <f>VLOOKUP(Y206,'20230302Data'!A:K,2,FALSE)</f>
        <v>中2－1</v>
      </c>
      <c r="AB206" s="598" t="str">
        <f>VLOOKUP(Y206,'20230302Data'!A:K,3,FALSE)</f>
        <v>ロンドノ 花</v>
      </c>
      <c r="AC206" s="599" t="str">
        <f>VLOOKUP(Y206,'20230302Data'!A:K,4,FALSE)</f>
        <v>フィッシャージオバー二</v>
      </c>
      <c r="AD206" s="599" t="str">
        <f>VLOOKUP(Y206,'20230302Data'!A:K,6,FALSE)</f>
        <v/>
      </c>
      <c r="AE206" s="599" t="str">
        <f>VLOOKUP(Y206,'20230302Data'!A:K,7,FALSE)</f>
        <v/>
      </c>
      <c r="AF206" s="599" t="str">
        <f>VLOOKUP(Y206,'20230302Data'!A:K,8,FALSE)</f>
        <v/>
      </c>
      <c r="AG206" s="599" t="str">
        <f>VLOOKUP(Y206,'20230302Data'!A:K,9,FALSE)</f>
        <v/>
      </c>
      <c r="AH206" s="599" t="str">
        <f t="shared" si="1"/>
        <v>7707787351</v>
      </c>
      <c r="AI206" s="599" t="str">
        <f>IFERROR(VLOOKUP(AH206,'2024当番免除者リスト'!F:H,3,FALSE),"")</f>
        <v/>
      </c>
    </row>
    <row r="207" ht="12.75" customHeight="1">
      <c r="A207" s="264" t="s">
        <v>2835</v>
      </c>
      <c r="B207" s="264">
        <v>206.0</v>
      </c>
      <c r="C207" s="264" t="s">
        <v>2731</v>
      </c>
      <c r="D207" s="264" t="s">
        <v>3490</v>
      </c>
      <c r="E207" s="264" t="s">
        <v>2834</v>
      </c>
      <c r="F207" s="264" t="s">
        <v>2835</v>
      </c>
      <c r="G207" s="44" t="s">
        <v>2836</v>
      </c>
      <c r="H207" s="44"/>
      <c r="I207" s="44"/>
      <c r="J207" s="44"/>
      <c r="K207" s="44"/>
      <c r="L207" s="44"/>
      <c r="M207" s="44"/>
      <c r="N207" s="582"/>
      <c r="O207" s="582"/>
      <c r="P207" s="582"/>
      <c r="Q207" s="264"/>
      <c r="R207" s="582">
        <v>45066.0</v>
      </c>
      <c r="S207" s="264" t="s">
        <v>90</v>
      </c>
      <c r="T207" s="583"/>
      <c r="U207" s="584"/>
      <c r="V207" s="584"/>
      <c r="W207" s="44" t="s">
        <v>211</v>
      </c>
      <c r="X207" s="44"/>
      <c r="Y207" s="264" t="s">
        <v>2835</v>
      </c>
      <c r="Z207" s="585" t="s">
        <v>2836</v>
      </c>
      <c r="AA207" s="585" t="str">
        <f>VLOOKUP(Y207,'20230302Data'!A:K,2,FALSE)</f>
        <v>中2－1</v>
      </c>
      <c r="AB207" s="585" t="str">
        <f>VLOOKUP(Y207,'20230302Data'!A:K,3,FALSE)</f>
        <v>髙木 美良</v>
      </c>
      <c r="AC207" s="586" t="str">
        <f>VLOOKUP(Y207,'20230302Data'!A:K,4,FALSE)</f>
        <v>洋治</v>
      </c>
      <c r="AD207" s="586" t="str">
        <f>VLOOKUP(Y207,'20230302Data'!A:K,6,FALSE)</f>
        <v/>
      </c>
      <c r="AE207" s="586" t="str">
        <f>VLOOKUP(Y207,'20230302Data'!A:K,7,FALSE)</f>
        <v/>
      </c>
      <c r="AF207" s="586" t="str">
        <f>VLOOKUP(Y207,'20230302Data'!A:K,8,FALSE)</f>
        <v/>
      </c>
      <c r="AG207" s="586" t="str">
        <f>VLOOKUP(Y207,'20230302Data'!A:K,9,FALSE)</f>
        <v/>
      </c>
      <c r="AH207" s="586" t="str">
        <f t="shared" si="1"/>
        <v>7066049952</v>
      </c>
      <c r="AI207" s="586" t="str">
        <f>IFERROR(VLOOKUP(AH207,'2024当番免除者リスト'!F:H,3,FALSE),"")</f>
        <v/>
      </c>
    </row>
    <row r="208" ht="12.75" customHeight="1">
      <c r="A208" s="264" t="s">
        <v>1144</v>
      </c>
      <c r="B208" s="264">
        <v>207.0</v>
      </c>
      <c r="C208" s="264" t="s">
        <v>2731</v>
      </c>
      <c r="D208" s="264" t="s">
        <v>3492</v>
      </c>
      <c r="E208" s="264" t="s">
        <v>1139</v>
      </c>
      <c r="F208" s="264" t="s">
        <v>1144</v>
      </c>
      <c r="G208" s="44" t="s">
        <v>1143</v>
      </c>
      <c r="H208" s="44"/>
      <c r="I208" s="44"/>
      <c r="J208" s="44"/>
      <c r="K208" s="44"/>
      <c r="L208" s="44"/>
      <c r="M208" s="44"/>
      <c r="N208" s="582"/>
      <c r="O208" s="582"/>
      <c r="P208" s="582"/>
      <c r="Q208" s="264"/>
      <c r="R208" s="582">
        <v>45059.0</v>
      </c>
      <c r="S208" s="264" t="s">
        <v>90</v>
      </c>
      <c r="T208" s="583"/>
      <c r="U208" s="584"/>
      <c r="V208" s="584"/>
      <c r="W208" s="44" t="s">
        <v>211</v>
      </c>
      <c r="X208" s="44"/>
      <c r="Y208" s="264" t="s">
        <v>1144</v>
      </c>
      <c r="Z208" s="585" t="s">
        <v>1143</v>
      </c>
      <c r="AA208" s="585" t="str">
        <f>VLOOKUP(Y208,'20230302Data'!A:K,2,FALSE)</f>
        <v>中2－1</v>
      </c>
      <c r="AB208" s="585" t="str">
        <f>VLOOKUP(Y208,'20230302Data'!A:K,3,FALSE)</f>
        <v>髙田 彩也子</v>
      </c>
      <c r="AC208" s="586" t="str">
        <f>VLOOKUP(Y208,'20230302Data'!A:K,4,FALSE)</f>
        <v>ホー</v>
      </c>
      <c r="AD208" s="586" t="str">
        <f>VLOOKUP(Y208,'20230302Data'!A:K,6,FALSE)</f>
        <v/>
      </c>
      <c r="AE208" s="586" t="str">
        <f>VLOOKUP(Y208,'20230302Data'!A:K,7,FALSE)</f>
        <v/>
      </c>
      <c r="AF208" s="586" t="str">
        <f>VLOOKUP(Y208,'20230302Data'!A:K,8,FALSE)</f>
        <v/>
      </c>
      <c r="AG208" s="586" t="str">
        <f>VLOOKUP(Y208,'20230302Data'!A:K,9,FALSE)</f>
        <v/>
      </c>
      <c r="AH208" s="586" t="str">
        <f t="shared" si="1"/>
        <v>4043234728</v>
      </c>
      <c r="AI208" s="586" t="str">
        <f>IFERROR(VLOOKUP(AH208,'2024当番免除者リスト'!F:H,3,FALSE),"")</f>
        <v/>
      </c>
    </row>
    <row r="209" ht="12.75" customHeight="1">
      <c r="A209" s="587" t="s">
        <v>1463</v>
      </c>
      <c r="B209" s="587">
        <v>208.0</v>
      </c>
      <c r="C209" s="587" t="s">
        <v>2731</v>
      </c>
      <c r="D209" s="587" t="s">
        <v>3494</v>
      </c>
      <c r="E209" s="587" t="s">
        <v>1462</v>
      </c>
      <c r="F209" s="587" t="s">
        <v>1463</v>
      </c>
      <c r="G209" s="587" t="s">
        <v>1464</v>
      </c>
      <c r="H209" s="587" t="s">
        <v>2809</v>
      </c>
      <c r="I209" s="587" t="s">
        <v>2673</v>
      </c>
      <c r="J209" s="139"/>
      <c r="K209" s="139"/>
      <c r="L209" s="139"/>
      <c r="M209" s="139"/>
      <c r="N209" s="588"/>
      <c r="O209" s="587"/>
      <c r="P209" s="588"/>
      <c r="Q209" s="588"/>
      <c r="R209" s="577"/>
      <c r="S209" s="577"/>
      <c r="T209" s="589"/>
      <c r="U209" s="590"/>
      <c r="V209" s="590"/>
      <c r="W209" s="139" t="s">
        <v>128</v>
      </c>
      <c r="X209" s="139"/>
      <c r="Y209" s="587" t="s">
        <v>1463</v>
      </c>
      <c r="Z209" s="591" t="s">
        <v>1467</v>
      </c>
      <c r="AA209" s="591" t="str">
        <f>VLOOKUP(Y209,'20230302Data'!A:K,2,FALSE)</f>
        <v>中2－1</v>
      </c>
      <c r="AB209" s="591" t="str">
        <f>VLOOKUP(Y209,'20230302Data'!A:K,3,FALSE)</f>
        <v>降矢 瑚々</v>
      </c>
      <c r="AC209" s="592" t="str">
        <f>VLOOKUP(Y209,'20230302Data'!A:K,4,FALSE)</f>
        <v>雅士</v>
      </c>
      <c r="AD209" s="592" t="str">
        <f>VLOOKUP(Y209,'20230302Data'!A:K,6,FALSE)</f>
        <v>中3－1</v>
      </c>
      <c r="AE209" s="592" t="str">
        <f>VLOOKUP(Y209,'20230302Data'!A:K,7,FALSE)</f>
        <v>降矢 夏希</v>
      </c>
      <c r="AF209" s="592" t="str">
        <f>VLOOKUP(Y209,'20230302Data'!A:K,8,FALSE)</f>
        <v/>
      </c>
      <c r="AG209" s="592" t="str">
        <f>VLOOKUP(Y209,'20230302Data'!A:K,9,FALSE)</f>
        <v/>
      </c>
      <c r="AH209" s="592" t="str">
        <f t="shared" si="1"/>
        <v>8125254862</v>
      </c>
      <c r="AI209" s="592" t="str">
        <f>IFERROR(VLOOKUP(AH209,'2024当番免除者リスト'!F:H,3,FALSE),"")</f>
        <v>運動会委員</v>
      </c>
    </row>
    <row r="210" ht="12.75" customHeight="1">
      <c r="A210" s="264" t="s">
        <v>1470</v>
      </c>
      <c r="B210" s="264">
        <v>209.0</v>
      </c>
      <c r="C210" s="264" t="s">
        <v>2731</v>
      </c>
      <c r="D210" s="264" t="s">
        <v>3710</v>
      </c>
      <c r="E210" s="264" t="s">
        <v>1469</v>
      </c>
      <c r="F210" s="264" t="s">
        <v>1470</v>
      </c>
      <c r="G210" s="44" t="s">
        <v>1471</v>
      </c>
      <c r="H210" s="44"/>
      <c r="I210" s="44"/>
      <c r="J210" s="44"/>
      <c r="K210" s="44"/>
      <c r="L210" s="44"/>
      <c r="M210" s="44"/>
      <c r="N210" s="582"/>
      <c r="O210" s="264"/>
      <c r="P210" s="582"/>
      <c r="Q210" s="582"/>
      <c r="R210" s="582">
        <v>45073.0</v>
      </c>
      <c r="S210" s="264" t="s">
        <v>220</v>
      </c>
      <c r="T210" s="583"/>
      <c r="U210" s="584">
        <v>44674.0</v>
      </c>
      <c r="V210" s="584"/>
      <c r="W210" s="44" t="s">
        <v>211</v>
      </c>
      <c r="X210" s="44"/>
      <c r="Y210" s="264" t="s">
        <v>1470</v>
      </c>
      <c r="Z210" s="585" t="s">
        <v>1471</v>
      </c>
      <c r="AA210" s="585" t="str">
        <f>VLOOKUP(Y210,'20230302Data'!A:K,2,FALSE)</f>
        <v>中2－1</v>
      </c>
      <c r="AB210" s="585" t="str">
        <f>VLOOKUP(Y210,'20230302Data'!A:K,3,FALSE)</f>
        <v>中井 架</v>
      </c>
      <c r="AC210" s="586" t="str">
        <f>VLOOKUP(Y210,'20230302Data'!A:K,4,FALSE)</f>
        <v>隆介</v>
      </c>
      <c r="AD210" s="586" t="str">
        <f>VLOOKUP(Y210,'20230302Data'!A:K,6,FALSE)</f>
        <v/>
      </c>
      <c r="AE210" s="586" t="str">
        <f>VLOOKUP(Y210,'20230302Data'!A:K,7,FALSE)</f>
        <v/>
      </c>
      <c r="AF210" s="586" t="str">
        <f>VLOOKUP(Y210,'20230302Data'!A:K,8,FALSE)</f>
        <v/>
      </c>
      <c r="AG210" s="586" t="str">
        <f>VLOOKUP(Y210,'20230302Data'!A:K,9,FALSE)</f>
        <v/>
      </c>
      <c r="AH210" s="586" t="str">
        <f t="shared" si="1"/>
        <v>4705576096</v>
      </c>
      <c r="AI210" s="586" t="str">
        <f>IFERROR(VLOOKUP(AH210,'2024当番免除者リスト'!F:H,3,FALSE),"")</f>
        <v/>
      </c>
    </row>
    <row r="211" ht="12.75" customHeight="1">
      <c r="A211" s="264" t="s">
        <v>3499</v>
      </c>
      <c r="B211" s="264">
        <v>210.0</v>
      </c>
      <c r="C211" s="264" t="s">
        <v>2809</v>
      </c>
      <c r="D211" s="264" t="s">
        <v>3711</v>
      </c>
      <c r="E211" s="264" t="s">
        <v>3502</v>
      </c>
      <c r="F211" s="264" t="s">
        <v>3499</v>
      </c>
      <c r="G211" s="44" t="s">
        <v>3712</v>
      </c>
      <c r="H211" s="264"/>
      <c r="I211" s="264"/>
      <c r="J211" s="44"/>
      <c r="K211" s="264"/>
      <c r="L211" s="44"/>
      <c r="M211" s="44"/>
      <c r="N211" s="582"/>
      <c r="O211" s="582"/>
      <c r="P211" s="582">
        <v>45031.0</v>
      </c>
      <c r="Q211" s="264" t="s">
        <v>42</v>
      </c>
      <c r="R211" s="582"/>
      <c r="S211" s="264"/>
      <c r="T211" s="583"/>
      <c r="U211" s="584"/>
      <c r="V211" s="584"/>
      <c r="W211" s="44" t="s">
        <v>211</v>
      </c>
      <c r="X211" s="44"/>
      <c r="Y211" s="264" t="s">
        <v>3499</v>
      </c>
      <c r="Z211" s="585" t="s">
        <v>3712</v>
      </c>
      <c r="AA211" s="585" t="str">
        <f>VLOOKUP(Y211,'20230302Data'!A:K,2,FALSE)</f>
        <v>中2－1</v>
      </c>
      <c r="AB211" s="585" t="str">
        <f>VLOOKUP(Y211,'20230302Data'!A:K,3,FALSE)</f>
        <v>加藤 一輝</v>
      </c>
      <c r="AC211" s="586" t="str">
        <f>VLOOKUP(Y211,'20230302Data'!A:K,4,FALSE)</f>
        <v>WELLS</v>
      </c>
      <c r="AD211" s="586" t="str">
        <f>VLOOKUP(Y211,'20230302Data'!A:K,6,FALSE)</f>
        <v>中3－1</v>
      </c>
      <c r="AE211" s="586" t="str">
        <f>VLOOKUP(Y211,'20230302Data'!A:K,7,FALSE)</f>
        <v>加藤 愛梨花</v>
      </c>
      <c r="AF211" s="586" t="str">
        <f>VLOOKUP(Y211,'20230302Data'!A:K,8,FALSE)</f>
        <v/>
      </c>
      <c r="AG211" s="586" t="str">
        <f>VLOOKUP(Y211,'20230302Data'!A:K,9,FALSE)</f>
        <v/>
      </c>
      <c r="AH211" s="586" t="str">
        <f t="shared" si="1"/>
        <v>4044322345</v>
      </c>
      <c r="AI211" s="586" t="str">
        <f>IFERROR(VLOOKUP(AH211,'2024当番免除者リスト'!F:H,3,FALSE),"")</f>
        <v/>
      </c>
    </row>
    <row r="212" ht="12.75" customHeight="1">
      <c r="A212" s="264" t="s">
        <v>1474</v>
      </c>
      <c r="B212" s="264">
        <v>211.0</v>
      </c>
      <c r="C212" s="264" t="s">
        <v>2809</v>
      </c>
      <c r="D212" s="264" t="s">
        <v>3498</v>
      </c>
      <c r="E212" s="264" t="s">
        <v>1473</v>
      </c>
      <c r="F212" s="264" t="s">
        <v>1474</v>
      </c>
      <c r="G212" s="44" t="s">
        <v>1475</v>
      </c>
      <c r="H212" s="44"/>
      <c r="I212" s="44"/>
      <c r="J212" s="44"/>
      <c r="K212" s="44"/>
      <c r="L212" s="44"/>
      <c r="M212" s="44"/>
      <c r="N212" s="582">
        <v>45038.0</v>
      </c>
      <c r="O212" s="264" t="s">
        <v>396</v>
      </c>
      <c r="P212" s="582"/>
      <c r="Q212" s="582"/>
      <c r="R212" s="582"/>
      <c r="S212" s="582"/>
      <c r="T212" s="583"/>
      <c r="U212" s="584"/>
      <c r="V212" s="584"/>
      <c r="W212" s="44" t="s">
        <v>211</v>
      </c>
      <c r="X212" s="44"/>
      <c r="Y212" s="264" t="s">
        <v>1474</v>
      </c>
      <c r="Z212" s="585" t="s">
        <v>1475</v>
      </c>
      <c r="AA212" s="585" t="str">
        <f>VLOOKUP(Y212,'20230302Data'!A:K,2,FALSE)</f>
        <v>中3－1</v>
      </c>
      <c r="AB212" s="585" t="str">
        <f>VLOOKUP(Y212,'20230302Data'!A:K,3,FALSE)</f>
        <v>平田 健太郎</v>
      </c>
      <c r="AC212" s="586" t="str">
        <f>VLOOKUP(Y212,'20230302Data'!A:K,4,FALSE)</f>
        <v>雅史</v>
      </c>
      <c r="AD212" s="586" t="str">
        <f>VLOOKUP(Y212,'20230302Data'!A:K,6,FALSE)</f>
        <v/>
      </c>
      <c r="AE212" s="586" t="str">
        <f>VLOOKUP(Y212,'20230302Data'!A:K,7,FALSE)</f>
        <v/>
      </c>
      <c r="AF212" s="586" t="str">
        <f>VLOOKUP(Y212,'20230302Data'!A:K,8,FALSE)</f>
        <v/>
      </c>
      <c r="AG212" s="586" t="str">
        <f>VLOOKUP(Y212,'20230302Data'!A:K,9,FALSE)</f>
        <v/>
      </c>
      <c r="AH212" s="586" t="str">
        <f t="shared" si="1"/>
        <v>6786087394</v>
      </c>
      <c r="AI212" s="586" t="str">
        <f>IFERROR(VLOOKUP(AH212,'2024当番免除者リスト'!F:H,3,FALSE),"")</f>
        <v/>
      </c>
    </row>
    <row r="213" ht="12.75" customHeight="1">
      <c r="A213" s="593" t="s">
        <v>1478</v>
      </c>
      <c r="B213" s="593">
        <v>212.0</v>
      </c>
      <c r="C213" s="593" t="s">
        <v>2809</v>
      </c>
      <c r="D213" s="593" t="s">
        <v>3496</v>
      </c>
      <c r="E213" s="593" t="s">
        <v>1477</v>
      </c>
      <c r="F213" s="593" t="s">
        <v>1478</v>
      </c>
      <c r="G213" s="594" t="s">
        <v>1479</v>
      </c>
      <c r="H213" s="594"/>
      <c r="I213" s="594"/>
      <c r="J213" s="594"/>
      <c r="K213" s="594"/>
      <c r="L213" s="594"/>
      <c r="M213" s="594"/>
      <c r="N213" s="595"/>
      <c r="O213" s="595"/>
      <c r="P213" s="595"/>
      <c r="Q213" s="595"/>
      <c r="R213" s="577"/>
      <c r="S213" s="577"/>
      <c r="T213" s="596"/>
      <c r="U213" s="613"/>
      <c r="V213" s="613"/>
      <c r="W213" s="594" t="s">
        <v>76</v>
      </c>
      <c r="X213" s="594"/>
      <c r="Y213" s="593" t="s">
        <v>1478</v>
      </c>
      <c r="Z213" s="598" t="s">
        <v>1479</v>
      </c>
      <c r="AA213" s="598" t="str">
        <f>VLOOKUP(Y213,'20230302Data'!A:K,2,FALSE)</f>
        <v>中3－1</v>
      </c>
      <c r="AB213" s="598" t="str">
        <f>VLOOKUP(Y213,'20230302Data'!A:K,3,FALSE)</f>
        <v>ピローン 弘樹</v>
      </c>
      <c r="AC213" s="599" t="str">
        <f>VLOOKUP(Y213,'20230302Data'!A:K,4,FALSE)</f>
        <v>グレゴリー</v>
      </c>
      <c r="AD213" s="599" t="str">
        <f>VLOOKUP(Y213,'20230302Data'!A:K,6,FALSE)</f>
        <v/>
      </c>
      <c r="AE213" s="599" t="str">
        <f>VLOOKUP(Y213,'20230302Data'!A:K,7,FALSE)</f>
        <v/>
      </c>
      <c r="AF213" s="599" t="str">
        <f>VLOOKUP(Y213,'20230302Data'!A:K,8,FALSE)</f>
        <v/>
      </c>
      <c r="AG213" s="599" t="str">
        <f>VLOOKUP(Y213,'20230302Data'!A:K,9,FALSE)</f>
        <v/>
      </c>
      <c r="AH213" s="599" t="str">
        <f t="shared" si="1"/>
        <v>4042173719</v>
      </c>
      <c r="AI213" s="599" t="str">
        <f>IFERROR(VLOOKUP(AH213,'2024当番免除者リスト'!F:H,3,FALSE),"")</f>
        <v>行事委員</v>
      </c>
    </row>
    <row r="214" ht="12.75" customHeight="1">
      <c r="A214" s="264" t="s">
        <v>3503</v>
      </c>
      <c r="B214" s="264">
        <v>213.0</v>
      </c>
      <c r="C214" s="264" t="s">
        <v>2809</v>
      </c>
      <c r="D214" s="264" t="s">
        <v>3504</v>
      </c>
      <c r="E214" s="264" t="s">
        <v>1481</v>
      </c>
      <c r="F214" s="264" t="s">
        <v>3503</v>
      </c>
      <c r="G214" s="44" t="s">
        <v>1484</v>
      </c>
      <c r="H214" s="264"/>
      <c r="I214" s="264"/>
      <c r="J214" s="264"/>
      <c r="K214" s="264"/>
      <c r="L214" s="264"/>
      <c r="M214" s="264"/>
      <c r="N214" s="582"/>
      <c r="O214" s="582"/>
      <c r="P214" s="582"/>
      <c r="Q214" s="582"/>
      <c r="R214" s="582"/>
      <c r="S214" s="582"/>
      <c r="T214" s="583"/>
      <c r="U214" s="628"/>
      <c r="V214" s="628"/>
      <c r="W214" s="264" t="s">
        <v>211</v>
      </c>
      <c r="X214" s="264" t="s">
        <v>3045</v>
      </c>
      <c r="Y214" s="264" t="s">
        <v>3503</v>
      </c>
      <c r="Z214" s="585" t="s">
        <v>1484</v>
      </c>
      <c r="AA214" s="585" t="str">
        <f>VLOOKUP(Y214,'20230302Data'!A:K,2,FALSE)</f>
        <v>中3－1</v>
      </c>
      <c r="AB214" s="585" t="str">
        <f>VLOOKUP(Y214,'20230302Data'!A:K,3,FALSE)</f>
        <v>斧 理美</v>
      </c>
      <c r="AC214" s="586" t="str">
        <f>VLOOKUP(Y214,'20230302Data'!A:K,4,FALSE)</f>
        <v>正一郎</v>
      </c>
      <c r="AD214" s="586" t="str">
        <f>VLOOKUP(Y214,'20230302Data'!A:K,6,FALSE)</f>
        <v/>
      </c>
      <c r="AE214" s="586" t="str">
        <f>VLOOKUP(Y214,'20230302Data'!A:K,7,FALSE)</f>
        <v/>
      </c>
      <c r="AF214" s="586" t="str">
        <f>VLOOKUP(Y214,'20230302Data'!A:K,8,FALSE)</f>
        <v/>
      </c>
      <c r="AG214" s="586" t="str">
        <f>VLOOKUP(Y214,'20230302Data'!A:K,9,FALSE)</f>
        <v/>
      </c>
      <c r="AH214" s="586" t="str">
        <f t="shared" si="1"/>
        <v>7702321039</v>
      </c>
      <c r="AI214" s="586" t="str">
        <f>IFERROR(VLOOKUP(AH214,'2024当番免除者リスト'!F:H,3,FALSE),"")</f>
        <v/>
      </c>
    </row>
    <row r="215" ht="12.75" customHeight="1">
      <c r="A215" s="600" t="s">
        <v>1487</v>
      </c>
      <c r="B215" s="600">
        <v>214.0</v>
      </c>
      <c r="C215" s="600" t="s">
        <v>2809</v>
      </c>
      <c r="D215" s="600" t="s">
        <v>3505</v>
      </c>
      <c r="E215" s="600" t="s">
        <v>1486</v>
      </c>
      <c r="F215" s="600" t="s">
        <v>1487</v>
      </c>
      <c r="G215" s="601" t="s">
        <v>1488</v>
      </c>
      <c r="H215" s="600" t="s">
        <v>187</v>
      </c>
      <c r="I215" s="600" t="s">
        <v>3713</v>
      </c>
      <c r="J215" s="600"/>
      <c r="K215" s="600"/>
      <c r="L215" s="600"/>
      <c r="M215" s="600"/>
      <c r="N215" s="577"/>
      <c r="O215" s="577"/>
      <c r="P215" s="577"/>
      <c r="Q215" s="577"/>
      <c r="R215" s="577"/>
      <c r="S215" s="600"/>
      <c r="T215" s="602"/>
      <c r="U215" s="603"/>
      <c r="V215" s="603"/>
      <c r="W215" s="600" t="s">
        <v>68</v>
      </c>
      <c r="X215" s="600" t="s">
        <v>3709</v>
      </c>
      <c r="Y215" s="600" t="s">
        <v>1487</v>
      </c>
      <c r="Z215" s="604" t="s">
        <v>1488</v>
      </c>
      <c r="AA215" s="604" t="str">
        <f>VLOOKUP(Y215,'20230302Data'!A:K,2,FALSE)</f>
        <v>中3－1</v>
      </c>
      <c r="AB215" s="604" t="str">
        <f>VLOOKUP(Y215,'20230302Data'!A:K,3,FALSE)</f>
        <v>矢崎 晃子</v>
      </c>
      <c r="AC215" s="605" t="str">
        <f>VLOOKUP(Y215,'20230302Data'!A:K,4,FALSE)</f>
        <v>保雄</v>
      </c>
      <c r="AD215" s="605" t="str">
        <f>VLOOKUP(Y215,'20230302Data'!A:K,6,FALSE)</f>
        <v>高2</v>
      </c>
      <c r="AE215" s="605" t="str">
        <f>VLOOKUP(Y215,'20230302Data'!A:K,7,FALSE)</f>
        <v>矢崎 菜々子</v>
      </c>
      <c r="AF215" s="605" t="str">
        <f>VLOOKUP(Y215,'20230302Data'!A:K,8,FALSE)</f>
        <v/>
      </c>
      <c r="AG215" s="605" t="str">
        <f>VLOOKUP(Y215,'20230302Data'!A:K,9,FALSE)</f>
        <v/>
      </c>
      <c r="AH215" s="605" t="str">
        <f t="shared" si="1"/>
        <v>7703292102</v>
      </c>
      <c r="AI215" s="605" t="str">
        <f>IFERROR(VLOOKUP(AH215,'2024当番免除者リスト'!F:H,3,FALSE),"")</f>
        <v/>
      </c>
    </row>
    <row r="216" ht="12.75" customHeight="1">
      <c r="A216" s="44" t="s">
        <v>1494</v>
      </c>
      <c r="B216" s="264">
        <v>215.0</v>
      </c>
      <c r="C216" s="264" t="s">
        <v>2809</v>
      </c>
      <c r="D216" s="264" t="s">
        <v>3714</v>
      </c>
      <c r="E216" s="264" t="s">
        <v>1491</v>
      </c>
      <c r="F216" s="264" t="s">
        <v>1494</v>
      </c>
      <c r="G216" s="44" t="s">
        <v>3715</v>
      </c>
      <c r="H216" s="44"/>
      <c r="I216" s="44"/>
      <c r="J216" s="44"/>
      <c r="K216" s="44"/>
      <c r="L216" s="44"/>
      <c r="M216" s="44"/>
      <c r="N216" s="582"/>
      <c r="O216" s="264"/>
      <c r="P216" s="582">
        <v>45038.0</v>
      </c>
      <c r="Q216" s="264" t="s">
        <v>42</v>
      </c>
      <c r="R216" s="582"/>
      <c r="S216" s="582"/>
      <c r="T216" s="44"/>
      <c r="U216" s="584">
        <v>44793.0</v>
      </c>
      <c r="V216" s="584"/>
      <c r="W216" s="44" t="s">
        <v>211</v>
      </c>
      <c r="X216" s="44"/>
      <c r="Y216" s="44" t="s">
        <v>1494</v>
      </c>
      <c r="Z216" s="585"/>
      <c r="AA216" s="585" t="str">
        <f>VLOOKUP(Y216,'20230302Data'!A:K,2,FALSE)</f>
        <v>中3－1</v>
      </c>
      <c r="AB216" s="585" t="str">
        <f>VLOOKUP(Y216,'20230302Data'!A:K,3,FALSE)</f>
        <v>加藤 夕奈斗</v>
      </c>
      <c r="AC216" s="586" t="str">
        <f>VLOOKUP(Y216,'20230302Data'!A:K,4,FALSE)</f>
        <v>和昭</v>
      </c>
      <c r="AD216" s="586" t="str">
        <f>VLOOKUP(Y216,'20230302Data'!A:K,6,FALSE)</f>
        <v/>
      </c>
      <c r="AE216" s="586" t="str">
        <f>VLOOKUP(Y216,'20230302Data'!A:K,7,FALSE)</f>
        <v/>
      </c>
      <c r="AF216" s="586" t="str">
        <f>VLOOKUP(Y216,'20230302Data'!A:K,8,FALSE)</f>
        <v/>
      </c>
      <c r="AG216" s="586" t="str">
        <f>VLOOKUP(Y216,'20230302Data'!A:K,9,FALSE)</f>
        <v/>
      </c>
      <c r="AH216" s="586" t="str">
        <f t="shared" si="1"/>
        <v>4047406814</v>
      </c>
      <c r="AI216" s="586" t="str">
        <f>IFERROR(VLOOKUP(AH216,'2024当番免除者リスト'!F:H,3,FALSE),"")</f>
        <v/>
      </c>
    </row>
    <row r="217" ht="12.75" customHeight="1">
      <c r="A217" s="44" t="s">
        <v>2844</v>
      </c>
      <c r="B217" s="264">
        <v>216.0</v>
      </c>
      <c r="C217" s="44" t="s">
        <v>2809</v>
      </c>
      <c r="D217" s="264" t="s">
        <v>3716</v>
      </c>
      <c r="E217" s="44" t="s">
        <v>2839</v>
      </c>
      <c r="F217" s="44" t="s">
        <v>3717</v>
      </c>
      <c r="G217" s="44" t="s">
        <v>2845</v>
      </c>
      <c r="H217" s="264"/>
      <c r="I217" s="44"/>
      <c r="J217" s="44"/>
      <c r="K217" s="44"/>
      <c r="L217" s="44"/>
      <c r="M217" s="44"/>
      <c r="N217" s="264"/>
      <c r="O217" s="264"/>
      <c r="P217" s="582">
        <v>45059.0</v>
      </c>
      <c r="Q217" s="264" t="s">
        <v>42</v>
      </c>
      <c r="R217" s="264"/>
      <c r="S217" s="264"/>
      <c r="T217" s="44"/>
      <c r="U217" s="584">
        <v>44877.0</v>
      </c>
      <c r="V217" s="584"/>
      <c r="W217" s="44" t="s">
        <v>211</v>
      </c>
      <c r="X217" s="44"/>
      <c r="Y217" s="44" t="s">
        <v>2844</v>
      </c>
      <c r="Z217" s="44"/>
      <c r="AA217" s="585" t="str">
        <f>VLOOKUP(Y217,'20230302Data'!A:K,2,FALSE)</f>
        <v>中3－1</v>
      </c>
      <c r="AB217" s="585" t="str">
        <f>VLOOKUP(Y217,'20230302Data'!A:K,3,FALSE)</f>
        <v>藤澤 奏</v>
      </c>
      <c r="AC217" s="586" t="str">
        <f>VLOOKUP(Y217,'20230302Data'!A:K,4,FALSE)</f>
        <v>隆史</v>
      </c>
      <c r="AD217" s="586" t="str">
        <f>VLOOKUP(Y217,'20230302Data'!A:K,6,FALSE)</f>
        <v/>
      </c>
      <c r="AE217" s="586" t="str">
        <f>VLOOKUP(Y217,'20230302Data'!A:K,7,FALSE)</f>
        <v/>
      </c>
      <c r="AF217" s="586" t="str">
        <f>VLOOKUP(Y217,'20230302Data'!A:K,8,FALSE)</f>
        <v/>
      </c>
      <c r="AG217" s="586" t="str">
        <f>VLOOKUP(Y217,'20230302Data'!A:K,9,FALSE)</f>
        <v/>
      </c>
      <c r="AH217" s="586" t="str">
        <f t="shared" si="1"/>
        <v>4709573316</v>
      </c>
      <c r="AI217" s="586" t="str">
        <f>IFERROR(VLOOKUP(AH217,'2024当番免除者リスト'!F:H,3,FALSE),"")</f>
        <v/>
      </c>
    </row>
    <row r="218" ht="12.75" customHeight="1">
      <c r="A218" s="587" t="s">
        <v>1497</v>
      </c>
      <c r="B218" s="587">
        <v>217.0</v>
      </c>
      <c r="C218" s="139" t="s">
        <v>172</v>
      </c>
      <c r="D218" s="587" t="s">
        <v>3718</v>
      </c>
      <c r="E218" s="139" t="s">
        <v>1496</v>
      </c>
      <c r="F218" s="587" t="s">
        <v>1497</v>
      </c>
      <c r="G218" s="587" t="s">
        <v>1498</v>
      </c>
      <c r="H218" s="587" t="s">
        <v>187</v>
      </c>
      <c r="I218" s="587" t="s">
        <v>3719</v>
      </c>
      <c r="J218" s="139"/>
      <c r="K218" s="139"/>
      <c r="L218" s="139"/>
      <c r="M218" s="139"/>
      <c r="N218" s="587"/>
      <c r="O218" s="587"/>
      <c r="P218" s="587"/>
      <c r="Q218" s="587"/>
      <c r="R218" s="600"/>
      <c r="S218" s="600"/>
      <c r="T218" s="139" t="s">
        <v>3720</v>
      </c>
      <c r="U218" s="590"/>
      <c r="V218" s="590"/>
      <c r="W218" s="139" t="s">
        <v>52</v>
      </c>
      <c r="X218" s="139"/>
      <c r="Y218" s="587" t="s">
        <v>1497</v>
      </c>
      <c r="Z218" s="139"/>
      <c r="AA218" s="591" t="str">
        <f>VLOOKUP(Y218,'20230302Data'!A:K,2,FALSE)</f>
        <v>中3－1</v>
      </c>
      <c r="AB218" s="591" t="str">
        <f>VLOOKUP(Y218,'20230302Data'!A:K,3,FALSE)</f>
        <v>岡部 佳衣</v>
      </c>
      <c r="AC218" s="592" t="str">
        <f>VLOOKUP(Y218,'20230302Data'!A:K,4,FALSE)</f>
        <v>HENDERSON</v>
      </c>
      <c r="AD218" s="592" t="str">
        <f>VLOOKUP(Y218,'20230302Data'!A:K,6,FALSE)</f>
        <v>高2</v>
      </c>
      <c r="AE218" s="592" t="str">
        <f>VLOOKUP(Y218,'20230302Data'!A:K,7,FALSE)</f>
        <v>岡部 快居</v>
      </c>
      <c r="AF218" s="592" t="str">
        <f>VLOOKUP(Y218,'20230302Data'!A:K,8,FALSE)</f>
        <v/>
      </c>
      <c r="AG218" s="592" t="str">
        <f>VLOOKUP(Y218,'20230302Data'!A:K,9,FALSE)</f>
        <v/>
      </c>
      <c r="AH218" s="592" t="str">
        <f t="shared" si="1"/>
        <v>4702499236</v>
      </c>
      <c r="AI218" s="592" t="str">
        <f>IFERROR(VLOOKUP(AH218,'2024当番免除者リスト'!F:H,3,FALSE),"")</f>
        <v/>
      </c>
    </row>
    <row r="219" ht="12.75" customHeight="1">
      <c r="A219" s="264" t="s">
        <v>2849</v>
      </c>
      <c r="B219" s="264">
        <v>218.0</v>
      </c>
      <c r="C219" s="264" t="s">
        <v>181</v>
      </c>
      <c r="D219" s="264" t="s">
        <v>3510</v>
      </c>
      <c r="E219" s="264" t="s">
        <v>2848</v>
      </c>
      <c r="F219" s="264" t="s">
        <v>2849</v>
      </c>
      <c r="G219" s="44" t="s">
        <v>2850</v>
      </c>
      <c r="H219" s="264"/>
      <c r="I219" s="264"/>
      <c r="J219" s="264"/>
      <c r="K219" s="264"/>
      <c r="L219" s="264"/>
      <c r="M219" s="264"/>
      <c r="N219" s="582"/>
      <c r="O219" s="582"/>
      <c r="P219" s="582"/>
      <c r="Q219" s="582"/>
      <c r="R219" s="582"/>
      <c r="S219" s="582"/>
      <c r="T219" s="583"/>
      <c r="U219" s="628"/>
      <c r="V219" s="628"/>
      <c r="W219" s="264" t="s">
        <v>211</v>
      </c>
      <c r="X219" s="264" t="s">
        <v>3696</v>
      </c>
      <c r="Y219" s="264" t="s">
        <v>2849</v>
      </c>
      <c r="Z219" s="585" t="s">
        <v>2850</v>
      </c>
      <c r="AA219" s="585" t="str">
        <f>VLOOKUP(Y219,'20230302Data'!A:K,2,FALSE)</f>
        <v>高1</v>
      </c>
      <c r="AB219" s="585" t="str">
        <f>VLOOKUP(Y219,'20230302Data'!A:K,3,FALSE)</f>
        <v>執行 創志朗</v>
      </c>
      <c r="AC219" s="586" t="str">
        <f>VLOOKUP(Y219,'20230302Data'!A:K,4,FALSE)</f>
        <v>拓宇</v>
      </c>
      <c r="AD219" s="586" t="str">
        <f>VLOOKUP(Y219,'20230302Data'!A:K,6,FALSE)</f>
        <v/>
      </c>
      <c r="AE219" s="586" t="str">
        <f>VLOOKUP(Y219,'20230302Data'!A:K,7,FALSE)</f>
        <v/>
      </c>
      <c r="AF219" s="586" t="str">
        <f>VLOOKUP(Y219,'20230302Data'!A:K,8,FALSE)</f>
        <v/>
      </c>
      <c r="AG219" s="586" t="str">
        <f>VLOOKUP(Y219,'20230302Data'!A:K,9,FALSE)</f>
        <v/>
      </c>
      <c r="AH219" s="586" t="str">
        <f t="shared" si="1"/>
        <v>4043871279</v>
      </c>
      <c r="AI219" s="586" t="str">
        <f>IFERROR(VLOOKUP(AH219,'2024当番免除者リスト'!F:H,3,FALSE),"")</f>
        <v/>
      </c>
    </row>
    <row r="220" ht="12.75" customHeight="1">
      <c r="A220" s="264" t="s">
        <v>3512</v>
      </c>
      <c r="B220" s="264">
        <v>219.0</v>
      </c>
      <c r="C220" s="264" t="s">
        <v>181</v>
      </c>
      <c r="D220" s="264" t="s">
        <v>3514</v>
      </c>
      <c r="E220" s="264" t="s">
        <v>3515</v>
      </c>
      <c r="F220" s="264" t="s">
        <v>3512</v>
      </c>
      <c r="G220" s="44" t="s">
        <v>3513</v>
      </c>
      <c r="H220" s="44"/>
      <c r="I220" s="44"/>
      <c r="J220" s="44"/>
      <c r="K220" s="44"/>
      <c r="L220" s="44"/>
      <c r="M220" s="44"/>
      <c r="N220" s="264"/>
      <c r="O220" s="264"/>
      <c r="P220" s="582"/>
      <c r="Q220" s="264"/>
      <c r="R220" s="582">
        <v>45045.0</v>
      </c>
      <c r="S220" s="264" t="s">
        <v>90</v>
      </c>
      <c r="T220" s="44"/>
      <c r="U220" s="584"/>
      <c r="V220" s="584"/>
      <c r="W220" s="44" t="s">
        <v>211</v>
      </c>
      <c r="X220" s="44"/>
      <c r="Y220" s="264" t="s">
        <v>3512</v>
      </c>
      <c r="Z220" s="585" t="s">
        <v>3513</v>
      </c>
      <c r="AA220" s="585" t="str">
        <f>VLOOKUP(Y220,'20230302Data'!A:K,2,FALSE)</f>
        <v>高1</v>
      </c>
      <c r="AB220" s="585" t="str">
        <f>VLOOKUP(Y220,'20230302Data'!A:K,3,FALSE)</f>
        <v>日栁 杏花</v>
      </c>
      <c r="AC220" s="586" t="str">
        <f>VLOOKUP(Y220,'20230302Data'!A:K,4,FALSE)</f>
        <v>章彦</v>
      </c>
      <c r="AD220" s="586" t="str">
        <f>VLOOKUP(Y220,'20230302Data'!A:K,6,FALSE)</f>
        <v/>
      </c>
      <c r="AE220" s="586" t="str">
        <f>VLOOKUP(Y220,'20230302Data'!A:K,7,FALSE)</f>
        <v/>
      </c>
      <c r="AF220" s="586" t="str">
        <f>VLOOKUP(Y220,'20230302Data'!A:K,8,FALSE)</f>
        <v/>
      </c>
      <c r="AG220" s="586" t="str">
        <f>VLOOKUP(Y220,'20230302Data'!A:K,9,FALSE)</f>
        <v/>
      </c>
      <c r="AH220" s="586" t="str">
        <f t="shared" si="1"/>
        <v>4702709693</v>
      </c>
      <c r="AI220" s="586" t="str">
        <f>IFERROR(VLOOKUP(AH220,'2024当番免除者リスト'!F:H,3,FALSE),"")</f>
        <v/>
      </c>
    </row>
    <row r="221" ht="12.75" customHeight="1">
      <c r="A221" s="264" t="s">
        <v>3516</v>
      </c>
      <c r="B221" s="264">
        <v>220.0</v>
      </c>
      <c r="C221" s="264" t="s">
        <v>181</v>
      </c>
      <c r="D221" s="264" t="s">
        <v>3517</v>
      </c>
      <c r="E221" s="264" t="s">
        <v>2853</v>
      </c>
      <c r="F221" s="264" t="s">
        <v>3516</v>
      </c>
      <c r="G221" s="44" t="s">
        <v>2855</v>
      </c>
      <c r="H221" s="44"/>
      <c r="I221" s="44"/>
      <c r="J221" s="44"/>
      <c r="K221" s="44"/>
      <c r="L221" s="44"/>
      <c r="M221" s="44"/>
      <c r="N221" s="582">
        <v>45031.0</v>
      </c>
      <c r="O221" s="264" t="s">
        <v>90</v>
      </c>
      <c r="P221" s="582"/>
      <c r="Q221" s="264"/>
      <c r="R221" s="582"/>
      <c r="S221" s="264"/>
      <c r="T221" s="44"/>
      <c r="U221" s="584"/>
      <c r="V221" s="584"/>
      <c r="W221" s="44" t="s">
        <v>211</v>
      </c>
      <c r="X221" s="44"/>
      <c r="Y221" s="264" t="s">
        <v>3516</v>
      </c>
      <c r="Z221" s="585" t="s">
        <v>2855</v>
      </c>
      <c r="AA221" s="585" t="str">
        <f>VLOOKUP(Y221,'20230302Data'!A:K,2,FALSE)</f>
        <v>高1</v>
      </c>
      <c r="AB221" s="585" t="str">
        <f>VLOOKUP(Y221,'20230302Data'!A:K,3,FALSE)</f>
        <v>三島 芽愛</v>
      </c>
      <c r="AC221" s="586" t="str">
        <f>VLOOKUP(Y221,'20230302Data'!A:K,4,FALSE)</f>
        <v>孝史</v>
      </c>
      <c r="AD221" s="586" t="str">
        <f>VLOOKUP(Y221,'20230302Data'!A:K,6,FALSE)</f>
        <v/>
      </c>
      <c r="AE221" s="586" t="str">
        <f>VLOOKUP(Y221,'20230302Data'!A:K,7,FALSE)</f>
        <v/>
      </c>
      <c r="AF221" s="586" t="str">
        <f>VLOOKUP(Y221,'20230302Data'!A:K,8,FALSE)</f>
        <v/>
      </c>
      <c r="AG221" s="586" t="str">
        <f>VLOOKUP(Y221,'20230302Data'!A:K,9,FALSE)</f>
        <v/>
      </c>
      <c r="AH221" s="586" t="str">
        <f t="shared" si="1"/>
        <v>2014035684</v>
      </c>
      <c r="AI221" s="586" t="str">
        <f>IFERROR(VLOOKUP(AH221,'2024当番免除者リスト'!F:H,3,FALSE),"")</f>
        <v/>
      </c>
    </row>
    <row r="222" ht="12.75" customHeight="1">
      <c r="A222" s="264" t="s">
        <v>2860</v>
      </c>
      <c r="B222" s="264">
        <v>221.0</v>
      </c>
      <c r="C222" s="264" t="s">
        <v>181</v>
      </c>
      <c r="D222" s="264" t="s">
        <v>3518</v>
      </c>
      <c r="E222" s="264" t="s">
        <v>2859</v>
      </c>
      <c r="F222" s="264" t="s">
        <v>2860</v>
      </c>
      <c r="G222" s="44" t="s">
        <v>2861</v>
      </c>
      <c r="H222" s="44"/>
      <c r="I222" s="44"/>
      <c r="J222" s="44"/>
      <c r="K222" s="44"/>
      <c r="L222" s="44"/>
      <c r="M222" s="44"/>
      <c r="N222" s="582"/>
      <c r="O222" s="264"/>
      <c r="P222" s="582"/>
      <c r="Q222" s="264"/>
      <c r="R222" s="582">
        <v>45073.0</v>
      </c>
      <c r="S222" s="264" t="s">
        <v>90</v>
      </c>
      <c r="T222" s="44"/>
      <c r="U222" s="584"/>
      <c r="V222" s="584"/>
      <c r="W222" s="44" t="s">
        <v>211</v>
      </c>
      <c r="X222" s="44"/>
      <c r="Y222" s="264" t="s">
        <v>2860</v>
      </c>
      <c r="Z222" s="585" t="s">
        <v>2861</v>
      </c>
      <c r="AA222" s="585" t="str">
        <f>VLOOKUP(Y222,'20230302Data'!A:K,2,FALSE)</f>
        <v>高1</v>
      </c>
      <c r="AB222" s="585" t="str">
        <f>VLOOKUP(Y222,'20230302Data'!A:K,3,FALSE)</f>
        <v>バークス レイラニ華子</v>
      </c>
      <c r="AC222" s="586" t="str">
        <f>VLOOKUP(Y222,'20230302Data'!A:K,4,FALSE)</f>
        <v>リッキー</v>
      </c>
      <c r="AD222" s="586" t="str">
        <f>VLOOKUP(Y222,'20230302Data'!A:K,6,FALSE)</f>
        <v/>
      </c>
      <c r="AE222" s="586" t="str">
        <f>VLOOKUP(Y222,'20230302Data'!A:K,7,FALSE)</f>
        <v/>
      </c>
      <c r="AF222" s="586" t="str">
        <f>VLOOKUP(Y222,'20230302Data'!A:K,8,FALSE)</f>
        <v/>
      </c>
      <c r="AG222" s="586" t="str">
        <f>VLOOKUP(Y222,'20230302Data'!A:K,9,FALSE)</f>
        <v/>
      </c>
      <c r="AH222" s="586" t="str">
        <f t="shared" si="1"/>
        <v>2024985081</v>
      </c>
      <c r="AI222" s="586" t="str">
        <f>IFERROR(VLOOKUP(AH222,'2024当番免除者リスト'!F:H,3,FALSE),"")</f>
        <v/>
      </c>
    </row>
    <row r="223" ht="12.75" customHeight="1">
      <c r="A223" s="614" t="s">
        <v>2865</v>
      </c>
      <c r="B223" s="614">
        <v>222.0</v>
      </c>
      <c r="C223" s="614" t="s">
        <v>181</v>
      </c>
      <c r="D223" s="614" t="s">
        <v>3721</v>
      </c>
      <c r="E223" s="614" t="s">
        <v>2864</v>
      </c>
      <c r="F223" s="614" t="s">
        <v>2865</v>
      </c>
      <c r="G223" s="615" t="s">
        <v>2866</v>
      </c>
      <c r="H223" s="615"/>
      <c r="I223" s="615"/>
      <c r="J223" s="615"/>
      <c r="K223" s="615"/>
      <c r="L223" s="615"/>
      <c r="M223" s="615"/>
      <c r="N223" s="577"/>
      <c r="O223" s="600"/>
      <c r="P223" s="577"/>
      <c r="Q223" s="600"/>
      <c r="R223" s="616">
        <v>45038.0</v>
      </c>
      <c r="S223" s="614" t="s">
        <v>176</v>
      </c>
      <c r="T223" s="664"/>
      <c r="U223" s="626">
        <v>44674.0</v>
      </c>
      <c r="V223" s="626"/>
      <c r="W223" s="615" t="s">
        <v>177</v>
      </c>
      <c r="X223" s="615"/>
      <c r="Y223" s="614" t="s">
        <v>2865</v>
      </c>
      <c r="Z223" s="619" t="s">
        <v>2866</v>
      </c>
      <c r="AA223" s="619" t="str">
        <f>VLOOKUP(Y223,'20230302Data'!A:K,2,FALSE)</f>
        <v>高1</v>
      </c>
      <c r="AB223" s="619" t="str">
        <f>VLOOKUP(Y223,'20230302Data'!A:K,3,FALSE)</f>
        <v>宅野 希生</v>
      </c>
      <c r="AC223" s="620" t="str">
        <f>VLOOKUP(Y223,'20230302Data'!A:K,4,FALSE)</f>
        <v>智</v>
      </c>
      <c r="AD223" s="620" t="str">
        <f>VLOOKUP(Y223,'20230302Data'!A:K,6,FALSE)</f>
        <v/>
      </c>
      <c r="AE223" s="620" t="str">
        <f>VLOOKUP(Y223,'20230302Data'!A:K,7,FALSE)</f>
        <v/>
      </c>
      <c r="AF223" s="620" t="str">
        <f>VLOOKUP(Y223,'20230302Data'!A:K,8,FALSE)</f>
        <v/>
      </c>
      <c r="AG223" s="620" t="str">
        <f>VLOOKUP(Y223,'20230302Data'!A:K,9,FALSE)</f>
        <v/>
      </c>
      <c r="AH223" s="620" t="str">
        <f t="shared" si="1"/>
        <v>4706283728</v>
      </c>
      <c r="AI223" s="620" t="str">
        <f>IFERROR(VLOOKUP(AH223,'2024当番免除者リスト'!F:H,3,FALSE),"")</f>
        <v/>
      </c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564"/>
      <c r="P224" s="15"/>
      <c r="Q224" s="564"/>
      <c r="R224" s="15"/>
      <c r="S224" s="564"/>
      <c r="T224" s="15"/>
      <c r="U224" s="15"/>
      <c r="V224" s="15"/>
      <c r="W224" s="15"/>
      <c r="X224" s="15"/>
      <c r="Y224" s="15"/>
      <c r="Z224" s="564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564"/>
      <c r="P225" s="15"/>
      <c r="Q225" s="564"/>
      <c r="R225" s="15"/>
      <c r="S225" s="564"/>
      <c r="T225" s="15"/>
      <c r="U225" s="15"/>
      <c r="V225" s="15"/>
      <c r="W225" s="15"/>
      <c r="X225" s="15"/>
      <c r="Y225" s="15"/>
      <c r="Z225" s="564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564"/>
      <c r="P226" s="15"/>
      <c r="Q226" s="564"/>
      <c r="R226" s="15"/>
      <c r="S226" s="564"/>
      <c r="T226" s="15"/>
      <c r="U226" s="15"/>
      <c r="V226" s="15"/>
      <c r="W226" s="15"/>
      <c r="X226" s="15"/>
      <c r="Y226" s="15"/>
      <c r="Z226" s="564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564"/>
      <c r="P227" s="15"/>
      <c r="Q227" s="564"/>
      <c r="R227" s="15"/>
      <c r="S227" s="564"/>
      <c r="T227" s="15"/>
      <c r="U227" s="15"/>
      <c r="V227" s="15"/>
      <c r="W227" s="15"/>
      <c r="X227" s="15"/>
      <c r="Y227" s="15"/>
      <c r="Z227" s="564"/>
      <c r="AA227" s="15"/>
      <c r="AB227" s="15"/>
      <c r="AC227" s="15"/>
      <c r="AD227" s="15"/>
      <c r="AE227" s="15"/>
      <c r="AF227" s="15"/>
      <c r="AG227" s="15"/>
      <c r="AH227" s="15"/>
      <c r="AI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564"/>
      <c r="P228" s="15"/>
      <c r="Q228" s="564"/>
      <c r="R228" s="15"/>
      <c r="S228" s="564"/>
      <c r="T228" s="15"/>
      <c r="U228" s="15"/>
      <c r="V228" s="15"/>
      <c r="W228" s="15"/>
      <c r="X228" s="15"/>
      <c r="Y228" s="15"/>
      <c r="Z228" s="564"/>
      <c r="AA228" s="15"/>
      <c r="AB228" s="15"/>
      <c r="AC228" s="15"/>
      <c r="AD228" s="15"/>
      <c r="AE228" s="15"/>
      <c r="AF228" s="15"/>
      <c r="AG228" s="15"/>
      <c r="AH228" s="15"/>
      <c r="AI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564"/>
      <c r="P229" s="15"/>
      <c r="Q229" s="564"/>
      <c r="R229" s="15"/>
      <c r="S229" s="564"/>
      <c r="T229" s="15"/>
      <c r="U229" s="15"/>
      <c r="V229" s="15"/>
      <c r="W229" s="15"/>
      <c r="X229" s="15"/>
      <c r="Y229" s="15"/>
      <c r="Z229" s="564"/>
      <c r="AA229" s="15"/>
      <c r="AB229" s="15"/>
      <c r="AC229" s="15"/>
      <c r="AD229" s="15"/>
      <c r="AE229" s="15"/>
      <c r="AF229" s="15"/>
      <c r="AG229" s="15"/>
      <c r="AH229" s="15"/>
      <c r="AI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564"/>
      <c r="P230" s="15"/>
      <c r="Q230" s="564"/>
      <c r="R230" s="15"/>
      <c r="S230" s="564"/>
      <c r="T230" s="15"/>
      <c r="U230" s="15"/>
      <c r="V230" s="15"/>
      <c r="W230" s="15"/>
      <c r="X230" s="15"/>
      <c r="Y230" s="15"/>
      <c r="Z230" s="564"/>
      <c r="AA230" s="15"/>
      <c r="AB230" s="15"/>
      <c r="AC230" s="15"/>
      <c r="AD230" s="15"/>
      <c r="AE230" s="15"/>
      <c r="AF230" s="15"/>
      <c r="AG230" s="15"/>
      <c r="AH230" s="15"/>
      <c r="AI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564"/>
      <c r="P231" s="15"/>
      <c r="Q231" s="564"/>
      <c r="R231" s="15"/>
      <c r="S231" s="564"/>
      <c r="T231" s="15"/>
      <c r="U231" s="15"/>
      <c r="V231" s="15"/>
      <c r="W231" s="15"/>
      <c r="X231" s="15"/>
      <c r="Y231" s="15"/>
      <c r="Z231" s="564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564"/>
      <c r="P232" s="15"/>
      <c r="Q232" s="564"/>
      <c r="R232" s="15"/>
      <c r="S232" s="564"/>
      <c r="T232" s="15"/>
      <c r="U232" s="15"/>
      <c r="V232" s="15"/>
      <c r="W232" s="15"/>
      <c r="X232" s="15"/>
      <c r="Y232" s="15"/>
      <c r="Z232" s="564"/>
      <c r="AA232" s="15"/>
      <c r="AB232" s="15"/>
      <c r="AC232" s="15"/>
      <c r="AD232" s="15"/>
      <c r="AE232" s="15"/>
      <c r="AF232" s="15"/>
      <c r="AG232" s="15"/>
      <c r="AH232" s="15"/>
      <c r="AI232" s="15"/>
    </row>
    <row r="233" ht="12.75" customHeight="1">
      <c r="A233" s="15"/>
      <c r="B233" s="15"/>
      <c r="C233" s="15"/>
      <c r="D233" s="564"/>
      <c r="E233" s="15"/>
      <c r="F233" s="15"/>
      <c r="G233" s="15"/>
      <c r="H233" s="564"/>
      <c r="I233" s="564"/>
      <c r="J233" s="15"/>
      <c r="K233" s="15"/>
      <c r="L233" s="15"/>
      <c r="M233" s="15"/>
      <c r="N233" s="564"/>
      <c r="O233" s="564"/>
      <c r="P233" s="564"/>
      <c r="Q233" s="564"/>
      <c r="R233" s="564"/>
      <c r="S233" s="564"/>
      <c r="T233" s="15"/>
      <c r="U233" s="565"/>
      <c r="V233" s="565"/>
      <c r="W233" s="15"/>
      <c r="X233" s="15"/>
      <c r="Y233" s="15"/>
      <c r="Z233" s="15"/>
      <c r="AA233" s="15"/>
      <c r="AB233" s="15"/>
      <c r="AC233" s="586"/>
      <c r="AD233" s="586"/>
      <c r="AE233" s="586"/>
      <c r="AF233" s="586"/>
      <c r="AG233" s="586"/>
      <c r="AH233" s="586"/>
      <c r="AI233" s="15"/>
    </row>
    <row r="234" ht="12.75" customHeight="1">
      <c r="A234" s="15"/>
      <c r="B234" s="15"/>
      <c r="C234" s="15"/>
      <c r="D234" s="564"/>
      <c r="E234" s="15"/>
      <c r="F234" s="15"/>
      <c r="G234" s="15"/>
      <c r="H234" s="564"/>
      <c r="I234" s="564"/>
      <c r="J234" s="15"/>
      <c r="K234" s="15"/>
      <c r="L234" s="15"/>
      <c r="M234" s="15"/>
      <c r="N234" s="564"/>
      <c r="O234" s="564"/>
      <c r="P234" s="564"/>
      <c r="Q234" s="564"/>
      <c r="R234" s="564"/>
      <c r="S234" s="564"/>
      <c r="T234" s="15"/>
      <c r="U234" s="565"/>
      <c r="V234" s="56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</row>
    <row r="235" ht="12.75" customHeight="1">
      <c r="A235" s="15"/>
      <c r="B235" s="15"/>
      <c r="C235" s="15"/>
      <c r="D235" s="564"/>
      <c r="E235" s="15"/>
      <c r="F235" s="15"/>
      <c r="G235" s="15"/>
      <c r="H235" s="564"/>
      <c r="I235" s="564"/>
      <c r="J235" s="15"/>
      <c r="K235" s="15"/>
      <c r="L235" s="15"/>
      <c r="M235" s="15"/>
      <c r="N235" s="564"/>
      <c r="O235" s="564"/>
      <c r="P235" s="564"/>
      <c r="Q235" s="564"/>
      <c r="R235" s="564"/>
      <c r="S235" s="564"/>
      <c r="T235" s="15"/>
      <c r="U235" s="565"/>
      <c r="V235" s="56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</row>
    <row r="236" ht="12.75" customHeight="1">
      <c r="A236" s="15"/>
      <c r="B236" s="15"/>
      <c r="C236" s="15"/>
      <c r="D236" s="564"/>
      <c r="E236" s="15"/>
      <c r="F236" s="15"/>
      <c r="G236" s="15"/>
      <c r="H236" s="15"/>
      <c r="I236" s="15"/>
      <c r="J236" s="15"/>
      <c r="K236" s="15"/>
      <c r="L236" s="15"/>
      <c r="M236" s="15"/>
      <c r="N236" s="564"/>
      <c r="O236" s="564"/>
      <c r="P236" s="564"/>
      <c r="Q236" s="564"/>
      <c r="R236" s="564"/>
      <c r="S236" s="564"/>
      <c r="T236" s="15"/>
      <c r="U236" s="565"/>
      <c r="V236" s="56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</row>
    <row r="237" ht="12.75" customHeight="1">
      <c r="A237" s="15"/>
      <c r="B237" s="15"/>
      <c r="C237" s="15"/>
      <c r="D237" s="564"/>
      <c r="E237" s="15"/>
      <c r="F237" s="15"/>
      <c r="G237" s="15"/>
      <c r="H237" s="15"/>
      <c r="I237" s="15"/>
      <c r="J237" s="15"/>
      <c r="K237" s="15"/>
      <c r="L237" s="15"/>
      <c r="M237" s="15"/>
      <c r="N237" s="564"/>
      <c r="O237" s="564"/>
      <c r="P237" s="564"/>
      <c r="Q237" s="564"/>
      <c r="R237" s="564"/>
      <c r="S237" s="564"/>
      <c r="T237" s="15"/>
      <c r="U237" s="565"/>
      <c r="V237" s="56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564" t="s">
        <v>3722</v>
      </c>
      <c r="I238" s="15"/>
      <c r="J238" s="15"/>
      <c r="K238" s="15"/>
      <c r="L238" s="15"/>
      <c r="M238" s="15"/>
      <c r="N238" s="564"/>
      <c r="O238" s="564"/>
      <c r="P238" s="564"/>
      <c r="Q238" s="564"/>
      <c r="R238" s="564"/>
      <c r="S238" s="564"/>
      <c r="T238" s="15"/>
      <c r="U238" s="565"/>
      <c r="V238" s="56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564" t="s">
        <v>3723</v>
      </c>
      <c r="I239" s="15"/>
      <c r="J239" s="15"/>
      <c r="K239" s="15"/>
      <c r="L239" s="15"/>
      <c r="M239" s="15"/>
      <c r="N239" s="564"/>
      <c r="O239" s="564"/>
      <c r="P239" s="564"/>
      <c r="Q239" s="564"/>
      <c r="R239" s="564"/>
      <c r="S239" s="564"/>
      <c r="T239" s="15"/>
      <c r="U239" s="565"/>
      <c r="V239" s="56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564" t="s">
        <v>3724</v>
      </c>
      <c r="I240" s="15"/>
      <c r="J240" s="15"/>
      <c r="K240" s="15"/>
      <c r="L240" s="15"/>
      <c r="M240" s="15"/>
      <c r="N240" s="564"/>
      <c r="O240" s="564"/>
      <c r="P240" s="564"/>
      <c r="Q240" s="564"/>
      <c r="R240" s="564"/>
      <c r="S240" s="564"/>
      <c r="T240" s="15"/>
      <c r="U240" s="565"/>
      <c r="V240" s="56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564" t="s">
        <v>3725</v>
      </c>
      <c r="I241" s="15"/>
      <c r="J241" s="15"/>
      <c r="K241" s="15"/>
      <c r="L241" s="15"/>
      <c r="M241" s="15"/>
      <c r="N241" s="564"/>
      <c r="O241" s="564"/>
      <c r="P241" s="564"/>
      <c r="Q241" s="564"/>
      <c r="R241" s="564"/>
      <c r="S241" s="564"/>
      <c r="T241" s="15"/>
      <c r="U241" s="565"/>
      <c r="V241" s="56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564" t="s">
        <v>3726</v>
      </c>
      <c r="I242" s="15"/>
      <c r="J242" s="15"/>
      <c r="K242" s="15"/>
      <c r="L242" s="15"/>
      <c r="M242" s="15"/>
      <c r="N242" s="564"/>
      <c r="O242" s="564"/>
      <c r="P242" s="564"/>
      <c r="Q242" s="564"/>
      <c r="R242" s="564"/>
      <c r="S242" s="564"/>
      <c r="T242" s="15"/>
      <c r="U242" s="565"/>
      <c r="V242" s="56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564" t="s">
        <v>3727</v>
      </c>
      <c r="I243" s="15"/>
      <c r="J243" s="15"/>
      <c r="K243" s="15"/>
      <c r="L243" s="15"/>
      <c r="M243" s="15"/>
      <c r="N243" s="564"/>
      <c r="O243" s="564"/>
      <c r="P243" s="564"/>
      <c r="Q243" s="564"/>
      <c r="R243" s="564"/>
      <c r="S243" s="564"/>
      <c r="T243" s="15"/>
      <c r="U243" s="565"/>
      <c r="V243" s="56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564" t="s">
        <v>3728</v>
      </c>
      <c r="I244" s="15"/>
      <c r="J244" s="15"/>
      <c r="K244" s="15"/>
      <c r="L244" s="15"/>
      <c r="M244" s="15"/>
      <c r="N244" s="564"/>
      <c r="O244" s="564"/>
      <c r="P244" s="564"/>
      <c r="Q244" s="564"/>
      <c r="R244" s="564"/>
      <c r="S244" s="564"/>
      <c r="T244" s="15"/>
      <c r="U244" s="565"/>
      <c r="V244" s="56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564"/>
      <c r="O245" s="564"/>
      <c r="P245" s="564"/>
      <c r="Q245" s="564"/>
      <c r="R245" s="564"/>
      <c r="S245" s="564"/>
      <c r="T245" s="15"/>
      <c r="U245" s="565"/>
      <c r="V245" s="56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564"/>
      <c r="O246" s="564"/>
      <c r="P246" s="564"/>
      <c r="Q246" s="564"/>
      <c r="R246" s="564"/>
      <c r="S246" s="564"/>
      <c r="T246" s="15"/>
      <c r="U246" s="565"/>
      <c r="V246" s="56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564"/>
      <c r="O247" s="564"/>
      <c r="P247" s="564"/>
      <c r="Q247" s="564"/>
      <c r="R247" s="564"/>
      <c r="S247" s="564"/>
      <c r="T247" s="15"/>
      <c r="U247" s="565"/>
      <c r="V247" s="56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564"/>
      <c r="O248" s="564"/>
      <c r="P248" s="564"/>
      <c r="Q248" s="564"/>
      <c r="R248" s="564"/>
      <c r="S248" s="564"/>
      <c r="T248" s="15"/>
      <c r="U248" s="565"/>
      <c r="V248" s="56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564"/>
      <c r="O249" s="564"/>
      <c r="P249" s="564"/>
      <c r="Q249" s="564"/>
      <c r="R249" s="564"/>
      <c r="S249" s="564"/>
      <c r="T249" s="15"/>
      <c r="U249" s="565"/>
      <c r="V249" s="56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564"/>
      <c r="O250" s="564"/>
      <c r="P250" s="564"/>
      <c r="Q250" s="564"/>
      <c r="R250" s="564"/>
      <c r="S250" s="564"/>
      <c r="T250" s="15"/>
      <c r="U250" s="565"/>
      <c r="V250" s="56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564"/>
      <c r="O251" s="564"/>
      <c r="P251" s="564"/>
      <c r="Q251" s="564"/>
      <c r="R251" s="564"/>
      <c r="S251" s="564"/>
      <c r="T251" s="15"/>
      <c r="U251" s="565"/>
      <c r="V251" s="56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564"/>
      <c r="O252" s="564"/>
      <c r="P252" s="564"/>
      <c r="Q252" s="564"/>
      <c r="R252" s="564"/>
      <c r="S252" s="564"/>
      <c r="T252" s="15"/>
      <c r="U252" s="565"/>
      <c r="V252" s="56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564"/>
      <c r="O253" s="564"/>
      <c r="P253" s="564"/>
      <c r="Q253" s="564"/>
      <c r="R253" s="564"/>
      <c r="S253" s="564"/>
      <c r="T253" s="15"/>
      <c r="U253" s="565"/>
      <c r="V253" s="56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564"/>
      <c r="O254" s="564"/>
      <c r="P254" s="564"/>
      <c r="Q254" s="564"/>
      <c r="R254" s="564"/>
      <c r="S254" s="564"/>
      <c r="T254" s="15"/>
      <c r="U254" s="565"/>
      <c r="V254" s="56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564"/>
      <c r="O255" s="564"/>
      <c r="P255" s="564"/>
      <c r="Q255" s="564"/>
      <c r="R255" s="564"/>
      <c r="S255" s="564"/>
      <c r="T255" s="15"/>
      <c r="U255" s="565"/>
      <c r="V255" s="56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564"/>
      <c r="O256" s="564"/>
      <c r="P256" s="564"/>
      <c r="Q256" s="564"/>
      <c r="R256" s="564"/>
      <c r="S256" s="564"/>
      <c r="T256" s="15"/>
      <c r="U256" s="565"/>
      <c r="V256" s="56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564"/>
      <c r="O257" s="564"/>
      <c r="P257" s="564"/>
      <c r="Q257" s="564"/>
      <c r="R257" s="564"/>
      <c r="S257" s="564"/>
      <c r="T257" s="15"/>
      <c r="U257" s="565"/>
      <c r="V257" s="56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564"/>
      <c r="O258" s="564"/>
      <c r="P258" s="564"/>
      <c r="Q258" s="564"/>
      <c r="R258" s="564"/>
      <c r="S258" s="564"/>
      <c r="T258" s="15"/>
      <c r="U258" s="565"/>
      <c r="V258" s="56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564"/>
      <c r="O259" s="564"/>
      <c r="P259" s="564"/>
      <c r="Q259" s="564"/>
      <c r="R259" s="564"/>
      <c r="S259" s="564"/>
      <c r="T259" s="15"/>
      <c r="U259" s="565"/>
      <c r="V259" s="56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564"/>
      <c r="O260" s="564"/>
      <c r="P260" s="564"/>
      <c r="Q260" s="564"/>
      <c r="R260" s="564"/>
      <c r="S260" s="564"/>
      <c r="T260" s="15"/>
      <c r="U260" s="565"/>
      <c r="V260" s="56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564"/>
      <c r="O261" s="564"/>
      <c r="P261" s="564"/>
      <c r="Q261" s="564"/>
      <c r="R261" s="564"/>
      <c r="S261" s="564"/>
      <c r="T261" s="15"/>
      <c r="U261" s="565"/>
      <c r="V261" s="56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564"/>
      <c r="O262" s="564"/>
      <c r="P262" s="564"/>
      <c r="Q262" s="564"/>
      <c r="R262" s="564"/>
      <c r="S262" s="564"/>
      <c r="T262" s="15"/>
      <c r="U262" s="565"/>
      <c r="V262" s="56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564"/>
      <c r="O263" s="564"/>
      <c r="P263" s="564"/>
      <c r="Q263" s="564"/>
      <c r="R263" s="564"/>
      <c r="S263" s="564"/>
      <c r="T263" s="15"/>
      <c r="U263" s="565"/>
      <c r="V263" s="56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564"/>
      <c r="O264" s="564"/>
      <c r="P264" s="564"/>
      <c r="Q264" s="564"/>
      <c r="R264" s="564"/>
      <c r="S264" s="564"/>
      <c r="T264" s="15"/>
      <c r="U264" s="565"/>
      <c r="V264" s="56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564"/>
      <c r="O265" s="564"/>
      <c r="P265" s="564"/>
      <c r="Q265" s="564"/>
      <c r="R265" s="564"/>
      <c r="S265" s="564"/>
      <c r="T265" s="15"/>
      <c r="U265" s="565"/>
      <c r="V265" s="56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564"/>
      <c r="O266" s="564"/>
      <c r="P266" s="564"/>
      <c r="Q266" s="564"/>
      <c r="R266" s="564"/>
      <c r="S266" s="564"/>
      <c r="T266" s="15"/>
      <c r="U266" s="565"/>
      <c r="V266" s="56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564"/>
      <c r="O267" s="564"/>
      <c r="P267" s="564"/>
      <c r="Q267" s="564"/>
      <c r="R267" s="564"/>
      <c r="S267" s="564"/>
      <c r="T267" s="15"/>
      <c r="U267" s="565"/>
      <c r="V267" s="56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564"/>
      <c r="O268" s="564"/>
      <c r="P268" s="564"/>
      <c r="Q268" s="564"/>
      <c r="R268" s="564"/>
      <c r="S268" s="564"/>
      <c r="T268" s="15"/>
      <c r="U268" s="565"/>
      <c r="V268" s="56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564"/>
      <c r="O269" s="564"/>
      <c r="P269" s="564"/>
      <c r="Q269" s="564"/>
      <c r="R269" s="564"/>
      <c r="S269" s="564"/>
      <c r="T269" s="15"/>
      <c r="U269" s="565"/>
      <c r="V269" s="56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564"/>
      <c r="O270" s="564"/>
      <c r="P270" s="564"/>
      <c r="Q270" s="564"/>
      <c r="R270" s="564"/>
      <c r="S270" s="564"/>
      <c r="T270" s="15"/>
      <c r="U270" s="565"/>
      <c r="V270" s="56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564"/>
      <c r="O271" s="564"/>
      <c r="P271" s="564"/>
      <c r="Q271" s="564"/>
      <c r="R271" s="564"/>
      <c r="S271" s="564"/>
      <c r="T271" s="15"/>
      <c r="U271" s="565"/>
      <c r="V271" s="56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564"/>
      <c r="O272" s="564"/>
      <c r="P272" s="564"/>
      <c r="Q272" s="564"/>
      <c r="R272" s="564"/>
      <c r="S272" s="564"/>
      <c r="T272" s="15"/>
      <c r="U272" s="565"/>
      <c r="V272" s="56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564"/>
      <c r="O273" s="564"/>
      <c r="P273" s="564"/>
      <c r="Q273" s="564"/>
      <c r="R273" s="564"/>
      <c r="S273" s="564"/>
      <c r="T273" s="15"/>
      <c r="U273" s="565"/>
      <c r="V273" s="56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564"/>
      <c r="O274" s="564"/>
      <c r="P274" s="564"/>
      <c r="Q274" s="564"/>
      <c r="R274" s="564"/>
      <c r="S274" s="564"/>
      <c r="T274" s="15"/>
      <c r="U274" s="565"/>
      <c r="V274" s="56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564"/>
      <c r="O275" s="564"/>
      <c r="P275" s="564"/>
      <c r="Q275" s="564"/>
      <c r="R275" s="564"/>
      <c r="S275" s="564"/>
      <c r="T275" s="15"/>
      <c r="U275" s="565"/>
      <c r="V275" s="56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564"/>
      <c r="O276" s="564"/>
      <c r="P276" s="564"/>
      <c r="Q276" s="564"/>
      <c r="R276" s="564"/>
      <c r="S276" s="564"/>
      <c r="T276" s="15"/>
      <c r="U276" s="565"/>
      <c r="V276" s="56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564"/>
      <c r="O277" s="564"/>
      <c r="P277" s="564"/>
      <c r="Q277" s="564"/>
      <c r="R277" s="564"/>
      <c r="S277" s="564"/>
      <c r="T277" s="15"/>
      <c r="U277" s="565"/>
      <c r="V277" s="56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564"/>
      <c r="O278" s="564"/>
      <c r="P278" s="564"/>
      <c r="Q278" s="564"/>
      <c r="R278" s="564"/>
      <c r="S278" s="564"/>
      <c r="T278" s="15"/>
      <c r="U278" s="565"/>
      <c r="V278" s="56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564"/>
      <c r="O279" s="564"/>
      <c r="P279" s="564"/>
      <c r="Q279" s="564"/>
      <c r="R279" s="564"/>
      <c r="S279" s="564"/>
      <c r="T279" s="15"/>
      <c r="U279" s="565"/>
      <c r="V279" s="56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564"/>
      <c r="O280" s="564"/>
      <c r="P280" s="564"/>
      <c r="Q280" s="564"/>
      <c r="R280" s="564"/>
      <c r="S280" s="564"/>
      <c r="T280" s="15"/>
      <c r="U280" s="565"/>
      <c r="V280" s="56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564"/>
      <c r="O281" s="564"/>
      <c r="P281" s="564"/>
      <c r="Q281" s="564"/>
      <c r="R281" s="564"/>
      <c r="S281" s="564"/>
      <c r="T281" s="15"/>
      <c r="U281" s="565"/>
      <c r="V281" s="56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564"/>
      <c r="O282" s="564"/>
      <c r="P282" s="564"/>
      <c r="Q282" s="564"/>
      <c r="R282" s="564"/>
      <c r="S282" s="564"/>
      <c r="T282" s="15"/>
      <c r="U282" s="565"/>
      <c r="V282" s="56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564"/>
      <c r="O283" s="564"/>
      <c r="P283" s="564"/>
      <c r="Q283" s="564"/>
      <c r="R283" s="564"/>
      <c r="S283" s="564"/>
      <c r="T283" s="15"/>
      <c r="U283" s="565"/>
      <c r="V283" s="56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564"/>
      <c r="O284" s="564"/>
      <c r="P284" s="564"/>
      <c r="Q284" s="564"/>
      <c r="R284" s="564"/>
      <c r="S284" s="564"/>
      <c r="T284" s="15"/>
      <c r="U284" s="565"/>
      <c r="V284" s="56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564"/>
      <c r="O285" s="564"/>
      <c r="P285" s="564"/>
      <c r="Q285" s="564"/>
      <c r="R285" s="564"/>
      <c r="S285" s="564"/>
      <c r="T285" s="15"/>
      <c r="U285" s="565"/>
      <c r="V285" s="56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564"/>
      <c r="O286" s="564"/>
      <c r="P286" s="564"/>
      <c r="Q286" s="564"/>
      <c r="R286" s="564"/>
      <c r="S286" s="564"/>
      <c r="T286" s="15"/>
      <c r="U286" s="565"/>
      <c r="V286" s="56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564"/>
      <c r="O287" s="564"/>
      <c r="P287" s="564"/>
      <c r="Q287" s="564"/>
      <c r="R287" s="564"/>
      <c r="S287" s="564"/>
      <c r="T287" s="15"/>
      <c r="U287" s="565"/>
      <c r="V287" s="56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564"/>
      <c r="O288" s="564"/>
      <c r="P288" s="564"/>
      <c r="Q288" s="564"/>
      <c r="R288" s="564"/>
      <c r="S288" s="564"/>
      <c r="T288" s="15"/>
      <c r="U288" s="565"/>
      <c r="V288" s="56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564"/>
      <c r="O289" s="564"/>
      <c r="P289" s="564"/>
      <c r="Q289" s="564"/>
      <c r="R289" s="564"/>
      <c r="S289" s="564"/>
      <c r="T289" s="15"/>
      <c r="U289" s="565"/>
      <c r="V289" s="56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564"/>
      <c r="O290" s="564"/>
      <c r="P290" s="564"/>
      <c r="Q290" s="564"/>
      <c r="R290" s="564"/>
      <c r="S290" s="564"/>
      <c r="T290" s="15"/>
      <c r="U290" s="565"/>
      <c r="V290" s="56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564"/>
      <c r="O291" s="564"/>
      <c r="P291" s="564"/>
      <c r="Q291" s="564"/>
      <c r="R291" s="564"/>
      <c r="S291" s="564"/>
      <c r="T291" s="15"/>
      <c r="U291" s="565"/>
      <c r="V291" s="56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564"/>
      <c r="O292" s="564"/>
      <c r="P292" s="564"/>
      <c r="Q292" s="564"/>
      <c r="R292" s="564"/>
      <c r="S292" s="564"/>
      <c r="T292" s="15"/>
      <c r="U292" s="565"/>
      <c r="V292" s="56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564"/>
      <c r="O293" s="564"/>
      <c r="P293" s="564"/>
      <c r="Q293" s="564"/>
      <c r="R293" s="564"/>
      <c r="S293" s="564"/>
      <c r="T293" s="15"/>
      <c r="U293" s="565"/>
      <c r="V293" s="56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564"/>
      <c r="O294" s="564"/>
      <c r="P294" s="564"/>
      <c r="Q294" s="564"/>
      <c r="R294" s="564"/>
      <c r="S294" s="564"/>
      <c r="T294" s="15"/>
      <c r="U294" s="565"/>
      <c r="V294" s="56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564"/>
      <c r="O295" s="564"/>
      <c r="P295" s="564"/>
      <c r="Q295" s="564"/>
      <c r="R295" s="564"/>
      <c r="S295" s="564"/>
      <c r="T295" s="15"/>
      <c r="U295" s="565"/>
      <c r="V295" s="56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564"/>
      <c r="O296" s="564"/>
      <c r="P296" s="564"/>
      <c r="Q296" s="564"/>
      <c r="R296" s="564"/>
      <c r="S296" s="564"/>
      <c r="T296" s="15"/>
      <c r="U296" s="565"/>
      <c r="V296" s="56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564"/>
      <c r="O297" s="564"/>
      <c r="P297" s="564"/>
      <c r="Q297" s="564"/>
      <c r="R297" s="564"/>
      <c r="S297" s="564"/>
      <c r="T297" s="15"/>
      <c r="U297" s="565"/>
      <c r="V297" s="56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564"/>
      <c r="O298" s="564"/>
      <c r="P298" s="564"/>
      <c r="Q298" s="564"/>
      <c r="R298" s="564"/>
      <c r="S298" s="564"/>
      <c r="T298" s="15"/>
      <c r="U298" s="565"/>
      <c r="V298" s="56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564"/>
      <c r="O299" s="564"/>
      <c r="P299" s="564"/>
      <c r="Q299" s="564"/>
      <c r="R299" s="564"/>
      <c r="S299" s="564"/>
      <c r="T299" s="15"/>
      <c r="U299" s="565"/>
      <c r="V299" s="56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564"/>
      <c r="O300" s="564"/>
      <c r="P300" s="564"/>
      <c r="Q300" s="564"/>
      <c r="R300" s="564"/>
      <c r="S300" s="564"/>
      <c r="T300" s="15"/>
      <c r="U300" s="565"/>
      <c r="V300" s="56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564"/>
      <c r="O301" s="564"/>
      <c r="P301" s="564"/>
      <c r="Q301" s="564"/>
      <c r="R301" s="564"/>
      <c r="S301" s="564"/>
      <c r="T301" s="15"/>
      <c r="U301" s="565"/>
      <c r="V301" s="56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564"/>
      <c r="O302" s="564"/>
      <c r="P302" s="564"/>
      <c r="Q302" s="564"/>
      <c r="R302" s="564"/>
      <c r="S302" s="564"/>
      <c r="T302" s="15"/>
      <c r="U302" s="565"/>
      <c r="V302" s="56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564"/>
      <c r="O303" s="564"/>
      <c r="P303" s="564"/>
      <c r="Q303" s="564"/>
      <c r="R303" s="564"/>
      <c r="S303" s="564"/>
      <c r="T303" s="15"/>
      <c r="U303" s="565"/>
      <c r="V303" s="56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564"/>
      <c r="O304" s="564"/>
      <c r="P304" s="564"/>
      <c r="Q304" s="564"/>
      <c r="R304" s="564"/>
      <c r="S304" s="564"/>
      <c r="T304" s="15"/>
      <c r="U304" s="565"/>
      <c r="V304" s="56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564"/>
      <c r="O305" s="564"/>
      <c r="P305" s="564"/>
      <c r="Q305" s="564"/>
      <c r="R305" s="564"/>
      <c r="S305" s="564"/>
      <c r="T305" s="15"/>
      <c r="U305" s="565"/>
      <c r="V305" s="56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564"/>
      <c r="O306" s="564"/>
      <c r="P306" s="564"/>
      <c r="Q306" s="564"/>
      <c r="R306" s="564"/>
      <c r="S306" s="564"/>
      <c r="T306" s="15"/>
      <c r="U306" s="565"/>
      <c r="V306" s="56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564"/>
      <c r="O307" s="564"/>
      <c r="P307" s="564"/>
      <c r="Q307" s="564"/>
      <c r="R307" s="564"/>
      <c r="S307" s="564"/>
      <c r="T307" s="15"/>
      <c r="U307" s="565"/>
      <c r="V307" s="56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564"/>
      <c r="O308" s="564"/>
      <c r="P308" s="564"/>
      <c r="Q308" s="564"/>
      <c r="R308" s="564"/>
      <c r="S308" s="564"/>
      <c r="T308" s="15"/>
      <c r="U308" s="565"/>
      <c r="V308" s="56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564"/>
      <c r="O309" s="564"/>
      <c r="P309" s="564"/>
      <c r="Q309" s="564"/>
      <c r="R309" s="564"/>
      <c r="S309" s="564"/>
      <c r="T309" s="15"/>
      <c r="U309" s="565"/>
      <c r="V309" s="56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564"/>
      <c r="O310" s="564"/>
      <c r="P310" s="564"/>
      <c r="Q310" s="564"/>
      <c r="R310" s="564"/>
      <c r="S310" s="564"/>
      <c r="T310" s="15"/>
      <c r="U310" s="565"/>
      <c r="V310" s="56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564"/>
      <c r="O311" s="564"/>
      <c r="P311" s="564"/>
      <c r="Q311" s="564"/>
      <c r="R311" s="564"/>
      <c r="S311" s="564"/>
      <c r="T311" s="15"/>
      <c r="U311" s="565"/>
      <c r="V311" s="56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564"/>
      <c r="O312" s="564"/>
      <c r="P312" s="564"/>
      <c r="Q312" s="564"/>
      <c r="R312" s="564"/>
      <c r="S312" s="564"/>
      <c r="T312" s="15"/>
      <c r="U312" s="565"/>
      <c r="V312" s="56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564"/>
      <c r="O313" s="564"/>
      <c r="P313" s="564"/>
      <c r="Q313" s="564"/>
      <c r="R313" s="564"/>
      <c r="S313" s="564"/>
      <c r="T313" s="15"/>
      <c r="U313" s="565"/>
      <c r="V313" s="56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564"/>
      <c r="O314" s="564"/>
      <c r="P314" s="564"/>
      <c r="Q314" s="564"/>
      <c r="R314" s="564"/>
      <c r="S314" s="564"/>
      <c r="T314" s="15"/>
      <c r="U314" s="565"/>
      <c r="V314" s="56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564"/>
      <c r="O315" s="564"/>
      <c r="P315" s="564"/>
      <c r="Q315" s="564"/>
      <c r="R315" s="564"/>
      <c r="S315" s="564"/>
      <c r="T315" s="15"/>
      <c r="U315" s="565"/>
      <c r="V315" s="56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564"/>
      <c r="O316" s="564"/>
      <c r="P316" s="564"/>
      <c r="Q316" s="564"/>
      <c r="R316" s="564"/>
      <c r="S316" s="564"/>
      <c r="T316" s="15"/>
      <c r="U316" s="565"/>
      <c r="V316" s="56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564"/>
      <c r="O317" s="564"/>
      <c r="P317" s="564"/>
      <c r="Q317" s="564"/>
      <c r="R317" s="564"/>
      <c r="S317" s="564"/>
      <c r="T317" s="15"/>
      <c r="U317" s="565"/>
      <c r="V317" s="56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564"/>
      <c r="O318" s="564"/>
      <c r="P318" s="564"/>
      <c r="Q318" s="564"/>
      <c r="R318" s="564"/>
      <c r="S318" s="564"/>
      <c r="T318" s="15"/>
      <c r="U318" s="565"/>
      <c r="V318" s="56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564"/>
      <c r="O319" s="564"/>
      <c r="P319" s="564"/>
      <c r="Q319" s="564"/>
      <c r="R319" s="564"/>
      <c r="S319" s="564"/>
      <c r="T319" s="15"/>
      <c r="U319" s="565"/>
      <c r="V319" s="56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564"/>
      <c r="O320" s="564"/>
      <c r="P320" s="564"/>
      <c r="Q320" s="564"/>
      <c r="R320" s="564"/>
      <c r="S320" s="564"/>
      <c r="T320" s="15"/>
      <c r="U320" s="565"/>
      <c r="V320" s="56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564"/>
      <c r="O321" s="564"/>
      <c r="P321" s="564"/>
      <c r="Q321" s="564"/>
      <c r="R321" s="564"/>
      <c r="S321" s="564"/>
      <c r="T321" s="15"/>
      <c r="U321" s="565"/>
      <c r="V321" s="56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564"/>
      <c r="O322" s="564"/>
      <c r="P322" s="564"/>
      <c r="Q322" s="564"/>
      <c r="R322" s="564"/>
      <c r="S322" s="564"/>
      <c r="T322" s="15"/>
      <c r="U322" s="565"/>
      <c r="V322" s="56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564"/>
      <c r="O323" s="564"/>
      <c r="P323" s="564"/>
      <c r="Q323" s="564"/>
      <c r="R323" s="564"/>
      <c r="S323" s="564"/>
      <c r="T323" s="15"/>
      <c r="U323" s="565"/>
      <c r="V323" s="56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564"/>
      <c r="O324" s="564"/>
      <c r="P324" s="564"/>
      <c r="Q324" s="564"/>
      <c r="R324" s="564"/>
      <c r="S324" s="564"/>
      <c r="T324" s="15"/>
      <c r="U324" s="565"/>
      <c r="V324" s="56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564"/>
      <c r="O325" s="564"/>
      <c r="P325" s="564"/>
      <c r="Q325" s="564"/>
      <c r="R325" s="564"/>
      <c r="S325" s="564"/>
      <c r="T325" s="15"/>
      <c r="U325" s="565"/>
      <c r="V325" s="56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564"/>
      <c r="O326" s="564"/>
      <c r="P326" s="564"/>
      <c r="Q326" s="564"/>
      <c r="R326" s="564"/>
      <c r="S326" s="564"/>
      <c r="T326" s="15"/>
      <c r="U326" s="565"/>
      <c r="V326" s="56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564"/>
      <c r="O327" s="564"/>
      <c r="P327" s="564"/>
      <c r="Q327" s="564"/>
      <c r="R327" s="564"/>
      <c r="S327" s="564"/>
      <c r="T327" s="15"/>
      <c r="U327" s="565"/>
      <c r="V327" s="56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564"/>
      <c r="O328" s="564"/>
      <c r="P328" s="564"/>
      <c r="Q328" s="564"/>
      <c r="R328" s="564"/>
      <c r="S328" s="564"/>
      <c r="T328" s="15"/>
      <c r="U328" s="565"/>
      <c r="V328" s="56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564"/>
      <c r="O329" s="564"/>
      <c r="P329" s="564"/>
      <c r="Q329" s="564"/>
      <c r="R329" s="564"/>
      <c r="S329" s="564"/>
      <c r="T329" s="15"/>
      <c r="U329" s="565"/>
      <c r="V329" s="56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564"/>
      <c r="O330" s="564"/>
      <c r="P330" s="564"/>
      <c r="Q330" s="564"/>
      <c r="R330" s="564"/>
      <c r="S330" s="564"/>
      <c r="T330" s="15"/>
      <c r="U330" s="565"/>
      <c r="V330" s="56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564"/>
      <c r="O331" s="564"/>
      <c r="P331" s="564"/>
      <c r="Q331" s="564"/>
      <c r="R331" s="564"/>
      <c r="S331" s="564"/>
      <c r="T331" s="15"/>
      <c r="U331" s="565"/>
      <c r="V331" s="56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564"/>
      <c r="O332" s="564"/>
      <c r="P332" s="564"/>
      <c r="Q332" s="564"/>
      <c r="R332" s="564"/>
      <c r="S332" s="564"/>
      <c r="T332" s="15"/>
      <c r="U332" s="565"/>
      <c r="V332" s="56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564"/>
      <c r="O333" s="564"/>
      <c r="P333" s="564"/>
      <c r="Q333" s="564"/>
      <c r="R333" s="564"/>
      <c r="S333" s="564"/>
      <c r="T333" s="15"/>
      <c r="U333" s="565"/>
      <c r="V333" s="56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564"/>
      <c r="O334" s="564"/>
      <c r="P334" s="564"/>
      <c r="Q334" s="564"/>
      <c r="R334" s="564"/>
      <c r="S334" s="564"/>
      <c r="T334" s="15"/>
      <c r="U334" s="565"/>
      <c r="V334" s="56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564"/>
      <c r="O335" s="564"/>
      <c r="P335" s="564"/>
      <c r="Q335" s="564"/>
      <c r="R335" s="564"/>
      <c r="S335" s="564"/>
      <c r="T335" s="15"/>
      <c r="U335" s="565"/>
      <c r="V335" s="56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564"/>
      <c r="O336" s="564"/>
      <c r="P336" s="564"/>
      <c r="Q336" s="564"/>
      <c r="R336" s="564"/>
      <c r="S336" s="564"/>
      <c r="T336" s="15"/>
      <c r="U336" s="565"/>
      <c r="V336" s="56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564"/>
      <c r="O337" s="564"/>
      <c r="P337" s="564"/>
      <c r="Q337" s="564"/>
      <c r="R337" s="564"/>
      <c r="S337" s="564"/>
      <c r="T337" s="15"/>
      <c r="U337" s="565"/>
      <c r="V337" s="56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564"/>
      <c r="O338" s="564"/>
      <c r="P338" s="564"/>
      <c r="Q338" s="564"/>
      <c r="R338" s="564"/>
      <c r="S338" s="564"/>
      <c r="T338" s="15"/>
      <c r="U338" s="565"/>
      <c r="V338" s="56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564"/>
      <c r="O339" s="564"/>
      <c r="P339" s="564"/>
      <c r="Q339" s="564"/>
      <c r="R339" s="564"/>
      <c r="S339" s="564"/>
      <c r="T339" s="15"/>
      <c r="U339" s="565"/>
      <c r="V339" s="56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564"/>
      <c r="O340" s="564"/>
      <c r="P340" s="564"/>
      <c r="Q340" s="564"/>
      <c r="R340" s="564"/>
      <c r="S340" s="564"/>
      <c r="T340" s="15"/>
      <c r="U340" s="565"/>
      <c r="V340" s="56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564"/>
      <c r="O341" s="564"/>
      <c r="P341" s="564"/>
      <c r="Q341" s="564"/>
      <c r="R341" s="564"/>
      <c r="S341" s="564"/>
      <c r="T341" s="15"/>
      <c r="U341" s="565"/>
      <c r="V341" s="56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564"/>
      <c r="O342" s="564"/>
      <c r="P342" s="564"/>
      <c r="Q342" s="564"/>
      <c r="R342" s="564"/>
      <c r="S342" s="564"/>
      <c r="T342" s="15"/>
      <c r="U342" s="565"/>
      <c r="V342" s="56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564"/>
      <c r="O343" s="564"/>
      <c r="P343" s="564"/>
      <c r="Q343" s="564"/>
      <c r="R343" s="564"/>
      <c r="S343" s="564"/>
      <c r="T343" s="15"/>
      <c r="U343" s="565"/>
      <c r="V343" s="56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564"/>
      <c r="O344" s="564"/>
      <c r="P344" s="564"/>
      <c r="Q344" s="564"/>
      <c r="R344" s="564"/>
      <c r="S344" s="564"/>
      <c r="T344" s="15"/>
      <c r="U344" s="565"/>
      <c r="V344" s="56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564"/>
      <c r="O345" s="564"/>
      <c r="P345" s="564"/>
      <c r="Q345" s="564"/>
      <c r="R345" s="564"/>
      <c r="S345" s="564"/>
      <c r="T345" s="15"/>
      <c r="U345" s="565"/>
      <c r="V345" s="56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564"/>
      <c r="O346" s="564"/>
      <c r="P346" s="564"/>
      <c r="Q346" s="564"/>
      <c r="R346" s="564"/>
      <c r="S346" s="564"/>
      <c r="T346" s="15"/>
      <c r="U346" s="565"/>
      <c r="V346" s="56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564"/>
      <c r="O347" s="564"/>
      <c r="P347" s="564"/>
      <c r="Q347" s="564"/>
      <c r="R347" s="564"/>
      <c r="S347" s="564"/>
      <c r="T347" s="15"/>
      <c r="U347" s="565"/>
      <c r="V347" s="56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564"/>
      <c r="O348" s="564"/>
      <c r="P348" s="564"/>
      <c r="Q348" s="564"/>
      <c r="R348" s="564"/>
      <c r="S348" s="564"/>
      <c r="T348" s="15"/>
      <c r="U348" s="565"/>
      <c r="V348" s="56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564"/>
      <c r="O349" s="564"/>
      <c r="P349" s="564"/>
      <c r="Q349" s="564"/>
      <c r="R349" s="564"/>
      <c r="S349" s="564"/>
      <c r="T349" s="15"/>
      <c r="U349" s="565"/>
      <c r="V349" s="56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564"/>
      <c r="O350" s="564"/>
      <c r="P350" s="564"/>
      <c r="Q350" s="564"/>
      <c r="R350" s="564"/>
      <c r="S350" s="564"/>
      <c r="T350" s="15"/>
      <c r="U350" s="565"/>
      <c r="V350" s="56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564"/>
      <c r="O351" s="564"/>
      <c r="P351" s="564"/>
      <c r="Q351" s="564"/>
      <c r="R351" s="564"/>
      <c r="S351" s="564"/>
      <c r="T351" s="15"/>
      <c r="U351" s="565"/>
      <c r="V351" s="56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564"/>
      <c r="O352" s="564"/>
      <c r="P352" s="564"/>
      <c r="Q352" s="564"/>
      <c r="R352" s="564"/>
      <c r="S352" s="564"/>
      <c r="T352" s="15"/>
      <c r="U352" s="565"/>
      <c r="V352" s="56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564"/>
      <c r="O353" s="564"/>
      <c r="P353" s="564"/>
      <c r="Q353" s="564"/>
      <c r="R353" s="564"/>
      <c r="S353" s="564"/>
      <c r="T353" s="15"/>
      <c r="U353" s="565"/>
      <c r="V353" s="56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564"/>
      <c r="O354" s="564"/>
      <c r="P354" s="564"/>
      <c r="Q354" s="564"/>
      <c r="R354" s="564"/>
      <c r="S354" s="564"/>
      <c r="T354" s="15"/>
      <c r="U354" s="565"/>
      <c r="V354" s="56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564"/>
      <c r="O355" s="564"/>
      <c r="P355" s="564"/>
      <c r="Q355" s="564"/>
      <c r="R355" s="564"/>
      <c r="S355" s="564"/>
      <c r="T355" s="15"/>
      <c r="U355" s="565"/>
      <c r="V355" s="56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564"/>
      <c r="O356" s="564"/>
      <c r="P356" s="564"/>
      <c r="Q356" s="564"/>
      <c r="R356" s="564"/>
      <c r="S356" s="564"/>
      <c r="T356" s="15"/>
      <c r="U356" s="565"/>
      <c r="V356" s="56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564"/>
      <c r="O357" s="564"/>
      <c r="P357" s="564"/>
      <c r="Q357" s="564"/>
      <c r="R357" s="564"/>
      <c r="S357" s="564"/>
      <c r="T357" s="15"/>
      <c r="U357" s="565"/>
      <c r="V357" s="56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564"/>
      <c r="O358" s="564"/>
      <c r="P358" s="564"/>
      <c r="Q358" s="564"/>
      <c r="R358" s="564"/>
      <c r="S358" s="564"/>
      <c r="T358" s="15"/>
      <c r="U358" s="565"/>
      <c r="V358" s="56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564"/>
      <c r="O359" s="564"/>
      <c r="P359" s="564"/>
      <c r="Q359" s="564"/>
      <c r="R359" s="564"/>
      <c r="S359" s="564"/>
      <c r="T359" s="15"/>
      <c r="U359" s="565"/>
      <c r="V359" s="56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564"/>
      <c r="O360" s="564"/>
      <c r="P360" s="564"/>
      <c r="Q360" s="564"/>
      <c r="R360" s="564"/>
      <c r="S360" s="564"/>
      <c r="T360" s="15"/>
      <c r="U360" s="565"/>
      <c r="V360" s="56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564"/>
      <c r="O361" s="564"/>
      <c r="P361" s="564"/>
      <c r="Q361" s="564"/>
      <c r="R361" s="564"/>
      <c r="S361" s="564"/>
      <c r="T361" s="15"/>
      <c r="U361" s="565"/>
      <c r="V361" s="56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564"/>
      <c r="O362" s="564"/>
      <c r="P362" s="564"/>
      <c r="Q362" s="564"/>
      <c r="R362" s="564"/>
      <c r="S362" s="564"/>
      <c r="T362" s="15"/>
      <c r="U362" s="565"/>
      <c r="V362" s="56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564"/>
      <c r="O363" s="564"/>
      <c r="P363" s="564"/>
      <c r="Q363" s="564"/>
      <c r="R363" s="564"/>
      <c r="S363" s="564"/>
      <c r="T363" s="15"/>
      <c r="U363" s="565"/>
      <c r="V363" s="56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564"/>
      <c r="O364" s="564"/>
      <c r="P364" s="564"/>
      <c r="Q364" s="564"/>
      <c r="R364" s="564"/>
      <c r="S364" s="564"/>
      <c r="T364" s="15"/>
      <c r="U364" s="565"/>
      <c r="V364" s="56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564"/>
      <c r="O365" s="564"/>
      <c r="P365" s="564"/>
      <c r="Q365" s="564"/>
      <c r="R365" s="564"/>
      <c r="S365" s="564"/>
      <c r="T365" s="15"/>
      <c r="U365" s="565"/>
      <c r="V365" s="56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564"/>
      <c r="O366" s="564"/>
      <c r="P366" s="564"/>
      <c r="Q366" s="564"/>
      <c r="R366" s="564"/>
      <c r="S366" s="564"/>
      <c r="T366" s="15"/>
      <c r="U366" s="565"/>
      <c r="V366" s="56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564"/>
      <c r="O367" s="564"/>
      <c r="P367" s="564"/>
      <c r="Q367" s="564"/>
      <c r="R367" s="564"/>
      <c r="S367" s="564"/>
      <c r="T367" s="15"/>
      <c r="U367" s="565"/>
      <c r="V367" s="56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564"/>
      <c r="O368" s="564"/>
      <c r="P368" s="564"/>
      <c r="Q368" s="564"/>
      <c r="R368" s="564"/>
      <c r="S368" s="564"/>
      <c r="T368" s="15"/>
      <c r="U368" s="565"/>
      <c r="V368" s="56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564"/>
      <c r="O369" s="564"/>
      <c r="P369" s="564"/>
      <c r="Q369" s="564"/>
      <c r="R369" s="564"/>
      <c r="S369" s="564"/>
      <c r="T369" s="15"/>
      <c r="U369" s="565"/>
      <c r="V369" s="56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564"/>
      <c r="O370" s="564"/>
      <c r="P370" s="564"/>
      <c r="Q370" s="564"/>
      <c r="R370" s="564"/>
      <c r="S370" s="564"/>
      <c r="T370" s="15"/>
      <c r="U370" s="565"/>
      <c r="V370" s="56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564"/>
      <c r="O371" s="564"/>
      <c r="P371" s="564"/>
      <c r="Q371" s="564"/>
      <c r="R371" s="564"/>
      <c r="S371" s="564"/>
      <c r="T371" s="15"/>
      <c r="U371" s="565"/>
      <c r="V371" s="56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564"/>
      <c r="O372" s="564"/>
      <c r="P372" s="564"/>
      <c r="Q372" s="564"/>
      <c r="R372" s="564"/>
      <c r="S372" s="564"/>
      <c r="T372" s="15"/>
      <c r="U372" s="565"/>
      <c r="V372" s="56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564"/>
      <c r="O373" s="564"/>
      <c r="P373" s="564"/>
      <c r="Q373" s="564"/>
      <c r="R373" s="564"/>
      <c r="S373" s="564"/>
      <c r="T373" s="15"/>
      <c r="U373" s="565"/>
      <c r="V373" s="56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564"/>
      <c r="O374" s="564"/>
      <c r="P374" s="564"/>
      <c r="Q374" s="564"/>
      <c r="R374" s="564"/>
      <c r="S374" s="564"/>
      <c r="T374" s="15"/>
      <c r="U374" s="565"/>
      <c r="V374" s="56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564"/>
      <c r="O375" s="564"/>
      <c r="P375" s="564"/>
      <c r="Q375" s="564"/>
      <c r="R375" s="564"/>
      <c r="S375" s="564"/>
      <c r="T375" s="15"/>
      <c r="U375" s="565"/>
      <c r="V375" s="56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564"/>
      <c r="O376" s="564"/>
      <c r="P376" s="564"/>
      <c r="Q376" s="564"/>
      <c r="R376" s="564"/>
      <c r="S376" s="564"/>
      <c r="T376" s="15"/>
      <c r="U376" s="565"/>
      <c r="V376" s="56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564"/>
      <c r="O377" s="564"/>
      <c r="P377" s="564"/>
      <c r="Q377" s="564"/>
      <c r="R377" s="564"/>
      <c r="S377" s="564"/>
      <c r="T377" s="15"/>
      <c r="U377" s="565"/>
      <c r="V377" s="56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564"/>
      <c r="O378" s="564"/>
      <c r="P378" s="564"/>
      <c r="Q378" s="564"/>
      <c r="R378" s="564"/>
      <c r="S378" s="564"/>
      <c r="T378" s="15"/>
      <c r="U378" s="565"/>
      <c r="V378" s="56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564"/>
      <c r="O379" s="564"/>
      <c r="P379" s="564"/>
      <c r="Q379" s="564"/>
      <c r="R379" s="564"/>
      <c r="S379" s="564"/>
      <c r="T379" s="15"/>
      <c r="U379" s="565"/>
      <c r="V379" s="56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564"/>
      <c r="O380" s="564"/>
      <c r="P380" s="564"/>
      <c r="Q380" s="564"/>
      <c r="R380" s="564"/>
      <c r="S380" s="564"/>
      <c r="T380" s="15"/>
      <c r="U380" s="565"/>
      <c r="V380" s="56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564"/>
      <c r="O381" s="564"/>
      <c r="P381" s="564"/>
      <c r="Q381" s="564"/>
      <c r="R381" s="564"/>
      <c r="S381" s="564"/>
      <c r="T381" s="15"/>
      <c r="U381" s="565"/>
      <c r="V381" s="56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564"/>
      <c r="O382" s="564"/>
      <c r="P382" s="564"/>
      <c r="Q382" s="564"/>
      <c r="R382" s="564"/>
      <c r="S382" s="564"/>
      <c r="T382" s="15"/>
      <c r="U382" s="565"/>
      <c r="V382" s="56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564"/>
      <c r="O383" s="564"/>
      <c r="P383" s="564"/>
      <c r="Q383" s="564"/>
      <c r="R383" s="564"/>
      <c r="S383" s="564"/>
      <c r="T383" s="15"/>
      <c r="U383" s="565"/>
      <c r="V383" s="56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564"/>
      <c r="O384" s="564"/>
      <c r="P384" s="564"/>
      <c r="Q384" s="564"/>
      <c r="R384" s="564"/>
      <c r="S384" s="564"/>
      <c r="T384" s="15"/>
      <c r="U384" s="565"/>
      <c r="V384" s="56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564"/>
      <c r="O385" s="564"/>
      <c r="P385" s="564"/>
      <c r="Q385" s="564"/>
      <c r="R385" s="564"/>
      <c r="S385" s="564"/>
      <c r="T385" s="15"/>
      <c r="U385" s="565"/>
      <c r="V385" s="56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564"/>
      <c r="O386" s="564"/>
      <c r="P386" s="564"/>
      <c r="Q386" s="564"/>
      <c r="R386" s="564"/>
      <c r="S386" s="564"/>
      <c r="T386" s="15"/>
      <c r="U386" s="565"/>
      <c r="V386" s="56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564"/>
      <c r="O387" s="564"/>
      <c r="P387" s="564"/>
      <c r="Q387" s="564"/>
      <c r="R387" s="564"/>
      <c r="S387" s="564"/>
      <c r="T387" s="15"/>
      <c r="U387" s="565"/>
      <c r="V387" s="56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564"/>
      <c r="O388" s="564"/>
      <c r="P388" s="564"/>
      <c r="Q388" s="564"/>
      <c r="R388" s="564"/>
      <c r="S388" s="564"/>
      <c r="T388" s="15"/>
      <c r="U388" s="565"/>
      <c r="V388" s="56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564"/>
      <c r="O389" s="564"/>
      <c r="P389" s="564"/>
      <c r="Q389" s="564"/>
      <c r="R389" s="564"/>
      <c r="S389" s="564"/>
      <c r="T389" s="15"/>
      <c r="U389" s="565"/>
      <c r="V389" s="56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564"/>
      <c r="O390" s="564"/>
      <c r="P390" s="564"/>
      <c r="Q390" s="564"/>
      <c r="R390" s="564"/>
      <c r="S390" s="564"/>
      <c r="T390" s="15"/>
      <c r="U390" s="565"/>
      <c r="V390" s="56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564"/>
      <c r="O391" s="564"/>
      <c r="P391" s="564"/>
      <c r="Q391" s="564"/>
      <c r="R391" s="564"/>
      <c r="S391" s="564"/>
      <c r="T391" s="15"/>
      <c r="U391" s="565"/>
      <c r="V391" s="56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564"/>
      <c r="O392" s="564"/>
      <c r="P392" s="564"/>
      <c r="Q392" s="564"/>
      <c r="R392" s="564"/>
      <c r="S392" s="564"/>
      <c r="T392" s="15"/>
      <c r="U392" s="565"/>
      <c r="V392" s="56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564"/>
      <c r="O393" s="564"/>
      <c r="P393" s="564"/>
      <c r="Q393" s="564"/>
      <c r="R393" s="564"/>
      <c r="S393" s="564"/>
      <c r="T393" s="15"/>
      <c r="U393" s="565"/>
      <c r="V393" s="56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564"/>
      <c r="O394" s="564"/>
      <c r="P394" s="564"/>
      <c r="Q394" s="564"/>
      <c r="R394" s="564"/>
      <c r="S394" s="564"/>
      <c r="T394" s="15"/>
      <c r="U394" s="565"/>
      <c r="V394" s="56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564"/>
      <c r="O395" s="564"/>
      <c r="P395" s="564"/>
      <c r="Q395" s="564"/>
      <c r="R395" s="564"/>
      <c r="S395" s="564"/>
      <c r="T395" s="15"/>
      <c r="U395" s="565"/>
      <c r="V395" s="56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564"/>
      <c r="O396" s="564"/>
      <c r="P396" s="564"/>
      <c r="Q396" s="564"/>
      <c r="R396" s="564"/>
      <c r="S396" s="564"/>
      <c r="T396" s="15"/>
      <c r="U396" s="565"/>
      <c r="V396" s="56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564"/>
      <c r="O397" s="564"/>
      <c r="P397" s="564"/>
      <c r="Q397" s="564"/>
      <c r="R397" s="564"/>
      <c r="S397" s="564"/>
      <c r="T397" s="15"/>
      <c r="U397" s="565"/>
      <c r="V397" s="56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564"/>
      <c r="O398" s="564"/>
      <c r="P398" s="564"/>
      <c r="Q398" s="564"/>
      <c r="R398" s="564"/>
      <c r="S398" s="564"/>
      <c r="T398" s="15"/>
      <c r="U398" s="565"/>
      <c r="V398" s="56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564"/>
      <c r="O399" s="564"/>
      <c r="P399" s="564"/>
      <c r="Q399" s="564"/>
      <c r="R399" s="564"/>
      <c r="S399" s="564"/>
      <c r="T399" s="15"/>
      <c r="U399" s="565"/>
      <c r="V399" s="56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564"/>
      <c r="O400" s="564"/>
      <c r="P400" s="564"/>
      <c r="Q400" s="564"/>
      <c r="R400" s="564"/>
      <c r="S400" s="564"/>
      <c r="T400" s="15"/>
      <c r="U400" s="565"/>
      <c r="V400" s="56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564"/>
      <c r="O401" s="564"/>
      <c r="P401" s="564"/>
      <c r="Q401" s="564"/>
      <c r="R401" s="564"/>
      <c r="S401" s="564"/>
      <c r="T401" s="15"/>
      <c r="U401" s="565"/>
      <c r="V401" s="56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564"/>
      <c r="O402" s="564"/>
      <c r="P402" s="564"/>
      <c r="Q402" s="564"/>
      <c r="R402" s="564"/>
      <c r="S402" s="564"/>
      <c r="T402" s="15"/>
      <c r="U402" s="565"/>
      <c r="V402" s="56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564"/>
      <c r="O403" s="564"/>
      <c r="P403" s="564"/>
      <c r="Q403" s="564"/>
      <c r="R403" s="564"/>
      <c r="S403" s="564"/>
      <c r="T403" s="15"/>
      <c r="U403" s="565"/>
      <c r="V403" s="56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564"/>
      <c r="O404" s="564"/>
      <c r="P404" s="564"/>
      <c r="Q404" s="564"/>
      <c r="R404" s="564"/>
      <c r="S404" s="564"/>
      <c r="T404" s="15"/>
      <c r="U404" s="565"/>
      <c r="V404" s="56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564"/>
      <c r="O405" s="564"/>
      <c r="P405" s="564"/>
      <c r="Q405" s="564"/>
      <c r="R405" s="564"/>
      <c r="S405" s="564"/>
      <c r="T405" s="15"/>
      <c r="U405" s="565"/>
      <c r="V405" s="56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564"/>
      <c r="O406" s="564"/>
      <c r="P406" s="564"/>
      <c r="Q406" s="564"/>
      <c r="R406" s="564"/>
      <c r="S406" s="564"/>
      <c r="T406" s="15"/>
      <c r="U406" s="565"/>
      <c r="V406" s="56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564"/>
      <c r="O407" s="564"/>
      <c r="P407" s="564"/>
      <c r="Q407" s="564"/>
      <c r="R407" s="564"/>
      <c r="S407" s="564"/>
      <c r="T407" s="15"/>
      <c r="U407" s="565"/>
      <c r="V407" s="56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564"/>
      <c r="O408" s="564"/>
      <c r="P408" s="564"/>
      <c r="Q408" s="564"/>
      <c r="R408" s="564"/>
      <c r="S408" s="564"/>
      <c r="T408" s="15"/>
      <c r="U408" s="565"/>
      <c r="V408" s="56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564"/>
      <c r="O409" s="564"/>
      <c r="P409" s="564"/>
      <c r="Q409" s="564"/>
      <c r="R409" s="564"/>
      <c r="S409" s="564"/>
      <c r="T409" s="15"/>
      <c r="U409" s="565"/>
      <c r="V409" s="56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564"/>
      <c r="O410" s="564"/>
      <c r="P410" s="564"/>
      <c r="Q410" s="564"/>
      <c r="R410" s="564"/>
      <c r="S410" s="564"/>
      <c r="T410" s="15"/>
      <c r="U410" s="565"/>
      <c r="V410" s="56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564"/>
      <c r="O411" s="564"/>
      <c r="P411" s="564"/>
      <c r="Q411" s="564"/>
      <c r="R411" s="564"/>
      <c r="S411" s="564"/>
      <c r="T411" s="15"/>
      <c r="U411" s="565"/>
      <c r="V411" s="56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564"/>
      <c r="O412" s="564"/>
      <c r="P412" s="564"/>
      <c r="Q412" s="564"/>
      <c r="R412" s="564"/>
      <c r="S412" s="564"/>
      <c r="T412" s="15"/>
      <c r="U412" s="565"/>
      <c r="V412" s="56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564"/>
      <c r="O413" s="564"/>
      <c r="P413" s="564"/>
      <c r="Q413" s="564"/>
      <c r="R413" s="564"/>
      <c r="S413" s="564"/>
      <c r="T413" s="15"/>
      <c r="U413" s="565"/>
      <c r="V413" s="56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564"/>
      <c r="O414" s="564"/>
      <c r="P414" s="564"/>
      <c r="Q414" s="564"/>
      <c r="R414" s="564"/>
      <c r="S414" s="564"/>
      <c r="T414" s="15"/>
      <c r="U414" s="565"/>
      <c r="V414" s="56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564"/>
      <c r="O415" s="564"/>
      <c r="P415" s="564"/>
      <c r="Q415" s="564"/>
      <c r="R415" s="564"/>
      <c r="S415" s="564"/>
      <c r="T415" s="15"/>
      <c r="U415" s="565"/>
      <c r="V415" s="56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564"/>
      <c r="O416" s="564"/>
      <c r="P416" s="564"/>
      <c r="Q416" s="564"/>
      <c r="R416" s="564"/>
      <c r="S416" s="564"/>
      <c r="T416" s="15"/>
      <c r="U416" s="565"/>
      <c r="V416" s="56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564"/>
      <c r="O417" s="564"/>
      <c r="P417" s="564"/>
      <c r="Q417" s="564"/>
      <c r="R417" s="564"/>
      <c r="S417" s="564"/>
      <c r="T417" s="15"/>
      <c r="U417" s="565"/>
      <c r="V417" s="56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564"/>
      <c r="O418" s="564"/>
      <c r="P418" s="564"/>
      <c r="Q418" s="564"/>
      <c r="R418" s="564"/>
      <c r="S418" s="564"/>
      <c r="T418" s="15"/>
      <c r="U418" s="565"/>
      <c r="V418" s="56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564"/>
      <c r="O419" s="564"/>
      <c r="P419" s="564"/>
      <c r="Q419" s="564"/>
      <c r="R419" s="564"/>
      <c r="S419" s="564"/>
      <c r="T419" s="15"/>
      <c r="U419" s="565"/>
      <c r="V419" s="56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564"/>
      <c r="O420" s="564"/>
      <c r="P420" s="564"/>
      <c r="Q420" s="564"/>
      <c r="R420" s="564"/>
      <c r="S420" s="564"/>
      <c r="T420" s="15"/>
      <c r="U420" s="565"/>
      <c r="V420" s="56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564"/>
      <c r="O421" s="564"/>
      <c r="P421" s="564"/>
      <c r="Q421" s="564"/>
      <c r="R421" s="564"/>
      <c r="S421" s="564"/>
      <c r="T421" s="15"/>
      <c r="U421" s="565"/>
      <c r="V421" s="56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564"/>
      <c r="O422" s="564"/>
      <c r="P422" s="564"/>
      <c r="Q422" s="564"/>
      <c r="R422" s="564"/>
      <c r="S422" s="564"/>
      <c r="T422" s="15"/>
      <c r="U422" s="565"/>
      <c r="V422" s="56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564"/>
      <c r="O423" s="564"/>
      <c r="P423" s="564"/>
      <c r="Q423" s="564"/>
      <c r="R423" s="564"/>
      <c r="S423" s="564"/>
      <c r="T423" s="15"/>
      <c r="U423" s="565"/>
      <c r="V423" s="56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564"/>
      <c r="O424" s="564"/>
      <c r="P424" s="564"/>
      <c r="Q424" s="564"/>
      <c r="R424" s="564"/>
      <c r="S424" s="564"/>
      <c r="T424" s="15"/>
      <c r="U424" s="565"/>
      <c r="V424" s="56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564"/>
      <c r="O425" s="564"/>
      <c r="P425" s="564"/>
      <c r="Q425" s="564"/>
      <c r="R425" s="564"/>
      <c r="S425" s="564"/>
      <c r="T425" s="15"/>
      <c r="U425" s="565"/>
      <c r="V425" s="56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564"/>
      <c r="O426" s="564"/>
      <c r="P426" s="564"/>
      <c r="Q426" s="564"/>
      <c r="R426" s="564"/>
      <c r="S426" s="564"/>
      <c r="T426" s="15"/>
      <c r="U426" s="565"/>
      <c r="V426" s="56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564"/>
      <c r="O427" s="564"/>
      <c r="P427" s="564"/>
      <c r="Q427" s="564"/>
      <c r="R427" s="564"/>
      <c r="S427" s="564"/>
      <c r="T427" s="15"/>
      <c r="U427" s="565"/>
      <c r="V427" s="56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564"/>
      <c r="O428" s="564"/>
      <c r="P428" s="564"/>
      <c r="Q428" s="564"/>
      <c r="R428" s="564"/>
      <c r="S428" s="564"/>
      <c r="T428" s="15"/>
      <c r="U428" s="565"/>
      <c r="V428" s="56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564"/>
      <c r="O429" s="564"/>
      <c r="P429" s="564"/>
      <c r="Q429" s="564"/>
      <c r="R429" s="564"/>
      <c r="S429" s="564"/>
      <c r="T429" s="15"/>
      <c r="U429" s="565"/>
      <c r="V429" s="56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564"/>
      <c r="O430" s="564"/>
      <c r="P430" s="564"/>
      <c r="Q430" s="564"/>
      <c r="R430" s="564"/>
      <c r="S430" s="564"/>
      <c r="T430" s="15"/>
      <c r="U430" s="565"/>
      <c r="V430" s="56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564"/>
      <c r="O431" s="564"/>
      <c r="P431" s="564"/>
      <c r="Q431" s="564"/>
      <c r="R431" s="564"/>
      <c r="S431" s="564"/>
      <c r="T431" s="15"/>
      <c r="U431" s="565"/>
      <c r="V431" s="56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564"/>
      <c r="O432" s="564"/>
      <c r="P432" s="564"/>
      <c r="Q432" s="564"/>
      <c r="R432" s="564"/>
      <c r="S432" s="564"/>
      <c r="T432" s="15"/>
      <c r="U432" s="565"/>
      <c r="V432" s="56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564"/>
      <c r="O433" s="564"/>
      <c r="P433" s="564"/>
      <c r="Q433" s="564"/>
      <c r="R433" s="564"/>
      <c r="S433" s="564"/>
      <c r="T433" s="15"/>
      <c r="U433" s="565"/>
      <c r="V433" s="56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564"/>
      <c r="O434" s="564"/>
      <c r="P434" s="564"/>
      <c r="Q434" s="564"/>
      <c r="R434" s="564"/>
      <c r="S434" s="564"/>
      <c r="T434" s="15"/>
      <c r="U434" s="565"/>
      <c r="V434" s="56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564"/>
      <c r="O435" s="564"/>
      <c r="P435" s="564"/>
      <c r="Q435" s="564"/>
      <c r="R435" s="564"/>
      <c r="S435" s="564"/>
      <c r="T435" s="15"/>
      <c r="U435" s="565"/>
      <c r="V435" s="56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564"/>
      <c r="O436" s="564"/>
      <c r="P436" s="564"/>
      <c r="Q436" s="564"/>
      <c r="R436" s="564"/>
      <c r="S436" s="564"/>
      <c r="T436" s="15"/>
      <c r="U436" s="565"/>
      <c r="V436" s="56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564"/>
      <c r="O437" s="564"/>
      <c r="P437" s="564"/>
      <c r="Q437" s="564"/>
      <c r="R437" s="564"/>
      <c r="S437" s="564"/>
      <c r="T437" s="15"/>
      <c r="U437" s="565"/>
      <c r="V437" s="56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564"/>
      <c r="O438" s="564"/>
      <c r="P438" s="564"/>
      <c r="Q438" s="564"/>
      <c r="R438" s="564"/>
      <c r="S438" s="564"/>
      <c r="T438" s="15"/>
      <c r="U438" s="565"/>
      <c r="V438" s="56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564"/>
      <c r="O439" s="564"/>
      <c r="P439" s="564"/>
      <c r="Q439" s="564"/>
      <c r="R439" s="564"/>
      <c r="S439" s="564"/>
      <c r="T439" s="15"/>
      <c r="U439" s="565"/>
      <c r="V439" s="56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564"/>
      <c r="O440" s="564"/>
      <c r="P440" s="564"/>
      <c r="Q440" s="564"/>
      <c r="R440" s="564"/>
      <c r="S440" s="564"/>
      <c r="T440" s="15"/>
      <c r="U440" s="565"/>
      <c r="V440" s="56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564"/>
      <c r="O441" s="564"/>
      <c r="P441" s="564"/>
      <c r="Q441" s="564"/>
      <c r="R441" s="564"/>
      <c r="S441" s="564"/>
      <c r="T441" s="15"/>
      <c r="U441" s="565"/>
      <c r="V441" s="56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564"/>
      <c r="O442" s="564"/>
      <c r="P442" s="564"/>
      <c r="Q442" s="564"/>
      <c r="R442" s="564"/>
      <c r="S442" s="564"/>
      <c r="T442" s="15"/>
      <c r="U442" s="565"/>
      <c r="V442" s="56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564"/>
      <c r="O443" s="564"/>
      <c r="P443" s="564"/>
      <c r="Q443" s="564"/>
      <c r="R443" s="564"/>
      <c r="S443" s="564"/>
      <c r="T443" s="15"/>
      <c r="U443" s="565"/>
      <c r="V443" s="56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564"/>
      <c r="O444" s="564"/>
      <c r="P444" s="564"/>
      <c r="Q444" s="564"/>
      <c r="R444" s="564"/>
      <c r="S444" s="564"/>
      <c r="T444" s="15"/>
      <c r="U444" s="565"/>
      <c r="V444" s="56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</row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AI$223"/>
  <mergeCells count="6">
    <mergeCell ref="N3:O3"/>
    <mergeCell ref="P3:Q3"/>
    <mergeCell ref="R3:S3"/>
    <mergeCell ref="K36:L36"/>
    <mergeCell ref="K83:L83"/>
    <mergeCell ref="K115:L115"/>
  </mergeCells>
  <conditionalFormatting sqref="Z4">
    <cfRule type="cellIs" dxfId="2" priority="1" operator="equal">
      <formula>"＝"</formula>
    </cfRule>
  </conditionalFormatting>
  <conditionalFormatting sqref="Z4">
    <cfRule type="cellIs" dxfId="0" priority="2" operator="equal">
      <formula>G4</formula>
    </cfRule>
  </conditionalFormatting>
  <conditionalFormatting sqref="Z5">
    <cfRule type="expression" dxfId="0" priority="3">
      <formula>G5</formula>
    </cfRule>
  </conditionalFormatting>
  <hyperlinks>
    <hyperlink r:id="rId2" ref="G185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2022-04-09T00:21:52Z</dcterms:created>
  <dc:creator>Tomomi</dc:creator>
</cp:coreProperties>
</file>