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projects\ASP\Erp_Project\NewsWebsite\wwwroot\excel_templates\"/>
    </mc:Choice>
  </mc:AlternateContent>
  <xr:revisionPtr revIDLastSave="0" documentId="13_ncr:1_{45D10108-3DDB-442C-A618-D6A169C4D318}" xr6:coauthVersionLast="47" xr6:coauthVersionMax="47" xr10:uidLastSave="{00000000-0000-0000-0000-000000000000}"/>
  <bookViews>
    <workbookView xWindow="28680" yWindow="-120" windowWidth="29040" windowHeight="15840" tabRatio="834" xr2:uid="{00000000-000D-0000-FFFF-FFFF00000000}"/>
  </bookViews>
  <sheets>
    <sheet name="خلاصه" sheetId="4" r:id="rId1"/>
    <sheet name="خلاصه (2)" sheetId="15" r:id="rId2"/>
    <sheet name="منابع" sheetId="19" r:id="rId3"/>
    <sheet name="مأموریت.برنامه" sheetId="5" r:id="rId4"/>
    <sheet name="مأموریت.برنامه.خدمت" sheetId="6" r:id="rId5"/>
    <sheet name="مصارف.اقتصادی.هزینه" sheetId="3" r:id="rId6"/>
    <sheet name="مأموریت.برنامه.طرح.پروژه" sheetId="20" r:id="rId7"/>
    <sheet name="مصارف.اقتصادی.مالی" sheetId="12" r:id="rId8"/>
    <sheet name="تعهدات.قطعی.سنواتی" sheetId="14" r:id="rId9"/>
  </sheets>
  <definedNames>
    <definedName name="_xlnm._FilterDatabase" localSheetId="6" hidden="1">'مأموریت.برنامه.طرح.پروژه'!$I$5:$I$6</definedName>
    <definedName name="last2year">خلاصه!$A$27</definedName>
    <definedName name="lastYear">خلاصه!$A$26</definedName>
    <definedName name="_xlnm.Print_Area" localSheetId="8">'تعهدات.قطعی.سنواتی'!$A$1:$G$18</definedName>
    <definedName name="_xlnm.Print_Area" localSheetId="0">خلاصه!$A$1:$I$23</definedName>
    <definedName name="_xlnm.Print_Area" localSheetId="1">'خلاصه (2)'!$A$1:$H$22</definedName>
    <definedName name="_xlnm.Print_Area" localSheetId="3">مأموریت.برنامه!$A$1:$J$47</definedName>
    <definedName name="_xlnm.Print_Area" localSheetId="4">'مأموریت.برنامه.خدمت'!$A$1:$I$218</definedName>
    <definedName name="_xlnm.Print_Area" localSheetId="6">'مأموریت.برنامه.طرح.پروژه'!$A$1:$K$6</definedName>
    <definedName name="_xlnm.Print_Area" localSheetId="7">'مصارف.اقتصادی.مالی'!$A$1:$F$5</definedName>
    <definedName name="_xlnm.Print_Area" localSheetId="5">'مصارف.اقتصادی.هزینه'!$A$1:$F$5</definedName>
    <definedName name="_xlnm.Print_Area" localSheetId="2">منابع!$A$1:$J$6</definedName>
    <definedName name="_xlnm.Print_Titles" localSheetId="8">'تعهدات.قطعی.سنواتی'!$1:$5</definedName>
    <definedName name="_xlnm.Print_Titles" localSheetId="0">خلاصه!$1:$6</definedName>
    <definedName name="_xlnm.Print_Titles" localSheetId="1">'خلاصه (2)'!$1:$6</definedName>
    <definedName name="_xlnm.Print_Titles" localSheetId="3">مأموریت.برنامه!$1:$7</definedName>
    <definedName name="_xlnm.Print_Titles" localSheetId="4">'مأموریت.برنامه.خدمت'!$1:$7</definedName>
    <definedName name="_xlnm.Print_Titles" localSheetId="6">'مأموریت.برنامه.طرح.پروژه'!$1:$6</definedName>
    <definedName name="_xlnm.Print_Titles" localSheetId="7">'مصارف.اقتصادی.مالی'!$1:$5</definedName>
    <definedName name="_xlnm.Print_Titles" localSheetId="5">'مصارف.اقتصادی.هزینه'!$1:$5</definedName>
    <definedName name="_xlnm.Print_Titles" localSheetId="2">منابع!$1:$6</definedName>
    <definedName name="year">خلاصه!$A$25</definedName>
  </definedName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6" i="5" l="1"/>
  <c r="I46" i="5"/>
  <c r="D46" i="5"/>
  <c r="C46" i="5"/>
  <c r="F21" i="15"/>
  <c r="E21" i="15"/>
  <c r="H21" i="15"/>
  <c r="G21" i="15"/>
  <c r="E16" i="6"/>
  <c r="E10" i="5"/>
  <c r="F16" i="6"/>
  <c r="F10" i="5"/>
  <c r="E20" i="6"/>
  <c r="E11" i="5"/>
  <c r="F20" i="6"/>
  <c r="F11" i="5"/>
  <c r="E26" i="6"/>
  <c r="E12" i="5"/>
  <c r="F26" i="6"/>
  <c r="F12" i="5"/>
  <c r="I5" i="6"/>
  <c r="H5" i="6"/>
  <c r="C5" i="6"/>
  <c r="D5" i="6"/>
  <c r="C31" i="6"/>
  <c r="C36" i="6"/>
  <c r="C39" i="6"/>
  <c r="C42" i="6"/>
  <c r="C47" i="6"/>
  <c r="C49" i="6"/>
  <c r="C55" i="6"/>
  <c r="C30" i="6"/>
  <c r="D31" i="6"/>
  <c r="D36" i="6"/>
  <c r="D39" i="6"/>
  <c r="D42" i="6"/>
  <c r="D47" i="6"/>
  <c r="D49" i="6"/>
  <c r="D55" i="6"/>
  <c r="D30" i="6"/>
  <c r="E31" i="6"/>
  <c r="E36" i="6"/>
  <c r="E39" i="6"/>
  <c r="E42" i="6"/>
  <c r="E47" i="6"/>
  <c r="E49" i="6"/>
  <c r="E55" i="6"/>
  <c r="E30" i="6"/>
  <c r="F31" i="6"/>
  <c r="F36" i="6"/>
  <c r="F39" i="6"/>
  <c r="F42" i="6"/>
  <c r="F47" i="6"/>
  <c r="F49" i="6"/>
  <c r="F55" i="6"/>
  <c r="F30" i="6"/>
  <c r="G32" i="6"/>
  <c r="G33" i="6"/>
  <c r="G34" i="6"/>
  <c r="G35" i="6"/>
  <c r="G31" i="6"/>
  <c r="G37" i="6"/>
  <c r="G38" i="6"/>
  <c r="G36" i="6"/>
  <c r="G40" i="6"/>
  <c r="G41" i="6"/>
  <c r="G39" i="6"/>
  <c r="G43" i="6"/>
  <c r="G44" i="6"/>
  <c r="G45" i="6"/>
  <c r="G46" i="6"/>
  <c r="G42" i="6"/>
  <c r="G48" i="6"/>
  <c r="G47" i="6"/>
  <c r="G50" i="6"/>
  <c r="G51" i="6"/>
  <c r="G52" i="6"/>
  <c r="G53" i="6"/>
  <c r="G54" i="6"/>
  <c r="G49" i="6"/>
  <c r="G56" i="6"/>
  <c r="G57" i="6"/>
  <c r="G58" i="6"/>
  <c r="G59" i="6"/>
  <c r="G55" i="6"/>
  <c r="G30" i="6"/>
  <c r="H32" i="6"/>
  <c r="H33" i="6"/>
  <c r="H34" i="6"/>
  <c r="H35" i="6"/>
  <c r="H31" i="6"/>
  <c r="H37" i="6"/>
  <c r="H38" i="6"/>
  <c r="H36" i="6"/>
  <c r="H40" i="6"/>
  <c r="H41" i="6"/>
  <c r="H39" i="6"/>
  <c r="H43" i="6"/>
  <c r="H44" i="6"/>
  <c r="H45" i="6"/>
  <c r="H46" i="6"/>
  <c r="H42" i="6"/>
  <c r="H48" i="6"/>
  <c r="H47" i="6"/>
  <c r="H50" i="6"/>
  <c r="H51" i="6"/>
  <c r="H52" i="6"/>
  <c r="H53" i="6"/>
  <c r="H54" i="6"/>
  <c r="H49" i="6"/>
  <c r="H56" i="6"/>
  <c r="H57" i="6"/>
  <c r="H58" i="6"/>
  <c r="H59" i="6"/>
  <c r="H55" i="6"/>
  <c r="H30" i="6"/>
  <c r="I31" i="6"/>
  <c r="I36" i="6"/>
  <c r="I39" i="6"/>
  <c r="I42" i="6"/>
  <c r="I47" i="6"/>
  <c r="I49" i="6"/>
  <c r="I55" i="6"/>
  <c r="I30" i="6"/>
  <c r="C61" i="6"/>
  <c r="C65" i="6"/>
  <c r="C70" i="6"/>
  <c r="C60" i="6"/>
  <c r="D61" i="6"/>
  <c r="D65" i="6"/>
  <c r="D70" i="6"/>
  <c r="D60" i="6"/>
  <c r="E61" i="6"/>
  <c r="E65" i="6"/>
  <c r="E70" i="6"/>
  <c r="E60" i="6"/>
  <c r="F61" i="6"/>
  <c r="F65" i="6"/>
  <c r="F70" i="6"/>
  <c r="F60" i="6"/>
  <c r="G62" i="6"/>
  <c r="G63" i="6"/>
  <c r="G64" i="6"/>
  <c r="G61" i="6"/>
  <c r="G66" i="6"/>
  <c r="G67" i="6"/>
  <c r="G68" i="6"/>
  <c r="G69" i="6"/>
  <c r="G65" i="6"/>
  <c r="G71" i="6"/>
  <c r="G70" i="6"/>
  <c r="G60" i="6"/>
  <c r="H62" i="6"/>
  <c r="H63" i="6"/>
  <c r="H64" i="6"/>
  <c r="H61" i="6"/>
  <c r="H66" i="6"/>
  <c r="H67" i="6"/>
  <c r="H68" i="6"/>
  <c r="H69" i="6"/>
  <c r="H65" i="6"/>
  <c r="H71" i="6"/>
  <c r="H70" i="6"/>
  <c r="H60" i="6"/>
  <c r="I61" i="6"/>
  <c r="I65" i="6"/>
  <c r="I70" i="6"/>
  <c r="I60" i="6"/>
  <c r="C73" i="6"/>
  <c r="C78" i="6"/>
  <c r="C83" i="6"/>
  <c r="C89" i="6"/>
  <c r="C91" i="6"/>
  <c r="C93" i="6"/>
  <c r="C95" i="6"/>
  <c r="C99" i="6"/>
  <c r="C72" i="6"/>
  <c r="D73" i="6"/>
  <c r="D78" i="6"/>
  <c r="D83" i="6"/>
  <c r="D89" i="6"/>
  <c r="D91" i="6"/>
  <c r="D93" i="6"/>
  <c r="D95" i="6"/>
  <c r="D99" i="6"/>
  <c r="D72" i="6"/>
  <c r="E73" i="6"/>
  <c r="E78" i="6"/>
  <c r="E83" i="6"/>
  <c r="E89" i="6"/>
  <c r="E91" i="6"/>
  <c r="E93" i="6"/>
  <c r="E95" i="6"/>
  <c r="E99" i="6"/>
  <c r="E72" i="6"/>
  <c r="F73" i="6"/>
  <c r="F78" i="6"/>
  <c r="F83" i="6"/>
  <c r="F89" i="6"/>
  <c r="F91" i="6"/>
  <c r="F93" i="6"/>
  <c r="F95" i="6"/>
  <c r="F99" i="6"/>
  <c r="F72" i="6"/>
  <c r="G74" i="6"/>
  <c r="G75" i="6"/>
  <c r="G76" i="6"/>
  <c r="G77" i="6"/>
  <c r="G73" i="6"/>
  <c r="G79" i="6"/>
  <c r="G80" i="6"/>
  <c r="G81" i="6"/>
  <c r="G82" i="6"/>
  <c r="G78" i="6"/>
  <c r="G84" i="6"/>
  <c r="G85" i="6"/>
  <c r="G86" i="6"/>
  <c r="G87" i="6"/>
  <c r="G88" i="6"/>
  <c r="G83" i="6"/>
  <c r="G90" i="6"/>
  <c r="G89" i="6"/>
  <c r="G92" i="6"/>
  <c r="G91" i="6"/>
  <c r="G94" i="6"/>
  <c r="G93" i="6"/>
  <c r="G96" i="6"/>
  <c r="G97" i="6"/>
  <c r="G98" i="6"/>
  <c r="G95" i="6"/>
  <c r="G100" i="6"/>
  <c r="G101" i="6"/>
  <c r="G99" i="6"/>
  <c r="G72" i="6"/>
  <c r="H74" i="6"/>
  <c r="H75" i="6"/>
  <c r="H76" i="6"/>
  <c r="H77" i="6"/>
  <c r="H73" i="6"/>
  <c r="H79" i="6"/>
  <c r="H80" i="6"/>
  <c r="H81" i="6"/>
  <c r="H82" i="6"/>
  <c r="H78" i="6"/>
  <c r="H84" i="6"/>
  <c r="H85" i="6"/>
  <c r="H86" i="6"/>
  <c r="H87" i="6"/>
  <c r="H88" i="6"/>
  <c r="H83" i="6"/>
  <c r="H90" i="6"/>
  <c r="H89" i="6"/>
  <c r="H92" i="6"/>
  <c r="H91" i="6"/>
  <c r="H94" i="6"/>
  <c r="H93" i="6"/>
  <c r="H96" i="6"/>
  <c r="H97" i="6"/>
  <c r="H98" i="6"/>
  <c r="H95" i="6"/>
  <c r="H100" i="6"/>
  <c r="H101" i="6"/>
  <c r="H99" i="6"/>
  <c r="H72" i="6"/>
  <c r="I73" i="6"/>
  <c r="I78" i="6"/>
  <c r="I83" i="6"/>
  <c r="I89" i="6"/>
  <c r="I91" i="6"/>
  <c r="I93" i="6"/>
  <c r="I95" i="6"/>
  <c r="I99" i="6"/>
  <c r="I72" i="6"/>
  <c r="C103" i="6"/>
  <c r="C108" i="6"/>
  <c r="C119" i="6"/>
  <c r="C176" i="6"/>
  <c r="C102" i="6"/>
  <c r="D103" i="6"/>
  <c r="D108" i="6"/>
  <c r="D119" i="6"/>
  <c r="D176" i="6"/>
  <c r="D102" i="6"/>
  <c r="E103" i="6"/>
  <c r="E108" i="6"/>
  <c r="E119" i="6"/>
  <c r="E176" i="6"/>
  <c r="E102" i="6"/>
  <c r="F103" i="6"/>
  <c r="F108" i="6"/>
  <c r="F119" i="6"/>
  <c r="F176" i="6"/>
  <c r="F102" i="6"/>
  <c r="G104" i="6"/>
  <c r="G105" i="6"/>
  <c r="G106" i="6"/>
  <c r="G107" i="6"/>
  <c r="G103" i="6"/>
  <c r="G114" i="6"/>
  <c r="G115" i="6"/>
  <c r="G116" i="6"/>
  <c r="G117" i="6"/>
  <c r="G118" i="6"/>
  <c r="G109" i="6"/>
  <c r="G110" i="6"/>
  <c r="G111" i="6"/>
  <c r="G112" i="6"/>
  <c r="G113" i="6"/>
  <c r="G108" i="6"/>
  <c r="G126" i="6"/>
  <c r="G127" i="6"/>
  <c r="G128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20" i="6"/>
  <c r="G121" i="6"/>
  <c r="G122" i="6"/>
  <c r="G123" i="6"/>
  <c r="G124" i="6"/>
  <c r="G125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19" i="6"/>
  <c r="G177" i="6"/>
  <c r="G176" i="6"/>
  <c r="G102" i="6"/>
  <c r="H104" i="6"/>
  <c r="H105" i="6"/>
  <c r="H106" i="6"/>
  <c r="H107" i="6"/>
  <c r="H103" i="6"/>
  <c r="H111" i="6"/>
  <c r="H112" i="6"/>
  <c r="H113" i="6"/>
  <c r="H114" i="6"/>
  <c r="H115" i="6"/>
  <c r="H116" i="6"/>
  <c r="H118" i="6"/>
  <c r="H117" i="6"/>
  <c r="H109" i="6"/>
  <c r="H110" i="6"/>
  <c r="H108" i="6"/>
  <c r="H126" i="6"/>
  <c r="H127" i="6"/>
  <c r="H128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20" i="6"/>
  <c r="H121" i="6"/>
  <c r="H122" i="6"/>
  <c r="H123" i="6"/>
  <c r="H124" i="6"/>
  <c r="H125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19" i="6"/>
  <c r="H177" i="6"/>
  <c r="H176" i="6"/>
  <c r="H102" i="6"/>
  <c r="I103" i="6"/>
  <c r="I108" i="6"/>
  <c r="I119" i="6"/>
  <c r="I176" i="6"/>
  <c r="I102" i="6"/>
  <c r="C179" i="6"/>
  <c r="C193" i="6"/>
  <c r="C197" i="6"/>
  <c r="C201" i="6"/>
  <c r="C206" i="6"/>
  <c r="C209" i="6"/>
  <c r="C178" i="6"/>
  <c r="D179" i="6"/>
  <c r="D193" i="6"/>
  <c r="D197" i="6"/>
  <c r="D201" i="6"/>
  <c r="D206" i="6"/>
  <c r="D209" i="6"/>
  <c r="D178" i="6"/>
  <c r="E179" i="6"/>
  <c r="E193" i="6"/>
  <c r="E197" i="6"/>
  <c r="E201" i="6"/>
  <c r="E206" i="6"/>
  <c r="E209" i="6"/>
  <c r="E178" i="6"/>
  <c r="F179" i="6"/>
  <c r="F193" i="6"/>
  <c r="F197" i="6"/>
  <c r="F201" i="6"/>
  <c r="F206" i="6"/>
  <c r="F209" i="6"/>
  <c r="F178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79" i="6"/>
  <c r="G194" i="6"/>
  <c r="G195" i="6"/>
  <c r="G196" i="6"/>
  <c r="G193" i="6"/>
  <c r="G198" i="6"/>
  <c r="G199" i="6"/>
  <c r="G200" i="6"/>
  <c r="G197" i="6"/>
  <c r="G202" i="6"/>
  <c r="G203" i="6"/>
  <c r="G204" i="6"/>
  <c r="G205" i="6"/>
  <c r="G201" i="6"/>
  <c r="G207" i="6"/>
  <c r="G208" i="6"/>
  <c r="G206" i="6"/>
  <c r="G210" i="6"/>
  <c r="G211" i="6"/>
  <c r="G212" i="6"/>
  <c r="G213" i="6"/>
  <c r="G214" i="6"/>
  <c r="G215" i="6"/>
  <c r="G216" i="6"/>
  <c r="G217" i="6"/>
  <c r="G209" i="6"/>
  <c r="G178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79" i="6"/>
  <c r="H194" i="6"/>
  <c r="H195" i="6"/>
  <c r="H196" i="6"/>
  <c r="H193" i="6"/>
  <c r="H198" i="6"/>
  <c r="H199" i="6"/>
  <c r="H200" i="6"/>
  <c r="H197" i="6"/>
  <c r="H202" i="6"/>
  <c r="H203" i="6"/>
  <c r="H204" i="6"/>
  <c r="H205" i="6"/>
  <c r="H201" i="6"/>
  <c r="H207" i="6"/>
  <c r="H208" i="6"/>
  <c r="H206" i="6"/>
  <c r="H210" i="6"/>
  <c r="H211" i="6"/>
  <c r="H212" i="6"/>
  <c r="H213" i="6"/>
  <c r="H214" i="6"/>
  <c r="H215" i="6"/>
  <c r="H216" i="6"/>
  <c r="H217" i="6"/>
  <c r="H209" i="6"/>
  <c r="H178" i="6"/>
  <c r="I179" i="6"/>
  <c r="I193" i="6"/>
  <c r="I197" i="6"/>
  <c r="I201" i="6"/>
  <c r="I206" i="6"/>
  <c r="I209" i="6"/>
  <c r="I178" i="6"/>
  <c r="C218" i="6"/>
  <c r="D218" i="6"/>
  <c r="E218" i="6"/>
  <c r="F218" i="6"/>
  <c r="G218" i="6"/>
  <c r="H218" i="6"/>
  <c r="I218" i="6"/>
  <c r="D17" i="4"/>
  <c r="C17" i="4"/>
  <c r="C6" i="14"/>
  <c r="B6" i="14"/>
  <c r="G6" i="14"/>
  <c r="F6" i="14"/>
  <c r="F5" i="12"/>
  <c r="E5" i="12"/>
  <c r="D5" i="12"/>
  <c r="C5" i="12"/>
  <c r="F5" i="3"/>
  <c r="E5" i="3"/>
  <c r="D5" i="3"/>
  <c r="C5" i="3"/>
  <c r="K5" i="20"/>
  <c r="J5" i="20"/>
  <c r="I5" i="20"/>
  <c r="H5" i="20"/>
  <c r="J5" i="19"/>
  <c r="I5" i="19"/>
  <c r="G6" i="19"/>
  <c r="F6" i="19"/>
  <c r="D6" i="19"/>
  <c r="C6" i="19"/>
  <c r="A1" i="14"/>
  <c r="A1" i="12"/>
  <c r="A1" i="20"/>
  <c r="B1" i="3"/>
  <c r="A1" i="6"/>
  <c r="A1" i="5"/>
  <c r="J5" i="5"/>
  <c r="D5" i="5"/>
  <c r="I5" i="5"/>
  <c r="C5" i="5"/>
  <c r="A1" i="19"/>
  <c r="C1" i="15"/>
  <c r="C1" i="4"/>
  <c r="G16" i="14"/>
  <c r="C16" i="14"/>
  <c r="F16" i="14"/>
  <c r="B16" i="14"/>
  <c r="G29" i="6"/>
  <c r="G28" i="6"/>
  <c r="G27" i="6"/>
  <c r="G25" i="6"/>
  <c r="G24" i="6"/>
  <c r="G23" i="6"/>
  <c r="G22" i="6"/>
  <c r="G21" i="6"/>
  <c r="G19" i="6"/>
  <c r="G18" i="6"/>
  <c r="G17" i="6"/>
  <c r="G15" i="6"/>
  <c r="G14" i="6"/>
  <c r="G13" i="6"/>
  <c r="G12" i="6"/>
  <c r="G11" i="6"/>
  <c r="G10" i="6"/>
  <c r="D26" i="6"/>
  <c r="G26" i="6"/>
  <c r="I26" i="6"/>
  <c r="D20" i="6"/>
  <c r="G20" i="6"/>
  <c r="I20" i="6"/>
  <c r="D16" i="6"/>
  <c r="G16" i="6"/>
  <c r="I16" i="6"/>
  <c r="D9" i="6"/>
  <c r="E9" i="6"/>
  <c r="F9" i="6"/>
  <c r="G9" i="6"/>
  <c r="I9" i="6"/>
  <c r="C26" i="6"/>
  <c r="I8" i="6"/>
  <c r="F8" i="6"/>
  <c r="E8" i="6"/>
  <c r="G8" i="6"/>
  <c r="D8" i="6"/>
  <c r="D17" i="15"/>
  <c r="D16" i="15"/>
  <c r="E18" i="5"/>
  <c r="D18" i="15"/>
  <c r="F22" i="15"/>
  <c r="D22" i="15"/>
  <c r="B20" i="14"/>
  <c r="H22" i="15"/>
  <c r="C22" i="15"/>
  <c r="E22" i="15"/>
  <c r="G22" i="15"/>
  <c r="C20" i="6"/>
  <c r="C16" i="6"/>
  <c r="F11" i="14"/>
  <c r="B11" i="14"/>
  <c r="C10" i="14"/>
  <c r="B17" i="14"/>
  <c r="H15" i="4"/>
  <c r="F17" i="14"/>
  <c r="G11" i="14"/>
  <c r="C11" i="14"/>
  <c r="I15" i="4"/>
  <c r="G17" i="14"/>
  <c r="C17" i="14"/>
  <c r="H29" i="6"/>
  <c r="H28" i="6"/>
  <c r="H27" i="6"/>
  <c r="H25" i="6"/>
  <c r="H24" i="6"/>
  <c r="H23" i="6"/>
  <c r="H22" i="6"/>
  <c r="H21" i="6"/>
  <c r="H19" i="6"/>
  <c r="H18" i="6"/>
  <c r="H17" i="6"/>
  <c r="H16" i="6"/>
  <c r="H15" i="6"/>
  <c r="H14" i="6"/>
  <c r="H13" i="6"/>
  <c r="H12" i="6"/>
  <c r="H11" i="6"/>
  <c r="H10" i="6"/>
  <c r="C9" i="6"/>
  <c r="H9" i="6"/>
  <c r="H20" i="6"/>
  <c r="H26" i="6"/>
  <c r="H8" i="6"/>
  <c r="C8" i="6"/>
  <c r="F9" i="5"/>
  <c r="E9" i="5"/>
  <c r="C14" i="15"/>
  <c r="D14" i="15"/>
  <c r="H16" i="4"/>
  <c r="I16" i="4"/>
  <c r="E45" i="5"/>
  <c r="E44" i="5"/>
  <c r="F44" i="5"/>
  <c r="E42" i="5"/>
  <c r="F42" i="5"/>
  <c r="E41" i="5"/>
  <c r="E38" i="5"/>
  <c r="F38" i="5"/>
  <c r="F36" i="5"/>
  <c r="E33" i="5"/>
  <c r="F33" i="5"/>
  <c r="E32" i="5"/>
  <c r="F32" i="5"/>
  <c r="F31" i="5"/>
  <c r="F30" i="5"/>
  <c r="F29" i="5"/>
  <c r="E28" i="5"/>
  <c r="F28" i="5"/>
  <c r="F27" i="5"/>
  <c r="E24" i="5"/>
  <c r="F24" i="5"/>
  <c r="F23" i="5"/>
  <c r="F20" i="5"/>
  <c r="F19" i="5"/>
  <c r="F17" i="5"/>
  <c r="E15" i="5"/>
  <c r="F15" i="5"/>
  <c r="F14" i="5"/>
  <c r="C21" i="5"/>
  <c r="C16" i="15"/>
  <c r="F43" i="5"/>
  <c r="F45" i="5"/>
  <c r="G45" i="5"/>
  <c r="I45" i="5"/>
  <c r="C25" i="5"/>
  <c r="F22" i="5"/>
  <c r="F21" i="5"/>
  <c r="F26" i="5"/>
  <c r="F25" i="5"/>
  <c r="D21" i="5"/>
  <c r="D25" i="5"/>
  <c r="F18" i="5"/>
  <c r="F35" i="5"/>
  <c r="E43" i="5"/>
  <c r="E14" i="5"/>
  <c r="G14" i="5"/>
  <c r="E17" i="5"/>
  <c r="G17" i="5"/>
  <c r="I17" i="5"/>
  <c r="E19" i="5"/>
  <c r="G19" i="5"/>
  <c r="I19" i="5"/>
  <c r="E20" i="5"/>
  <c r="G20" i="5"/>
  <c r="I20" i="5"/>
  <c r="E22" i="5"/>
  <c r="E23" i="5"/>
  <c r="G23" i="5"/>
  <c r="I23" i="5"/>
  <c r="E26" i="5"/>
  <c r="E27" i="5"/>
  <c r="G27" i="5"/>
  <c r="I27" i="5"/>
  <c r="E29" i="5"/>
  <c r="G29" i="5"/>
  <c r="I29" i="5"/>
  <c r="E30" i="5"/>
  <c r="G30" i="5"/>
  <c r="I30" i="5"/>
  <c r="E31" i="5"/>
  <c r="G31" i="5"/>
  <c r="I31" i="5"/>
  <c r="E35" i="5"/>
  <c r="E36" i="5"/>
  <c r="G36" i="5"/>
  <c r="I36" i="5"/>
  <c r="E40" i="5"/>
  <c r="G42" i="5"/>
  <c r="I42" i="5"/>
  <c r="G44" i="5"/>
  <c r="I44" i="5"/>
  <c r="G38" i="5"/>
  <c r="I38" i="5"/>
  <c r="G28" i="5"/>
  <c r="I28" i="5"/>
  <c r="G32" i="5"/>
  <c r="I32" i="5"/>
  <c r="G33" i="5"/>
  <c r="I33" i="5"/>
  <c r="G24" i="5"/>
  <c r="I24" i="5"/>
  <c r="G15" i="5"/>
  <c r="I15" i="5"/>
  <c r="G10" i="5"/>
  <c r="I10" i="5"/>
  <c r="G11" i="5"/>
  <c r="I11" i="5"/>
  <c r="G12" i="5"/>
  <c r="I12" i="5"/>
  <c r="G9" i="5"/>
  <c r="H39" i="5"/>
  <c r="H34" i="5"/>
  <c r="H25" i="5"/>
  <c r="H21" i="5"/>
  <c r="H13" i="5"/>
  <c r="H8" i="5"/>
  <c r="F8" i="5"/>
  <c r="E8" i="5"/>
  <c r="D8" i="5"/>
  <c r="C8" i="5"/>
  <c r="G43" i="5"/>
  <c r="I43" i="5"/>
  <c r="C17" i="15"/>
  <c r="H47" i="5"/>
  <c r="C13" i="5"/>
  <c r="J8" i="5"/>
  <c r="G26" i="5"/>
  <c r="I26" i="5"/>
  <c r="G22" i="5"/>
  <c r="G21" i="5"/>
  <c r="G35" i="5"/>
  <c r="I35" i="5"/>
  <c r="G18" i="5"/>
  <c r="I18" i="5"/>
  <c r="F16" i="5"/>
  <c r="F13" i="5"/>
  <c r="E25" i="5"/>
  <c r="E39" i="5"/>
  <c r="E21" i="5"/>
  <c r="I9" i="5"/>
  <c r="G8" i="5"/>
  <c r="I14" i="5"/>
  <c r="I8" i="4"/>
  <c r="F14" i="15"/>
  <c r="H14" i="15"/>
  <c r="G25" i="5"/>
  <c r="I25" i="5"/>
  <c r="E17" i="15"/>
  <c r="I22" i="5"/>
  <c r="J21" i="5"/>
  <c r="I21" i="5"/>
  <c r="E16" i="5"/>
  <c r="I8" i="5"/>
  <c r="I10" i="4"/>
  <c r="F16" i="15"/>
  <c r="H16" i="15"/>
  <c r="H10" i="4"/>
  <c r="E16" i="15"/>
  <c r="H8" i="4"/>
  <c r="E14" i="15"/>
  <c r="H11" i="4"/>
  <c r="C15" i="15"/>
  <c r="G16" i="5"/>
  <c r="E13" i="5"/>
  <c r="G14" i="15"/>
  <c r="D15" i="15"/>
  <c r="G17" i="15"/>
  <c r="I16" i="5"/>
  <c r="G13" i="5"/>
  <c r="J13" i="5"/>
  <c r="I13" i="5"/>
  <c r="I9" i="4"/>
  <c r="F15" i="15"/>
  <c r="H15" i="15"/>
  <c r="H9" i="4"/>
  <c r="E15" i="15"/>
  <c r="G15" i="15"/>
  <c r="F41" i="5"/>
  <c r="G41" i="5"/>
  <c r="I41" i="5"/>
  <c r="D13" i="5"/>
  <c r="D39" i="5"/>
  <c r="C39" i="5"/>
  <c r="D34" i="5"/>
  <c r="C34" i="5"/>
  <c r="F40" i="5"/>
  <c r="C47" i="5"/>
  <c r="D47" i="5"/>
  <c r="F37" i="5"/>
  <c r="F34" i="5"/>
  <c r="E37" i="5"/>
  <c r="E34" i="5"/>
  <c r="E47" i="5"/>
  <c r="C19" i="15"/>
  <c r="F39" i="5"/>
  <c r="G40" i="5"/>
  <c r="F47" i="5"/>
  <c r="C18" i="15"/>
  <c r="D19" i="15"/>
  <c r="G37" i="5"/>
  <c r="I37" i="5"/>
  <c r="I40" i="5"/>
  <c r="G39" i="5"/>
  <c r="J39" i="5"/>
  <c r="G16" i="15"/>
  <c r="C20" i="15"/>
  <c r="C8" i="15"/>
  <c r="J34" i="5"/>
  <c r="G34" i="5"/>
  <c r="G47" i="5"/>
  <c r="I39" i="5"/>
  <c r="E19" i="15"/>
  <c r="I13" i="4"/>
  <c r="F19" i="15"/>
  <c r="I12" i="4"/>
  <c r="F18" i="15"/>
  <c r="H18" i="15"/>
  <c r="H19" i="15"/>
  <c r="D20" i="15"/>
  <c r="D8" i="15"/>
  <c r="I34" i="5"/>
  <c r="I47" i="5"/>
  <c r="H13" i="4"/>
  <c r="G19" i="15"/>
  <c r="H12" i="4"/>
  <c r="E18" i="15"/>
  <c r="D23" i="4"/>
  <c r="C23" i="4"/>
  <c r="E20" i="15"/>
  <c r="F8" i="15"/>
  <c r="G18" i="15"/>
  <c r="G20" i="15"/>
  <c r="C9" i="15"/>
  <c r="H14" i="4"/>
  <c r="H17" i="4"/>
  <c r="H23" i="4"/>
  <c r="J25" i="5"/>
  <c r="F17" i="15"/>
  <c r="F20" i="15"/>
  <c r="J47" i="5"/>
  <c r="J49" i="5"/>
  <c r="I11" i="4"/>
  <c r="I14" i="4"/>
  <c r="H17" i="15"/>
  <c r="H20" i="15"/>
  <c r="D9" i="15"/>
  <c r="F9" i="15"/>
  <c r="G8" i="15"/>
  <c r="I17" i="4"/>
  <c r="I23" i="4"/>
  <c r="G9" i="15"/>
</calcChain>
</file>

<file path=xl/sharedStrings.xml><?xml version="1.0" encoding="utf-8"?>
<sst xmlns="http://schemas.openxmlformats.org/spreadsheetml/2006/main" count="503" uniqueCount="380">
  <si>
    <t>کد طبقه بندي</t>
  </si>
  <si>
    <t>شرح عنوان</t>
  </si>
  <si>
    <t>دوره هاي  قبل</t>
  </si>
  <si>
    <t>مبناي برآورد</t>
  </si>
  <si>
    <t xml:space="preserve">ميانگين نرخ رشد 5 ساله </t>
  </si>
  <si>
    <t>سرجمع</t>
  </si>
  <si>
    <t xml:space="preserve"> درآمدها</t>
  </si>
  <si>
    <t>درآمدهاي ناشي از عوارض عمومي</t>
  </si>
  <si>
    <t>درآمدهاي ناشي از عوارض اختصاصي شهرداري</t>
  </si>
  <si>
    <t>درآمدهاي حاصل از وجوه و اموال شهرداري</t>
  </si>
  <si>
    <t>كمك هاي اعطائي دولت و سازمانهاي دولتي</t>
  </si>
  <si>
    <t>اعانات ، كمك‌هاي اهدایي و دارائی ها</t>
  </si>
  <si>
    <t>مبالغ به هزار ریال</t>
  </si>
  <si>
    <t xml:space="preserve">       معاونت برنامه ریزی و توسعه سرمایه انسانی</t>
  </si>
  <si>
    <t xml:space="preserve">                              شهرداری اهواز</t>
  </si>
  <si>
    <t>شرح</t>
  </si>
  <si>
    <t>طرح</t>
  </si>
  <si>
    <t xml:space="preserve">                    دفتر برنامه ریزی و بودجه</t>
  </si>
  <si>
    <t>شرح هزینه</t>
  </si>
  <si>
    <t>اجرای برنامه های آموزشی، مذهبی، فرهنگی و هنری</t>
  </si>
  <si>
    <t>هزینه تشريفات</t>
  </si>
  <si>
    <t>جشن و چراغانی</t>
  </si>
  <si>
    <t>مطالعه و پژوهش ‌هاي ماموريت هاي شهرداري</t>
  </si>
  <si>
    <t xml:space="preserve">حق التالیف و حق الترجمه </t>
  </si>
  <si>
    <t>هزينه‌هاي آموزشي شهروندان</t>
  </si>
  <si>
    <t>هزينه‌هاي آموزشي كاركنان</t>
  </si>
  <si>
    <t>خرید کتاب، نشریات، نرم افزارهای رایانه ای، فیلم های ویدیوئی، وسایر لوازم و ابزار مشابه</t>
  </si>
  <si>
    <t>كمك به كتابخانه‌ها</t>
  </si>
  <si>
    <t xml:space="preserve">کمک به موسسات خصوصي </t>
  </si>
  <si>
    <t>كمك به بخش عمومي</t>
  </si>
  <si>
    <t>کمک مالي به اشخاص حقيقي</t>
  </si>
  <si>
    <t>مجموع</t>
  </si>
  <si>
    <t>ساماندهي متكديان شهر (هزینه های جمع آوری متکدیان و هزینه های اردوگاه)</t>
  </si>
  <si>
    <t>خلاصه کل بودجه</t>
  </si>
  <si>
    <t>منابع</t>
  </si>
  <si>
    <t>مصارف</t>
  </si>
  <si>
    <t>ردیف</t>
  </si>
  <si>
    <t>مبلغ مصوب</t>
  </si>
  <si>
    <t>کالبدی و شهرسازي</t>
  </si>
  <si>
    <t>محیط زیست و خدمات شهري</t>
  </si>
  <si>
    <t>بها خدمات و درآمدهاي موسسات انتفاعي شهرداري</t>
  </si>
  <si>
    <t>ايمني و مديريت بحران</t>
  </si>
  <si>
    <t>حمل و نقل و ترافيك</t>
  </si>
  <si>
    <t>خدمات مديريت</t>
  </si>
  <si>
    <t>اجتماعي و فرهنگي</t>
  </si>
  <si>
    <t>جمع کل درآمدها</t>
  </si>
  <si>
    <t>جمع كل منابع حاصل از واگذاري دارايي سرمايه اي</t>
  </si>
  <si>
    <t>جمع كل منابع حاصل از واگذاري دارايي مالي</t>
  </si>
  <si>
    <t xml:space="preserve">جمع كل منابع شهرداري </t>
  </si>
  <si>
    <t>جمع كل مصارف شهرداري</t>
  </si>
  <si>
    <t>کسر می شود ارقامی که دوبار منظور شده است</t>
  </si>
  <si>
    <t>منابع بودجه كل تلفيقي شهرداری</t>
  </si>
  <si>
    <t>مصارف بودجه كل تلفيقي شهرداری</t>
  </si>
  <si>
    <t>مأموريت ها</t>
  </si>
  <si>
    <t>كد طبقه بندی</t>
  </si>
  <si>
    <t>عنوان ماموریت/ برنامه</t>
  </si>
  <si>
    <t>نوع اعتبار</t>
  </si>
  <si>
    <t>هزينه‌اي</t>
  </si>
  <si>
    <t>تملك دارايي
 سرمايه‌اي</t>
  </si>
  <si>
    <t>جبران خدمات كاركنان</t>
  </si>
  <si>
    <t>ساير فصول</t>
  </si>
  <si>
    <t>جمع</t>
  </si>
  <si>
    <t>1</t>
  </si>
  <si>
    <t>101</t>
  </si>
  <si>
    <t>بازآفريني فضاهاي شهري</t>
  </si>
  <si>
    <t>102</t>
  </si>
  <si>
    <t xml:space="preserve">طرحهاي توسعه و تفصيلي شهري </t>
  </si>
  <si>
    <t>103</t>
  </si>
  <si>
    <t>زيباسازي شهري (ارتقاي كيفيت معماري و سيما و منظر شهري)</t>
  </si>
  <si>
    <t>104</t>
  </si>
  <si>
    <t>تهيه و اجراي طرح‌هاي موضعي و موضوعي شهري</t>
  </si>
  <si>
    <t>2</t>
  </si>
  <si>
    <t>محيط زيست و خدمات شهري</t>
  </si>
  <si>
    <t>201</t>
  </si>
  <si>
    <t>توسعه و نگهداري فضاي سبز شهري</t>
  </si>
  <si>
    <t>202</t>
  </si>
  <si>
    <t>توسعه و نگهداري آرامستانها</t>
  </si>
  <si>
    <t>203</t>
  </si>
  <si>
    <t>طرح‌هاي جامع و تفصيلي مديريت پسماند</t>
  </si>
  <si>
    <t>204</t>
  </si>
  <si>
    <t>توسعه و نگهداري تاسيسات شهري</t>
  </si>
  <si>
    <t>205</t>
  </si>
  <si>
    <t>بهبود محيط زيست شهري و بهداشت عمومي</t>
  </si>
  <si>
    <t>206</t>
  </si>
  <si>
    <t>ساماندهی صنوف و مشاغل مزاحم شهری</t>
  </si>
  <si>
    <t>207</t>
  </si>
  <si>
    <t xml:space="preserve">طرح‌هاي هدايت آب‌هاي سطحي </t>
  </si>
  <si>
    <t>3</t>
  </si>
  <si>
    <t>301</t>
  </si>
  <si>
    <t>تهيه و اجراي طرح‌هاي ايمني و كاهش خطرپذيري شهر</t>
  </si>
  <si>
    <t>302</t>
  </si>
  <si>
    <t>توسعه و تقويت سيستم ايمني و آتش نشاني</t>
  </si>
  <si>
    <t>303</t>
  </si>
  <si>
    <t xml:space="preserve">ارتقاء تاب آوري شهري، مديريت بحران و پدافند غير عامل </t>
  </si>
  <si>
    <t>4</t>
  </si>
  <si>
    <t>حمل و نقل و ترافیک</t>
  </si>
  <si>
    <t>401</t>
  </si>
  <si>
    <t>توسعه زير ساخت‌هاي عبور و مرور (تملكات معابر، توسعه و احداث)</t>
  </si>
  <si>
    <t>402</t>
  </si>
  <si>
    <t>بهبود عبور و مرور شهري (جدول گذاري، پياده رو، معابر، خط كشي. ...)</t>
  </si>
  <si>
    <t>403</t>
  </si>
  <si>
    <t>توسعه ، تجهيز و نگهداري ناوگان حمل و نقل عمومي</t>
  </si>
  <si>
    <t>404</t>
  </si>
  <si>
    <t>ساماندهي بار و مسافر</t>
  </si>
  <si>
    <t>405</t>
  </si>
  <si>
    <t>توسعه و ساماندهي پاركينگ‌ها</t>
  </si>
  <si>
    <t>406</t>
  </si>
  <si>
    <t>توسعه ، تجهيز و نگهداري ناوگان حمل و نقل ريلي</t>
  </si>
  <si>
    <t>407</t>
  </si>
  <si>
    <t>توسعه ، تجهيز و نگهداري پايانه هاي مسافري شهري</t>
  </si>
  <si>
    <t>408</t>
  </si>
  <si>
    <t>سامانه های هوشمند حمل ونقل و ترافیک شهر</t>
  </si>
  <si>
    <t>5</t>
  </si>
  <si>
    <t>خدمات مدیریت</t>
  </si>
  <si>
    <t>501</t>
  </si>
  <si>
    <t>توسعه شهرداري الكترونيك و ارتقاء زيرساختها و فنآوريهاي نوين</t>
  </si>
  <si>
    <t>502</t>
  </si>
  <si>
    <t xml:space="preserve">آموزش و پژوهش هاي كاربردي </t>
  </si>
  <si>
    <t>503</t>
  </si>
  <si>
    <t xml:space="preserve">تحول اداري و مديريت عملكرد </t>
  </si>
  <si>
    <t>504</t>
  </si>
  <si>
    <t>توسعه درآمدهاي پايدار</t>
  </si>
  <si>
    <t>6</t>
  </si>
  <si>
    <t>اجتماعی و فرهنگی</t>
  </si>
  <si>
    <t>601</t>
  </si>
  <si>
    <t>حمايت، توانمندسازي و توسعه نهادها ، تشكل‌ها، مشاركتهاي مردمي و سازمانهاي مردم نهاد</t>
  </si>
  <si>
    <t>602</t>
  </si>
  <si>
    <t>برگزاري همايش‌ها، نمايشگاهها و نشست‌ها</t>
  </si>
  <si>
    <t>603</t>
  </si>
  <si>
    <t>حمايت از طرحهاي حوزه سلامت اجتماعي</t>
  </si>
  <si>
    <t>604</t>
  </si>
  <si>
    <t>ساماندهي آسيب ديدگان اجتماعي و متكديان</t>
  </si>
  <si>
    <t>605</t>
  </si>
  <si>
    <t xml:space="preserve"> طرحهاي گردشگري و فرهنگي</t>
  </si>
  <si>
    <t>606</t>
  </si>
  <si>
    <t>توسعه زيرساخت ها، ظرفيت ها و فعاليتها و طرحهاي فرهنگي</t>
  </si>
  <si>
    <t xml:space="preserve"> طرح‌هاي جامع و تفصيلي مديريت پسماند</t>
  </si>
  <si>
    <t>نگهداري و حفاظت از تجهيزات و تاسيسات اختصاصي شهري(قرارداد تأمین نیروی انسانی حراست)</t>
  </si>
  <si>
    <t>تعمیر و نگهداری ساختمان و مستحدثات</t>
  </si>
  <si>
    <t>تعمیر و نگهداری ماشین آلات و تجهیزات (اعم از ساکن و متحرک عمراني، پسماند و فضاي سبز)</t>
  </si>
  <si>
    <t>هزینه واگذاری خدمات شهری</t>
  </si>
  <si>
    <t>خدمت ...................................</t>
  </si>
  <si>
    <t>اجاره خطوط مخابراتی</t>
  </si>
  <si>
    <t>ساير کمکهای مالی به اشخاص حقوقی</t>
  </si>
  <si>
    <t xml:space="preserve">مجموع </t>
  </si>
  <si>
    <t xml:space="preserve">كد </t>
  </si>
  <si>
    <t>عنوان ماموريت / برنامه / طرح/ پروژه</t>
  </si>
  <si>
    <t xml:space="preserve">بازآفريني فضاهاي شهري </t>
  </si>
  <si>
    <t>مصارف به تفکیک فصول اقتصادی-هزینه ای</t>
  </si>
  <si>
    <t>واگذاری درآمدهای مالی</t>
  </si>
  <si>
    <t>کمک از محل درآمدهای عمومی (بابت تعهدات قطعی شده سنواتی)</t>
  </si>
  <si>
    <t>کمک از محل واگذاری دارایی های مالی (بابت تعهدات قطعی شده سنواتی)</t>
  </si>
  <si>
    <t>کمک از محل منابع عمومی سازمانهاريال مؤسسات و شرکتهای تابعه (بابت تعهدات قطعی شده سنواتی)</t>
  </si>
  <si>
    <t>کمک از محل واگذاری دارایی های سرمایه ای (بابت تعهدات قطعی شده سنواتی سرمایه ای)</t>
  </si>
  <si>
    <t>تعیین میزان سهم جاری و عمرانی تعهدات قطعی سنواتی</t>
  </si>
  <si>
    <t>جاری</t>
  </si>
  <si>
    <t>عمرانی</t>
  </si>
  <si>
    <t>عنوان</t>
  </si>
  <si>
    <t>پیشنهادی</t>
  </si>
  <si>
    <t>مصوب</t>
  </si>
  <si>
    <t>مبلغ</t>
  </si>
  <si>
    <t>درصد</t>
  </si>
  <si>
    <t>مانده از کل</t>
  </si>
  <si>
    <t>جمع منابع (مبلغ پیشنهادی جهت پرداخت بدهی در سال جاری)</t>
  </si>
  <si>
    <t>**: منظور  از اینگونه سازمانهای وابسته، سازمانهایی هستند که به استناد ماده 84 قانون شهرداری تأسیس شده اند.</t>
  </si>
  <si>
    <t>***: موضوع تبصره 3 بخش واگذاری دارایی های مالی و تبصره 2 بخش تملک دارایی های مالی و جدول شماره 1 دستورالعمل بودجه.</t>
  </si>
  <si>
    <t>*: منظور  از اینگونه سازمانهای وابسته، سازمانهایی هستند که به استناد ماده 54 قانون شهرداری تأسیس شده اند.</t>
  </si>
  <si>
    <t>تبصره پرداخت بدهی های قطعی شده سنواتی</t>
  </si>
  <si>
    <t>معاونت برنامه ریزی و توسعه سرمایه انسانی</t>
  </si>
  <si>
    <t xml:space="preserve"> دفتر برنامه ریزی و بودجه</t>
  </si>
  <si>
    <t xml:space="preserve">    شهرداری اهواز</t>
  </si>
  <si>
    <t>پروژه</t>
  </si>
  <si>
    <t>برنامه</t>
  </si>
  <si>
    <t>ماموریت</t>
  </si>
  <si>
    <t>مبلغ پیشنهادی</t>
  </si>
  <si>
    <t>ارتباطات ماهواره ای و اینترنت و اجاره فرکانس</t>
  </si>
  <si>
    <t xml:space="preserve">منابع سازمانها ، شرکتها و موسسات </t>
  </si>
  <si>
    <t xml:space="preserve">مصارف سازمانها ، شرکتها و موسسات </t>
  </si>
  <si>
    <t>تبصره پرداخت بدهي هاي قطعي شده سنواتي</t>
  </si>
  <si>
    <t>تهيه برنامه هاي راهبردي و ميان مدت (تکمیل و ارزیابی برنامه پنج ساله  دوم توسعه و عمران شهر اهواز)</t>
  </si>
  <si>
    <t>منابع عمومی سازمانها  مؤسسات و شرکتهای تابعه</t>
  </si>
  <si>
    <t>درآمدهای عمومی (شهرداری و سازمانهای وابسته)</t>
  </si>
  <si>
    <t>جمع کل مصارف (مبلغ پیش بینی پرداخت بدهی در سال جاری)</t>
  </si>
  <si>
    <t>متولی</t>
  </si>
  <si>
    <t>سهم جاری و عمرانی کل بودجه</t>
  </si>
  <si>
    <t xml:space="preserve">سهم جاری و  عمرانی کل بودجه در سطح مأموریت </t>
  </si>
  <si>
    <t>100000000000000000</t>
  </si>
  <si>
    <t>101000000000000000</t>
  </si>
  <si>
    <t>102000000000000000</t>
  </si>
  <si>
    <t>103000000000000000</t>
  </si>
  <si>
    <t>200000000000000000</t>
  </si>
  <si>
    <t>201000000000000000</t>
  </si>
  <si>
    <t>202000000000000000</t>
  </si>
  <si>
    <t>203000000000000000</t>
  </si>
  <si>
    <t>204000000000000000</t>
  </si>
  <si>
    <t>205000000000000000</t>
  </si>
  <si>
    <t>206000000000000000</t>
  </si>
  <si>
    <t>207000000000000000</t>
  </si>
  <si>
    <t>205010000000000000</t>
  </si>
  <si>
    <t>300000000000000000</t>
  </si>
  <si>
    <t>301000000000000000</t>
  </si>
  <si>
    <t>302000000000000000</t>
  </si>
  <si>
    <t>303000000000000000</t>
  </si>
  <si>
    <t>400000000000000000</t>
  </si>
  <si>
    <t>401000000000000000</t>
  </si>
  <si>
    <t>402000000000000000</t>
  </si>
  <si>
    <t>403000000000000000</t>
  </si>
  <si>
    <t>404000000000000000</t>
  </si>
  <si>
    <t>405000000000000000</t>
  </si>
  <si>
    <t>406000000000000000</t>
  </si>
  <si>
    <t>407000000000000000</t>
  </si>
  <si>
    <t>408000000000000000</t>
  </si>
  <si>
    <t>500000000000000000</t>
  </si>
  <si>
    <t>501000000000000000</t>
  </si>
  <si>
    <t>501010000000000000</t>
  </si>
  <si>
    <t>501020000000000000</t>
  </si>
  <si>
    <t>502000000000000000</t>
  </si>
  <si>
    <t>502010000000000000</t>
  </si>
  <si>
    <t>503000000000000000</t>
  </si>
  <si>
    <t>503010000000000000</t>
  </si>
  <si>
    <t>503020000000000000</t>
  </si>
  <si>
    <t>504000000000000000</t>
  </si>
  <si>
    <t>600000000000000000</t>
  </si>
  <si>
    <t>604000000000000000</t>
  </si>
  <si>
    <t>605000000000000000</t>
  </si>
  <si>
    <t>605010000000000000</t>
  </si>
  <si>
    <t>606000000000000000</t>
  </si>
  <si>
    <t>606010000000000000</t>
  </si>
  <si>
    <t>601000000000000000</t>
  </si>
  <si>
    <t>601010000000000000</t>
  </si>
  <si>
    <t>602000000000000000</t>
  </si>
  <si>
    <t>602010000000000000</t>
  </si>
  <si>
    <t>603000000000000000</t>
  </si>
  <si>
    <t>104000000000000000</t>
  </si>
  <si>
    <t>204020000000000000</t>
  </si>
  <si>
    <t>204030000000000000</t>
  </si>
  <si>
    <t>502020000000000000</t>
  </si>
  <si>
    <t>502030000000000000</t>
  </si>
  <si>
    <t>502040000000000000</t>
  </si>
  <si>
    <t>502050000000000000</t>
  </si>
  <si>
    <t>502060000000000000</t>
  </si>
  <si>
    <t>503030000000000000</t>
  </si>
  <si>
    <t>503040000000000000</t>
  </si>
  <si>
    <t>503050000000000000</t>
  </si>
  <si>
    <t>503060000000000000</t>
  </si>
  <si>
    <t>503070000000000000</t>
  </si>
  <si>
    <t>503080000000000000</t>
  </si>
  <si>
    <t>503090000000000000</t>
  </si>
  <si>
    <t>503100000000000000</t>
  </si>
  <si>
    <t>503110000000000000</t>
  </si>
  <si>
    <t>503120000000000000</t>
  </si>
  <si>
    <t>503130000000000000</t>
  </si>
  <si>
    <t>601020000000000000</t>
  </si>
  <si>
    <t>602020000000000000</t>
  </si>
  <si>
    <t>604010000000000000</t>
  </si>
  <si>
    <t>واگذاری دارایی های سرمایه ای</t>
  </si>
  <si>
    <t>502070000000000000</t>
  </si>
  <si>
    <t>502080000000000000</t>
  </si>
  <si>
    <t>502090000000000000</t>
  </si>
  <si>
    <t>502100000000000000</t>
  </si>
  <si>
    <t>503140000000000000</t>
  </si>
  <si>
    <t>503150000000000000</t>
  </si>
  <si>
    <t>503160000000000000</t>
  </si>
  <si>
    <t>503170000000000000</t>
  </si>
  <si>
    <t>503180000000000000</t>
  </si>
  <si>
    <t>503190000000000000</t>
  </si>
  <si>
    <t>503200000000000000</t>
  </si>
  <si>
    <t>503210000000000000</t>
  </si>
  <si>
    <t>503220000000000000</t>
  </si>
  <si>
    <t>503230000000000000</t>
  </si>
  <si>
    <t>503240000000000000</t>
  </si>
  <si>
    <t>503250000000000000</t>
  </si>
  <si>
    <t>503260000000000000</t>
  </si>
  <si>
    <t>503270000000000000</t>
  </si>
  <si>
    <t>503280000000000000</t>
  </si>
  <si>
    <t>503290000000000000</t>
  </si>
  <si>
    <t>503300000000000000</t>
  </si>
  <si>
    <t>503310000000000000</t>
  </si>
  <si>
    <t>503320000000000000</t>
  </si>
  <si>
    <t>503330000000000000</t>
  </si>
  <si>
    <t>503340000000000000</t>
  </si>
  <si>
    <t>503350000000000000</t>
  </si>
  <si>
    <t>503360000000000000</t>
  </si>
  <si>
    <t>503370000000000000</t>
  </si>
  <si>
    <t>503380000000000000</t>
  </si>
  <si>
    <t>503390000000000000</t>
  </si>
  <si>
    <t>503400000000000000</t>
  </si>
  <si>
    <t>503410000000000000</t>
  </si>
  <si>
    <t>503420000000000000</t>
  </si>
  <si>
    <t>503430000000000000</t>
  </si>
  <si>
    <t>503440000000000000</t>
  </si>
  <si>
    <t>503450000000000000</t>
  </si>
  <si>
    <t>503460000000000000</t>
  </si>
  <si>
    <t>503470000000000000</t>
  </si>
  <si>
    <t>503480000000000000</t>
  </si>
  <si>
    <t>503490000000000000</t>
  </si>
  <si>
    <t>503500000000000000</t>
  </si>
  <si>
    <t>601030000000000000</t>
  </si>
  <si>
    <t>601040000000000000</t>
  </si>
  <si>
    <t>601050000000000000</t>
  </si>
  <si>
    <t>601060000000000000</t>
  </si>
  <si>
    <t>601070000000000000</t>
  </si>
  <si>
    <t>601080000000000000</t>
  </si>
  <si>
    <t>جمع کل مأموريت ها</t>
  </si>
  <si>
    <t>مجری</t>
  </si>
  <si>
    <t>جمع  مأموريت ها</t>
  </si>
  <si>
    <t>تملک دارایی‌های مالی</t>
  </si>
  <si>
    <t>ــــ</t>
  </si>
  <si>
    <t>توسعه شهرداري الكترونيك و ارتقاء زيرساختها و فناوريهاي نوين</t>
  </si>
  <si>
    <t xml:space="preserve"> معاونت برنامه ریزی و توسعه سرمایه انسانی</t>
  </si>
  <si>
    <t>دفتر برنامه ریزی و بودجه</t>
  </si>
  <si>
    <t xml:space="preserve"> شهرداری اهواز</t>
  </si>
  <si>
    <t xml:space="preserve">               درآمد</t>
  </si>
  <si>
    <t xml:space="preserve">                                          مأموریت و برنامه</t>
  </si>
  <si>
    <t xml:space="preserve">                                                                                                                          اعتبارات تملک دارایی های سرمایه ای </t>
  </si>
  <si>
    <t xml:space="preserve">                                                                                             مأموریت، بر نامه، طرح و پروژه</t>
  </si>
  <si>
    <t xml:space="preserve">                                                                                                                                   تملک دارایی‌های مالی</t>
  </si>
  <si>
    <t xml:space="preserve">                                                              تعهدات قطعی سنواتی</t>
  </si>
  <si>
    <t>(شهرداری و سازمان های ماده 54)</t>
  </si>
  <si>
    <t>(شهرداری و سازمانهای  ماده 54 و 84)</t>
  </si>
  <si>
    <t>نگهداري و حفاظت از تجهيزات و تاسيسات عمومي شهري</t>
  </si>
  <si>
    <t xml:space="preserve">واگذاري خدمات ترافيكي </t>
  </si>
  <si>
    <t>حق التدریس و حق پژوهش</t>
  </si>
  <si>
    <t>بررسي و مطالعه نيازها و امكانات شهري</t>
  </si>
  <si>
    <t>هزینه برگزاری سمینارها و جلسات سخنرانی و کارگاههای آموزشی</t>
  </si>
  <si>
    <t>مطالعه و پژوهش ‌هاي اجتماعي و فرهنگي</t>
  </si>
  <si>
    <t>حقوق و دستمزد</t>
  </si>
  <si>
    <t>فوق العاده ها و مزایای شغل</t>
  </si>
  <si>
    <t>ماموریت داخلی و خارجی</t>
  </si>
  <si>
    <t>خدمات قراردادی اشخاص (تأمین نیروی انسانی)</t>
  </si>
  <si>
    <t>حق الزحمه مامورین انتظامی و سربازان وظیفه</t>
  </si>
  <si>
    <t xml:space="preserve">حق الجلسه، حق التدريس، حق الزحمه، حق الترجمه </t>
  </si>
  <si>
    <t xml:space="preserve">حسابرسي </t>
  </si>
  <si>
    <t xml:space="preserve">ساير </t>
  </si>
  <si>
    <t>حمل کالا و اثاثه دولتی</t>
  </si>
  <si>
    <t>بیمه کالا</t>
  </si>
  <si>
    <t>حمل و نقل نامه ها و امانات پستی</t>
  </si>
  <si>
    <t>تلفن و فاکس</t>
  </si>
  <si>
    <t>بيمه دارايي‌هاي ثابت</t>
  </si>
  <si>
    <t>نگهداری و تعمیر وسائط نقلیه</t>
  </si>
  <si>
    <t>نگهداری و تعمیر وسائل اداری</t>
  </si>
  <si>
    <t>نگهداری و تعمیر لوازم سرمایش و گرمایش</t>
  </si>
  <si>
    <t>تعمير و نگهداري رایانه</t>
  </si>
  <si>
    <t>چاپ و خرید نشریات و مطبوعات</t>
  </si>
  <si>
    <t>تصویر برداری و تبلیغات</t>
  </si>
  <si>
    <t>هزینه های قضائی، ثبتی و حقوقی</t>
  </si>
  <si>
    <t>هزینه های بانکی</t>
  </si>
  <si>
    <t>آب و برق و سوخت</t>
  </si>
  <si>
    <t>مواد و لوازم مصرف شدنی</t>
  </si>
  <si>
    <t>حق عضویت سازمانها و مؤسسات بین المللی</t>
  </si>
  <si>
    <t>اجاره و کرایه</t>
  </si>
  <si>
    <t>هزینه های تأمین مالی</t>
  </si>
  <si>
    <t>پرداخت‌های انتقالی به سازمان‌هاي وابسته (مطابق با ماده 84 قانون شهرداري)</t>
  </si>
  <si>
    <t>پرداخت‌های انتقالی به موسسات انتفاعي و شرکتهای تابعه و سازمان‌هاي وابسته</t>
  </si>
  <si>
    <t>كمك به سازمان‌هاي وابسته (مطابق با ماده 84 قانون شهرداري)</t>
  </si>
  <si>
    <t>كمك به موسسات و شركت هاي تابعه</t>
  </si>
  <si>
    <t>تامين اعتبارات بودجه شوراي اسلامي شهر</t>
  </si>
  <si>
    <t>بیمه و بازنشستگی</t>
  </si>
  <si>
    <t>کمک های رفاهی کارمندان</t>
  </si>
  <si>
    <t>کمک های رفاهی  بازنشستگان</t>
  </si>
  <si>
    <t xml:space="preserve">ديون </t>
  </si>
  <si>
    <t>هزینه های متفرقه</t>
  </si>
  <si>
    <t>پرداخت به كاركنان غير شاغل (حق التدريس وحق الزحمه)</t>
  </si>
  <si>
    <t>اطلاع رساني</t>
  </si>
  <si>
    <t>خدمات قراردادی اشخاص حقوقی</t>
  </si>
  <si>
    <t>هزینه های کارشناسی</t>
  </si>
  <si>
    <t>واگذاری خدمات اداری</t>
  </si>
  <si>
    <t>حقوق و عوارض گمرکی و سود بازرگانی</t>
  </si>
  <si>
    <t>حق اشتراک صندوق های پستی در داخل و خارج از کشور</t>
  </si>
  <si>
    <t>لوازم صوتی و تصویری</t>
  </si>
  <si>
    <t>پرداختهايی که به موجب قراردادها و یا تعهدات شهرداري ...</t>
  </si>
  <si>
    <t xml:space="preserve">کمک زیان شركت‌هاي تابعه و موسسات انتفاعي </t>
  </si>
  <si>
    <t>کمک زیان سازمان هاي وابسته (مطابق با ماده 84 قانون شهرداري)</t>
  </si>
  <si>
    <t>يارانه بليط</t>
  </si>
  <si>
    <t>يارانه خريد اتوبوس و ميني بوس</t>
  </si>
  <si>
    <t>تامين اعتبارات اجراي قانون نوسازي از محل درآمد 10% قانون</t>
  </si>
  <si>
    <t>كمك به سازمان هاي مردم نهاد (NGO)</t>
  </si>
  <si>
    <t>کمک به مراکز غیر دولتی و خانواده ها برای نگهداری و توانبخشی معلولین و سالمندان و بیماران روانی مزمن</t>
  </si>
  <si>
    <t>حمايت از برنامه هاي مديريت محله</t>
  </si>
  <si>
    <t xml:space="preserve">                                                                                                                          مأموریت، برنامه و خدمت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</si>
</sst>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theme="1"/>
      <name val="Calibri"/>
      <family val="2"/>
      <charset val="178"/>
      <scheme val="minor"/>
    </font>
    <font>
      <sz val="8"/>
      <color theme="1"/>
      <name val="B Titr"/>
      <charset val="178"/>
    </font>
    <font>
      <b/>
      <sz val="8"/>
      <color theme="1"/>
      <name val="B Titr"/>
      <charset val="178"/>
    </font>
    <font>
      <sz val="8"/>
      <name val="B Titr"/>
      <charset val="178"/>
    </font>
    <font>
      <sz val="9"/>
      <color theme="1"/>
      <name val="B Titr"/>
      <charset val="178"/>
    </font>
    <font>
      <sz val="16"/>
      <color theme="1"/>
      <name val="B Titr"/>
      <charset val="178"/>
    </font>
    <font>
      <sz val="11"/>
      <color theme="1"/>
      <name val="Calibri"/>
      <family val="2"/>
      <charset val="178"/>
      <scheme val="minor"/>
    </font>
    <font>
      <b/>
      <sz val="12"/>
      <color theme="1"/>
      <name val="B Mitra"/>
      <charset val="178"/>
    </font>
    <font>
      <b/>
      <sz val="12"/>
      <color rgb="FF000000"/>
      <name val="B Mitra"/>
      <charset val="178"/>
    </font>
    <font>
      <b/>
      <sz val="5"/>
      <color theme="1"/>
      <name val="B Mitra"/>
      <charset val="178"/>
    </font>
    <font>
      <sz val="8"/>
      <color rgb="FF000000"/>
      <name val="B Titr"/>
      <charset val="178"/>
    </font>
    <font>
      <sz val="10"/>
      <name val="Arial"/>
      <family val="2"/>
    </font>
    <font>
      <sz val="10"/>
      <color theme="1"/>
      <name val="B Mitra"/>
      <charset val="178"/>
    </font>
    <font>
      <sz val="10"/>
      <color rgb="FF000000"/>
      <name val="B Mitra"/>
      <charset val="178"/>
    </font>
    <font>
      <sz val="10"/>
      <name val="B Mitra"/>
      <charset val="178"/>
    </font>
    <font>
      <sz val="12"/>
      <color theme="1"/>
      <name val="B Nazanin"/>
      <charset val="178"/>
    </font>
    <font>
      <b/>
      <sz val="14"/>
      <color theme="1"/>
      <name val="B Titr"/>
      <charset val="178"/>
    </font>
    <font>
      <b/>
      <sz val="14"/>
      <color theme="1"/>
      <name val="B Mitra"/>
      <charset val="178"/>
    </font>
    <font>
      <sz val="11"/>
      <color theme="1"/>
      <name val="B Titr"/>
      <charset val="178"/>
    </font>
    <font>
      <sz val="11"/>
      <color theme="1"/>
      <name val="Calibri"/>
      <family val="2"/>
      <scheme val="minor"/>
    </font>
    <font>
      <sz val="9"/>
      <name val="B Titr"/>
      <charset val="178"/>
    </font>
    <font>
      <sz val="8"/>
      <name val="Calibri"/>
      <family val="2"/>
      <charset val="178"/>
      <scheme val="minor"/>
    </font>
    <font>
      <sz val="10"/>
      <name val="B Titr"/>
      <charset val="178"/>
    </font>
    <font>
      <sz val="10"/>
      <color rgb="FF000000"/>
      <name val="B Titr"/>
      <charset val="178"/>
    </font>
    <font>
      <sz val="11"/>
      <color rgb="FF000000"/>
      <name val="B Titr"/>
      <charset val="178"/>
    </font>
    <font>
      <sz val="10"/>
      <color theme="1"/>
      <name val="B Titr"/>
      <charset val="178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8"/>
      <color theme="1"/>
      <name val="B Titr"/>
      <charset val="178"/>
    </font>
    <font>
      <sz val="20"/>
      <color theme="1"/>
      <name val="B Titr"/>
      <charset val="178"/>
    </font>
    <font>
      <b/>
      <sz val="10"/>
      <color rgb="FF000000"/>
      <name val="B Titr"/>
      <charset val="178"/>
    </font>
    <font>
      <b/>
      <sz val="10"/>
      <name val="B Titr"/>
      <charset val="178"/>
    </font>
    <font>
      <sz val="10"/>
      <color theme="1"/>
      <name val="Calibri"/>
      <family val="2"/>
      <charset val="178"/>
      <scheme val="minor"/>
    </font>
    <font>
      <b/>
      <sz val="11"/>
      <color rgb="FF000000"/>
      <name val="B Titr"/>
      <charset val="178"/>
    </font>
    <font>
      <sz val="20"/>
      <name val="B Titr"/>
      <charset val="178"/>
    </font>
    <font>
      <sz val="7"/>
      <name val="B Titr"/>
      <charset val="178"/>
    </font>
    <font>
      <sz val="22"/>
      <color theme="1"/>
      <name val="B Titr"/>
      <charset val="178"/>
    </font>
    <font>
      <sz val="24"/>
      <color theme="1"/>
      <name val="B Titr"/>
      <charset val="178"/>
    </font>
    <font>
      <sz val="14"/>
      <color theme="1"/>
      <name val="B Titr"/>
      <charset val="178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1" fillId="0" borderId="0"/>
    <xf numFmtId="9" fontId="6" fillId="0" borderId="0" applyFont="0" applyFill="0" applyBorder="0" applyAlignment="0" applyProtection="0"/>
    <xf numFmtId="0" fontId="19" fillId="0" borderId="0"/>
  </cellStyleXfs>
  <cellXfs count="208">
    <xf numFmtId="0" fontId="0" fillId="0" borderId="0" xfId="0"/>
    <xf numFmtId="0" fontId="1" fillId="0" borderId="0" xfId="0" applyFont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 wrapText="1" shrinkToFit="1"/>
    </xf>
    <xf numFmtId="0" fontId="1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3" fontId="4" fillId="0" borderId="1" xfId="0" applyNumberFormat="1" applyFont="1" applyBorder="1" applyAlignment="1">
      <alignment horizontal="center" vertical="center" wrapText="1" shrinkToFit="1"/>
    </xf>
    <xf numFmtId="0" fontId="2" fillId="3" borderId="0" xfId="0" applyFont="1" applyFill="1" applyAlignment="1">
      <alignment horizontal="center" vertical="center" shrinkToFit="1"/>
    </xf>
    <xf numFmtId="3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shrinkToFit="1"/>
    </xf>
    <xf numFmtId="0" fontId="1" fillId="3" borderId="0" xfId="0" applyFont="1" applyFill="1" applyAlignment="1" applyProtection="1">
      <alignment horizontal="center" vertical="center" shrinkToFit="1"/>
      <protection locked="0"/>
    </xf>
    <xf numFmtId="0" fontId="1" fillId="3" borderId="0" xfId="0" applyFont="1" applyFill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horizontal="center" vertical="center" shrinkToFit="1"/>
      <protection locked="0"/>
    </xf>
    <xf numFmtId="0" fontId="1" fillId="3" borderId="0" xfId="0" applyFont="1" applyFill="1" applyAlignment="1" applyProtection="1">
      <alignment horizontal="center" vertical="center" wrapText="1" shrinkToFit="1"/>
      <protection locked="0"/>
    </xf>
    <xf numFmtId="0" fontId="3" fillId="3" borderId="0" xfId="0" applyFont="1" applyFill="1" applyAlignment="1" applyProtection="1">
      <alignment horizontal="center" vertical="center"/>
      <protection locked="0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right" vertical="center"/>
    </xf>
    <xf numFmtId="3" fontId="7" fillId="0" borderId="1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right" vertical="center" wrapText="1"/>
    </xf>
    <xf numFmtId="3" fontId="7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3" fontId="9" fillId="0" borderId="0" xfId="0" applyNumberFormat="1" applyFont="1" applyAlignment="1">
      <alignment horizontal="center" vertical="center"/>
    </xf>
    <xf numFmtId="3" fontId="9" fillId="0" borderId="0" xfId="0" applyNumberFormat="1" applyFont="1" applyAlignment="1">
      <alignment horizontal="right" vertical="center"/>
    </xf>
    <xf numFmtId="3" fontId="8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 shrinkToFit="1"/>
    </xf>
    <xf numFmtId="1" fontId="4" fillId="2" borderId="1" xfId="0" applyNumberFormat="1" applyFont="1" applyFill="1" applyBorder="1" applyAlignment="1">
      <alignment horizontal="center" vertical="center" wrapText="1" shrinkToFit="1"/>
    </xf>
    <xf numFmtId="3" fontId="10" fillId="4" borderId="1" xfId="0" applyNumberFormat="1" applyFont="1" applyFill="1" applyBorder="1" applyAlignment="1">
      <alignment horizontal="center" vertical="center" wrapText="1" readingOrder="2"/>
    </xf>
    <xf numFmtId="3" fontId="10" fillId="2" borderId="1" xfId="0" applyNumberFormat="1" applyFont="1" applyFill="1" applyBorder="1" applyAlignment="1">
      <alignment horizontal="center" vertical="center" wrapText="1" readingOrder="2"/>
    </xf>
    <xf numFmtId="49" fontId="10" fillId="4" borderId="1" xfId="0" applyNumberFormat="1" applyFont="1" applyFill="1" applyBorder="1" applyAlignment="1">
      <alignment horizontal="center" vertical="center" wrapText="1" readingOrder="2"/>
    </xf>
    <xf numFmtId="0" fontId="10" fillId="4" borderId="1" xfId="0" applyFont="1" applyFill="1" applyBorder="1" applyAlignment="1">
      <alignment horizontal="center" vertical="center" wrapText="1" readingOrder="2"/>
    </xf>
    <xf numFmtId="0" fontId="1" fillId="3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right" vertical="center" wrapText="1" readingOrder="2"/>
    </xf>
    <xf numFmtId="9" fontId="1" fillId="0" borderId="1" xfId="2" applyFont="1" applyBorder="1" applyAlignment="1">
      <alignment horizontal="center" vertical="center"/>
    </xf>
    <xf numFmtId="0" fontId="17" fillId="0" borderId="0" xfId="0" applyFont="1" applyAlignment="1">
      <alignment horizontal="right" wrapText="1"/>
    </xf>
    <xf numFmtId="3" fontId="1" fillId="0" borderId="1" xfId="0" applyNumberFormat="1" applyFont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3" fontId="1" fillId="8" borderId="1" xfId="0" applyNumberFormat="1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 readingOrder="2"/>
    </xf>
    <xf numFmtId="0" fontId="10" fillId="2" borderId="1" xfId="0" applyFont="1" applyFill="1" applyBorder="1" applyAlignment="1">
      <alignment horizontal="center" vertical="center" shrinkToFit="1" readingOrder="2"/>
    </xf>
    <xf numFmtId="0" fontId="13" fillId="0" borderId="1" xfId="0" applyFont="1" applyBorder="1" applyAlignment="1">
      <alignment horizontal="center" vertical="center" wrapText="1" readingOrder="2"/>
    </xf>
    <xf numFmtId="3" fontId="13" fillId="0" borderId="1" xfId="0" applyNumberFormat="1" applyFont="1" applyBorder="1" applyAlignment="1">
      <alignment horizontal="center" vertical="center" wrapText="1" readingOrder="2"/>
    </xf>
    <xf numFmtId="3" fontId="12" fillId="0" borderId="1" xfId="0" applyNumberFormat="1" applyFont="1" applyBorder="1" applyAlignment="1">
      <alignment horizontal="center" vertical="center"/>
    </xf>
    <xf numFmtId="3" fontId="14" fillId="0" borderId="1" xfId="1" applyNumberFormat="1" applyFont="1" applyBorder="1" applyAlignment="1">
      <alignment horizontal="center" vertical="center" wrapText="1" shrinkToFit="1" readingOrder="2"/>
    </xf>
    <xf numFmtId="0" fontId="12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 wrapText="1" readingOrder="2"/>
    </xf>
    <xf numFmtId="3" fontId="10" fillId="0" borderId="1" xfId="0" applyNumberFormat="1" applyFont="1" applyBorder="1" applyAlignment="1">
      <alignment horizontal="center" vertical="center" wrapText="1" readingOrder="2"/>
    </xf>
    <xf numFmtId="0" fontId="10" fillId="0" borderId="1" xfId="0" applyFont="1" applyBorder="1" applyAlignment="1">
      <alignment horizontal="center" vertical="center" wrapText="1" readingOrder="2"/>
    </xf>
    <xf numFmtId="3" fontId="0" fillId="0" borderId="0" xfId="0" applyNumberFormat="1"/>
    <xf numFmtId="49" fontId="3" fillId="0" borderId="1" xfId="1" applyNumberFormat="1" applyFont="1" applyBorder="1" applyAlignment="1">
      <alignment horizontal="center" vertical="center" wrapText="1" shrinkToFit="1" readingOrder="2"/>
    </xf>
    <xf numFmtId="49" fontId="1" fillId="0" borderId="0" xfId="0" applyNumberFormat="1" applyFont="1"/>
    <xf numFmtId="2" fontId="0" fillId="0" borderId="0" xfId="0" applyNumberFormat="1" applyProtection="1">
      <protection locked="0"/>
    </xf>
    <xf numFmtId="2" fontId="5" fillId="0" borderId="0" xfId="0" applyNumberFormat="1" applyFont="1" applyAlignment="1" applyProtection="1">
      <alignment vertical="center"/>
      <protection locked="0"/>
    </xf>
    <xf numFmtId="2" fontId="1" fillId="0" borderId="0" xfId="0" applyNumberFormat="1" applyFont="1" applyProtection="1">
      <protection locked="0"/>
    </xf>
    <xf numFmtId="1" fontId="0" fillId="0" borderId="0" xfId="0" applyNumberFormat="1" applyProtection="1">
      <protection locked="0"/>
    </xf>
    <xf numFmtId="49" fontId="0" fillId="0" borderId="0" xfId="0" applyNumberFormat="1" applyProtection="1">
      <protection locked="0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3" fontId="20" fillId="0" borderId="1" xfId="0" applyNumberFormat="1" applyFont="1" applyBorder="1" applyAlignment="1">
      <alignment horizontal="center" vertical="center" wrapText="1" shrinkToFit="1"/>
    </xf>
    <xf numFmtId="3" fontId="20" fillId="0" borderId="1" xfId="0" applyNumberFormat="1" applyFont="1" applyBorder="1" applyAlignment="1">
      <alignment horizontal="center" vertical="center" shrinkToFit="1"/>
    </xf>
    <xf numFmtId="2" fontId="1" fillId="0" borderId="0" xfId="0" applyNumberFormat="1" applyFont="1" applyAlignment="1" applyProtection="1">
      <alignment horizontal="center" vertical="center"/>
      <protection locked="0"/>
    </xf>
    <xf numFmtId="0" fontId="0" fillId="10" borderId="0" xfId="0" applyFill="1"/>
    <xf numFmtId="2" fontId="1" fillId="0" borderId="0" xfId="0" applyNumberFormat="1" applyFont="1" applyAlignment="1" applyProtection="1">
      <alignment vertical="center"/>
      <protection locked="0"/>
    </xf>
    <xf numFmtId="2" fontId="1" fillId="0" borderId="0" xfId="0" applyNumberFormat="1" applyFont="1" applyAlignment="1" applyProtection="1">
      <alignment horizontal="right" vertical="center"/>
      <protection locked="0"/>
    </xf>
    <xf numFmtId="0" fontId="0" fillId="3" borderId="0" xfId="0" applyFill="1"/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vertical="center"/>
    </xf>
    <xf numFmtId="3" fontId="24" fillId="3" borderId="1" xfId="0" applyNumberFormat="1" applyFont="1" applyFill="1" applyBorder="1" applyAlignment="1">
      <alignment horizontal="center" vertical="center" wrapText="1" readingOrder="2"/>
    </xf>
    <xf numFmtId="3" fontId="24" fillId="3" borderId="1" xfId="0" applyNumberFormat="1" applyFont="1" applyFill="1" applyBorder="1" applyAlignment="1">
      <alignment horizontal="center" vertical="center" readingOrder="2"/>
    </xf>
    <xf numFmtId="49" fontId="23" fillId="4" borderId="1" xfId="0" applyNumberFormat="1" applyFont="1" applyFill="1" applyBorder="1" applyAlignment="1">
      <alignment horizontal="center" vertical="center" wrapText="1" readingOrder="2"/>
    </xf>
    <xf numFmtId="0" fontId="23" fillId="4" borderId="1" xfId="0" applyFont="1" applyFill="1" applyBorder="1" applyAlignment="1">
      <alignment horizontal="center" vertical="center" wrapText="1" readingOrder="2"/>
    </xf>
    <xf numFmtId="3" fontId="23" fillId="4" borderId="1" xfId="0" applyNumberFormat="1" applyFont="1" applyFill="1" applyBorder="1" applyAlignment="1">
      <alignment horizontal="center" vertical="center" wrapText="1" readingOrder="2"/>
    </xf>
    <xf numFmtId="49" fontId="23" fillId="2" borderId="1" xfId="0" applyNumberFormat="1" applyFont="1" applyFill="1" applyBorder="1" applyAlignment="1">
      <alignment horizontal="center" vertical="center" wrapText="1" readingOrder="2"/>
    </xf>
    <xf numFmtId="0" fontId="23" fillId="2" borderId="1" xfId="0" applyFont="1" applyFill="1" applyBorder="1" applyAlignment="1">
      <alignment horizontal="center" vertical="center" shrinkToFit="1" readingOrder="2"/>
    </xf>
    <xf numFmtId="3" fontId="23" fillId="2" borderId="1" xfId="0" applyNumberFormat="1" applyFont="1" applyFill="1" applyBorder="1" applyAlignment="1">
      <alignment horizontal="center" vertical="center" wrapText="1" readingOrder="2"/>
    </xf>
    <xf numFmtId="49" fontId="22" fillId="0" borderId="1" xfId="1" applyNumberFormat="1" applyFont="1" applyBorder="1" applyAlignment="1">
      <alignment horizontal="center" vertical="center" wrapText="1" shrinkToFit="1" readingOrder="2"/>
    </xf>
    <xf numFmtId="3" fontId="22" fillId="0" borderId="1" xfId="1" applyNumberFormat="1" applyFont="1" applyBorder="1" applyAlignment="1">
      <alignment horizontal="center" vertical="center" wrapText="1" shrinkToFit="1" readingOrder="2"/>
    </xf>
    <xf numFmtId="3" fontId="25" fillId="0" borderId="1" xfId="0" applyNumberFormat="1" applyFont="1" applyBorder="1" applyAlignment="1">
      <alignment horizontal="center" vertical="center"/>
    </xf>
    <xf numFmtId="3" fontId="23" fillId="0" borderId="1" xfId="0" applyNumberFormat="1" applyFont="1" applyBorder="1" applyAlignment="1">
      <alignment horizontal="center" vertical="center" wrapText="1" readingOrder="2"/>
    </xf>
    <xf numFmtId="49" fontId="25" fillId="0" borderId="1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49" fontId="23" fillId="0" borderId="1" xfId="0" applyNumberFormat="1" applyFont="1" applyBorder="1" applyAlignment="1">
      <alignment horizontal="center" vertical="center" wrapText="1" readingOrder="2"/>
    </xf>
    <xf numFmtId="0" fontId="23" fillId="0" borderId="1" xfId="0" applyFont="1" applyBorder="1" applyAlignment="1">
      <alignment horizontal="center" vertical="center" wrapText="1" readingOrder="2"/>
    </xf>
    <xf numFmtId="3" fontId="24" fillId="11" borderId="1" xfId="0" applyNumberFormat="1" applyFont="1" applyFill="1" applyBorder="1" applyAlignment="1">
      <alignment horizontal="center" vertical="center" wrapText="1" readingOrder="2"/>
    </xf>
    <xf numFmtId="3" fontId="23" fillId="3" borderId="1" xfId="0" applyNumberFormat="1" applyFont="1" applyFill="1" applyBorder="1" applyAlignment="1">
      <alignment horizontal="center" vertical="center" wrapText="1" readingOrder="2"/>
    </xf>
    <xf numFmtId="3" fontId="23" fillId="3" borderId="1" xfId="0" applyNumberFormat="1" applyFont="1" applyFill="1" applyBorder="1" applyAlignment="1">
      <alignment horizontal="center" vertical="center" readingOrder="2"/>
    </xf>
    <xf numFmtId="49" fontId="30" fillId="4" borderId="1" xfId="0" applyNumberFormat="1" applyFont="1" applyFill="1" applyBorder="1" applyAlignment="1">
      <alignment horizontal="center" vertical="center" wrapText="1" readingOrder="2"/>
    </xf>
    <xf numFmtId="0" fontId="30" fillId="4" borderId="1" xfId="0" applyFont="1" applyFill="1" applyBorder="1" applyAlignment="1">
      <alignment horizontal="center" vertical="center" wrapText="1" readingOrder="2"/>
    </xf>
    <xf numFmtId="3" fontId="30" fillId="4" borderId="1" xfId="0" applyNumberFormat="1" applyFont="1" applyFill="1" applyBorder="1" applyAlignment="1">
      <alignment horizontal="center" vertical="center" wrapText="1" readingOrder="2"/>
    </xf>
    <xf numFmtId="0" fontId="23" fillId="0" borderId="1" xfId="0" applyFont="1" applyBorder="1" applyAlignment="1">
      <alignment horizontal="center" vertical="center" shrinkToFit="1" readingOrder="2"/>
    </xf>
    <xf numFmtId="0" fontId="23" fillId="0" borderId="1" xfId="0" applyFont="1" applyBorder="1" applyAlignment="1">
      <alignment horizontal="center" vertical="center" wrapText="1" shrinkToFit="1" readingOrder="2"/>
    </xf>
    <xf numFmtId="3" fontId="27" fillId="2" borderId="1" xfId="0" applyNumberFormat="1" applyFont="1" applyFill="1" applyBorder="1" applyAlignment="1">
      <alignment horizontal="center" vertical="center"/>
    </xf>
    <xf numFmtId="3" fontId="18" fillId="0" borderId="1" xfId="0" applyNumberFormat="1" applyFont="1" applyBorder="1" applyAlignment="1">
      <alignment horizontal="center" vertical="center" wrapText="1" shrinkToFit="1"/>
    </xf>
    <xf numFmtId="0" fontId="24" fillId="4" borderId="1" xfId="0" applyFont="1" applyFill="1" applyBorder="1" applyAlignment="1">
      <alignment horizontal="center" vertical="center" wrapText="1" readingOrder="2"/>
    </xf>
    <xf numFmtId="0" fontId="25" fillId="3" borderId="1" xfId="0" applyFont="1" applyFill="1" applyBorder="1" applyAlignment="1">
      <alignment horizontal="center" vertical="center" wrapText="1"/>
    </xf>
    <xf numFmtId="3" fontId="25" fillId="0" borderId="1" xfId="0" applyNumberFormat="1" applyFont="1" applyBorder="1" applyAlignment="1" applyProtection="1">
      <alignment horizontal="center" vertical="center"/>
      <protection locked="0"/>
    </xf>
    <xf numFmtId="3" fontId="25" fillId="0" borderId="1" xfId="0" applyNumberFormat="1" applyFont="1" applyBorder="1" applyAlignment="1" applyProtection="1">
      <alignment vertical="center"/>
      <protection locked="0"/>
    </xf>
    <xf numFmtId="0" fontId="31" fillId="4" borderId="1" xfId="0" applyFont="1" applyFill="1" applyBorder="1" applyAlignment="1">
      <alignment horizontal="center" vertical="center" shrinkToFit="1"/>
    </xf>
    <xf numFmtId="3" fontId="26" fillId="4" borderId="1" xfId="0" applyNumberFormat="1" applyFont="1" applyFill="1" applyBorder="1" applyAlignment="1">
      <alignment horizontal="center" vertical="center"/>
    </xf>
    <xf numFmtId="9" fontId="25" fillId="0" borderId="1" xfId="2" applyFont="1" applyBorder="1" applyAlignment="1">
      <alignment horizontal="center" vertical="center"/>
    </xf>
    <xf numFmtId="49" fontId="24" fillId="6" borderId="1" xfId="0" applyNumberFormat="1" applyFont="1" applyFill="1" applyBorder="1" applyAlignment="1" applyProtection="1">
      <alignment horizontal="center" vertical="center" wrapText="1" readingOrder="2"/>
      <protection locked="0"/>
    </xf>
    <xf numFmtId="2" fontId="24" fillId="5" borderId="1" xfId="0" applyNumberFormat="1" applyFont="1" applyFill="1" applyBorder="1" applyAlignment="1" applyProtection="1">
      <alignment horizontal="center" vertical="center" wrapText="1" readingOrder="2"/>
      <protection locked="0"/>
    </xf>
    <xf numFmtId="2" fontId="24" fillId="4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33" fillId="7" borderId="1" xfId="0" applyNumberFormat="1" applyFont="1" applyFill="1" applyBorder="1" applyAlignment="1" applyProtection="1">
      <alignment horizontal="center" vertical="center" wrapText="1" readingOrder="2"/>
      <protection locked="0"/>
    </xf>
    <xf numFmtId="2" fontId="1" fillId="0" borderId="0" xfId="0" applyNumberFormat="1" applyFont="1" applyAlignment="1" applyProtection="1">
      <alignment horizontal="left"/>
      <protection locked="0"/>
    </xf>
    <xf numFmtId="0" fontId="25" fillId="9" borderId="1" xfId="0" applyFont="1" applyFill="1" applyBorder="1" applyAlignment="1">
      <alignment horizontal="center" vertical="center" wrapText="1"/>
    </xf>
    <xf numFmtId="3" fontId="1" fillId="3" borderId="0" xfId="0" applyNumberFormat="1" applyFont="1" applyFill="1" applyAlignment="1">
      <alignment horizontal="right" vertical="center" wrapText="1" readingOrder="2"/>
    </xf>
    <xf numFmtId="0" fontId="32" fillId="0" borderId="3" xfId="0" applyFont="1" applyBorder="1"/>
    <xf numFmtId="0" fontId="32" fillId="0" borderId="5" xfId="0" applyFont="1" applyBorder="1"/>
    <xf numFmtId="0" fontId="32" fillId="0" borderId="4" xfId="0" applyFont="1" applyBorder="1"/>
    <xf numFmtId="0" fontId="5" fillId="0" borderId="0" xfId="0" applyFont="1" applyAlignment="1">
      <alignment horizontal="right" vertical="center"/>
    </xf>
    <xf numFmtId="0" fontId="35" fillId="0" borderId="0" xfId="0" applyFont="1" applyAlignment="1">
      <alignment horizontal="left"/>
    </xf>
    <xf numFmtId="0" fontId="1" fillId="12" borderId="0" xfId="0" applyFont="1" applyFill="1" applyAlignment="1" applyProtection="1">
      <alignment horizontal="center" vertical="center"/>
      <protection locked="0"/>
    </xf>
    <xf numFmtId="2" fontId="33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0" fontId="24" fillId="4" borderId="1" xfId="0" applyFont="1" applyFill="1" applyBorder="1" applyAlignment="1">
      <alignment horizontal="center" vertical="center" wrapText="1" readingOrder="2"/>
    </xf>
    <xf numFmtId="0" fontId="25" fillId="0" borderId="1" xfId="0" applyFont="1" applyBorder="1" applyAlignment="1">
      <alignment horizontal="center" vertical="center" wrapText="1"/>
    </xf>
    <xf numFmtId="3" fontId="8" fillId="3" borderId="1" xfId="0" applyNumberFormat="1" applyFont="1" applyFill="1" applyBorder="1" applyAlignment="1" applyProtection="1">
      <alignment horizontal="center" vertical="center"/>
      <protection locked="0"/>
    </xf>
    <xf numFmtId="0" fontId="29" fillId="0" borderId="0" xfId="0" applyFont="1" applyAlignment="1">
      <alignment horizontal="center" vertic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25" fillId="0" borderId="0" xfId="0" applyFont="1" applyAlignment="1">
      <alignment horizontal="center" vertical="center"/>
    </xf>
    <xf numFmtId="3" fontId="4" fillId="2" borderId="3" xfId="0" applyNumberFormat="1" applyFont="1" applyFill="1" applyBorder="1" applyAlignment="1">
      <alignment horizontal="center" vertical="center" wrapText="1" shrinkToFit="1"/>
    </xf>
    <xf numFmtId="3" fontId="4" fillId="2" borderId="4" xfId="0" applyNumberFormat="1" applyFont="1" applyFill="1" applyBorder="1" applyAlignment="1">
      <alignment horizontal="center" vertical="center" wrapText="1" shrinkToFit="1"/>
    </xf>
    <xf numFmtId="0" fontId="1" fillId="3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3" fontId="4" fillId="0" borderId="3" xfId="0" applyNumberFormat="1" applyFont="1" applyBorder="1" applyAlignment="1">
      <alignment horizontal="center" vertical="center" wrapText="1" shrinkToFit="1"/>
    </xf>
    <xf numFmtId="3" fontId="4" fillId="0" borderId="5" xfId="0" applyNumberFormat="1" applyFont="1" applyBorder="1" applyAlignment="1">
      <alignment horizontal="center" vertical="center" wrapText="1" shrinkToFit="1"/>
    </xf>
    <xf numFmtId="3" fontId="4" fillId="0" borderId="4" xfId="0" applyNumberFormat="1" applyFont="1" applyBorder="1" applyAlignment="1">
      <alignment horizontal="center" vertical="center" wrapText="1" shrinkToFit="1"/>
    </xf>
    <xf numFmtId="3" fontId="4" fillId="8" borderId="3" xfId="0" applyNumberFormat="1" applyFont="1" applyFill="1" applyBorder="1" applyAlignment="1">
      <alignment horizontal="center" vertical="center" wrapText="1" shrinkToFit="1"/>
    </xf>
    <xf numFmtId="3" fontId="4" fillId="8" borderId="4" xfId="0" applyNumberFormat="1" applyFont="1" applyFill="1" applyBorder="1" applyAlignment="1">
      <alignment horizontal="center" vertical="center" wrapText="1" shrinkToFit="1"/>
    </xf>
    <xf numFmtId="3" fontId="4" fillId="3" borderId="0" xfId="0" applyNumberFormat="1" applyFont="1" applyFill="1" applyAlignment="1">
      <alignment horizontal="center" vertical="center" wrapText="1" shrinkToFit="1"/>
    </xf>
    <xf numFmtId="0" fontId="1" fillId="8" borderId="1" xfId="0" applyFont="1" applyFill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3" fontId="20" fillId="0" borderId="1" xfId="0" applyNumberFormat="1" applyFont="1" applyBorder="1" applyAlignment="1">
      <alignment horizontal="center" vertical="center" wrapText="1" shrinkToFit="1"/>
    </xf>
    <xf numFmtId="3" fontId="20" fillId="0" borderId="1" xfId="0" applyNumberFormat="1" applyFont="1" applyBorder="1" applyAlignment="1">
      <alignment horizontal="center" vertical="center" shrinkToFit="1"/>
    </xf>
    <xf numFmtId="0" fontId="3" fillId="0" borderId="0" xfId="0" applyFont="1" applyAlignment="1">
      <alignment horizontal="right"/>
    </xf>
    <xf numFmtId="0" fontId="34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0" fontId="20" fillId="0" borderId="1" xfId="0" applyFont="1" applyBorder="1" applyAlignment="1">
      <alignment horizontal="center" vertical="center" shrinkToFit="1"/>
    </xf>
    <xf numFmtId="0" fontId="37" fillId="0" borderId="0" xfId="0" applyFont="1" applyAlignment="1">
      <alignment horizontal="center" vertical="center"/>
    </xf>
    <xf numFmtId="3" fontId="23" fillId="3" borderId="1" xfId="0" applyNumberFormat="1" applyFont="1" applyFill="1" applyBorder="1" applyAlignment="1">
      <alignment horizontal="center" vertical="center" wrapText="1" readingOrder="2"/>
    </xf>
    <xf numFmtId="3" fontId="23" fillId="3" borderId="1" xfId="0" applyNumberFormat="1" applyFont="1" applyFill="1" applyBorder="1" applyAlignment="1">
      <alignment horizontal="center" vertical="center" readingOrder="2"/>
    </xf>
    <xf numFmtId="0" fontId="29" fillId="0" borderId="0" xfId="0" applyFont="1" applyAlignment="1">
      <alignment horizontal="right" vertical="center"/>
    </xf>
    <xf numFmtId="0" fontId="18" fillId="2" borderId="1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 readingOrder="2"/>
    </xf>
    <xf numFmtId="0" fontId="30" fillId="4" borderId="3" xfId="0" applyFont="1" applyFill="1" applyBorder="1" applyAlignment="1">
      <alignment horizontal="center" vertical="center" wrapText="1" readingOrder="2"/>
    </xf>
    <xf numFmtId="0" fontId="30" fillId="4" borderId="4" xfId="0" applyFont="1" applyFill="1" applyBorder="1" applyAlignment="1">
      <alignment horizontal="center" vertical="center" wrapText="1" readingOrder="2"/>
    </xf>
    <xf numFmtId="0" fontId="27" fillId="11" borderId="3" xfId="0" applyFont="1" applyFill="1" applyBorder="1" applyAlignment="1">
      <alignment horizontal="center" vertical="center"/>
    </xf>
    <xf numFmtId="0" fontId="27" fillId="11" borderId="4" xfId="0" applyFont="1" applyFill="1" applyBorder="1" applyAlignment="1">
      <alignment horizontal="center" vertical="center"/>
    </xf>
    <xf numFmtId="3" fontId="24" fillId="3" borderId="1" xfId="0" applyNumberFormat="1" applyFont="1" applyFill="1" applyBorder="1" applyAlignment="1">
      <alignment horizontal="center" vertical="center" wrapText="1" readingOrder="2"/>
    </xf>
    <xf numFmtId="3" fontId="24" fillId="3" borderId="1" xfId="0" applyNumberFormat="1" applyFont="1" applyFill="1" applyBorder="1" applyAlignment="1">
      <alignment horizontal="center" vertical="center" readingOrder="2"/>
    </xf>
    <xf numFmtId="49" fontId="24" fillId="3" borderId="1" xfId="0" applyNumberFormat="1" applyFont="1" applyFill="1" applyBorder="1" applyAlignment="1">
      <alignment horizontal="center" vertical="center" wrapText="1" readingOrder="2"/>
    </xf>
    <xf numFmtId="0" fontId="24" fillId="3" borderId="1" xfId="0" applyFont="1" applyFill="1" applyBorder="1" applyAlignment="1">
      <alignment horizontal="center" vertical="center" wrapText="1" readingOrder="2"/>
    </xf>
    <xf numFmtId="0" fontId="28" fillId="0" borderId="0" xfId="0" applyFont="1" applyAlignment="1">
      <alignment horizontal="right" vertical="center"/>
    </xf>
    <xf numFmtId="0" fontId="36" fillId="0" borderId="0" xfId="0" applyFont="1" applyAlignment="1">
      <alignment horizontal="center" vertical="center"/>
    </xf>
    <xf numFmtId="2" fontId="36" fillId="0" borderId="0" xfId="0" applyNumberFormat="1" applyFont="1" applyAlignment="1" applyProtection="1">
      <alignment horizontal="center" vertical="center"/>
      <protection locked="0"/>
    </xf>
    <xf numFmtId="2" fontId="28" fillId="0" borderId="0" xfId="0" applyNumberFormat="1" applyFont="1" applyAlignment="1" applyProtection="1">
      <alignment horizontal="right" vertical="center"/>
      <protection locked="0"/>
    </xf>
    <xf numFmtId="2" fontId="5" fillId="0" borderId="0" xfId="0" applyNumberFormat="1" applyFont="1" applyAlignment="1" applyProtection="1">
      <alignment horizontal="right" vertical="center"/>
      <protection locked="0"/>
    </xf>
    <xf numFmtId="2" fontId="33" fillId="3" borderId="3" xfId="0" applyNumberFormat="1" applyFont="1" applyFill="1" applyBorder="1" applyAlignment="1" applyProtection="1">
      <alignment horizontal="center" vertical="center" wrapText="1" readingOrder="2"/>
      <protection locked="0"/>
    </xf>
    <xf numFmtId="2" fontId="33" fillId="3" borderId="5" xfId="0" applyNumberFormat="1" applyFont="1" applyFill="1" applyBorder="1" applyAlignment="1" applyProtection="1">
      <alignment horizontal="center" vertical="center" wrapText="1" readingOrder="2"/>
      <protection locked="0"/>
    </xf>
    <xf numFmtId="2" fontId="33" fillId="3" borderId="4" xfId="0" applyNumberFormat="1" applyFont="1" applyFill="1" applyBorder="1" applyAlignment="1" applyProtection="1">
      <alignment horizontal="center" vertical="center" wrapText="1" readingOrder="2"/>
      <protection locked="0"/>
    </xf>
    <xf numFmtId="2" fontId="33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2" fontId="1" fillId="0" borderId="2" xfId="0" applyNumberFormat="1" applyFont="1" applyBorder="1" applyAlignment="1" applyProtection="1">
      <alignment horizontal="center" vertical="center"/>
      <protection locked="0"/>
    </xf>
    <xf numFmtId="2" fontId="1" fillId="0" borderId="0" xfId="0" applyNumberFormat="1" applyFont="1" applyAlignment="1" applyProtection="1">
      <alignment horizontal="center" vertical="center"/>
      <protection locked="0"/>
    </xf>
    <xf numFmtId="2" fontId="1" fillId="0" borderId="0" xfId="0" applyNumberFormat="1" applyFont="1" applyAlignment="1" applyProtection="1">
      <alignment horizontal="center"/>
      <protection locked="0"/>
    </xf>
    <xf numFmtId="0" fontId="38" fillId="0" borderId="0" xfId="0" applyFont="1" applyAlignment="1">
      <alignment horizontal="right" vertical="center"/>
    </xf>
    <xf numFmtId="0" fontId="28" fillId="0" borderId="0" xfId="0" applyFont="1" applyAlignment="1">
      <alignment horizontal="center" vertical="center"/>
    </xf>
    <xf numFmtId="0" fontId="25" fillId="9" borderId="1" xfId="0" applyFont="1" applyFill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 wrapText="1" readingOrder="2"/>
    </xf>
    <xf numFmtId="0" fontId="23" fillId="4" borderId="5" xfId="0" applyFont="1" applyFill="1" applyBorder="1" applyAlignment="1">
      <alignment horizontal="center" vertical="center" wrapText="1" readingOrder="2"/>
    </xf>
    <xf numFmtId="0" fontId="23" fillId="4" borderId="4" xfId="0" applyFont="1" applyFill="1" applyBorder="1" applyAlignment="1">
      <alignment horizontal="center" vertical="center" wrapText="1" readingOrder="2"/>
    </xf>
    <xf numFmtId="0" fontId="25" fillId="9" borderId="3" xfId="0" applyFont="1" applyFill="1" applyBorder="1" applyAlignment="1">
      <alignment horizontal="center" vertical="center" wrapText="1"/>
    </xf>
    <xf numFmtId="0" fontId="25" fillId="9" borderId="5" xfId="0" applyFont="1" applyFill="1" applyBorder="1" applyAlignment="1">
      <alignment horizontal="center" vertical="center" wrapText="1"/>
    </xf>
    <xf numFmtId="0" fontId="25" fillId="9" borderId="4" xfId="0" applyFont="1" applyFill="1" applyBorder="1" applyAlignment="1">
      <alignment horizontal="center" vertical="center" wrapText="1"/>
    </xf>
    <xf numFmtId="0" fontId="15" fillId="3" borderId="0" xfId="0" applyFont="1" applyFill="1" applyAlignment="1">
      <alignment horizontal="right" vertical="center" wrapText="1" indent="2" readingOrder="2"/>
    </xf>
    <xf numFmtId="0" fontId="25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 readingOrder="2"/>
    </xf>
    <xf numFmtId="0" fontId="18" fillId="0" borderId="1" xfId="0" applyFont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 shrinkToFit="1"/>
    </xf>
    <xf numFmtId="0" fontId="24" fillId="4" borderId="1" xfId="0" applyFont="1" applyFill="1" applyBorder="1" applyAlignment="1">
      <alignment horizontal="center" vertical="center" wrapText="1" readingOrder="2"/>
    </xf>
    <xf numFmtId="0" fontId="2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3" fontId="1" fillId="3" borderId="1" xfId="0" applyNumberFormat="1" applyFont="1" applyFill="1" applyBorder="1" applyAlignment="1">
      <alignment horizontal="center" vertical="center"/>
    </xf>
    <xf numFmtId="0" fontId="0" fillId="13" borderId="0" xfId="0" applyFill="1"/>
  </cellXfs>
  <cellStyles count="4">
    <cellStyle name="Normal" xfId="0" builtinId="0"/>
    <cellStyle name="Normal 2" xfId="3" xr:uid="{00000000-0005-0000-0000-000002000000}"/>
    <cellStyle name="Normal 5" xfId="1" xr:uid="{00000000-0005-0000-0000-000003000000}"/>
    <cellStyle name="Percent" xfId="2" builtinId="5"/>
  </cellStyles>
  <dxfs count="0"/>
  <tableStyles count="0" defaultTableStyle="TableStyleMedium2" defaultPivotStyle="PivotStyleLight16"/>
  <colors>
    <mruColors>
      <color rgb="FFFFCCFF"/>
      <color rgb="FFFFFF99"/>
      <color rgb="FFFFFFCC"/>
      <color rgb="FFFFE7E7"/>
      <color rgb="FFFFCCCC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191584</xdr:colOff>
      <xdr:row>0</xdr:row>
      <xdr:rowOff>202406</xdr:rowOff>
    </xdr:from>
    <xdr:to>
      <xdr:col>1</xdr:col>
      <xdr:colOff>551657</xdr:colOff>
      <xdr:row>1</xdr:row>
      <xdr:rowOff>165606</xdr:rowOff>
    </xdr:to>
    <xdr:pic>
      <xdr:nvPicPr>
        <xdr:cNvPr id="2" name="Picture 1" descr="Copy of LOGO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758406155" y="202406"/>
          <a:ext cx="360073" cy="3561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910166</xdr:colOff>
      <xdr:row>0</xdr:row>
      <xdr:rowOff>244379</xdr:rowOff>
    </xdr:from>
    <xdr:to>
      <xdr:col>1</xdr:col>
      <xdr:colOff>254000</xdr:colOff>
      <xdr:row>1</xdr:row>
      <xdr:rowOff>127000</xdr:rowOff>
    </xdr:to>
    <xdr:pic>
      <xdr:nvPicPr>
        <xdr:cNvPr id="2" name="Picture 1" descr="Copy of LOGO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886854750" y="244379"/>
          <a:ext cx="370417" cy="32712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817564</xdr:colOff>
      <xdr:row>0</xdr:row>
      <xdr:rowOff>301627</xdr:rowOff>
    </xdr:from>
    <xdr:to>
      <xdr:col>1</xdr:col>
      <xdr:colOff>134390</xdr:colOff>
      <xdr:row>1</xdr:row>
      <xdr:rowOff>214925</xdr:rowOff>
    </xdr:to>
    <xdr:pic>
      <xdr:nvPicPr>
        <xdr:cNvPr id="2" name="Picture 1" descr="Copy of LOGO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888117360" y="301627"/>
          <a:ext cx="316951" cy="30223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759285</xdr:colOff>
      <xdr:row>1</xdr:row>
      <xdr:rowOff>2738</xdr:rowOff>
    </xdr:from>
    <xdr:to>
      <xdr:col>1</xdr:col>
      <xdr:colOff>312457</xdr:colOff>
      <xdr:row>1</xdr:row>
      <xdr:rowOff>306805</xdr:rowOff>
    </xdr:to>
    <xdr:pic>
      <xdr:nvPicPr>
        <xdr:cNvPr id="3" name="Picture 2" descr="Copy of LOGO.JP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063844876" y="616571"/>
          <a:ext cx="315172" cy="30406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878473</xdr:colOff>
      <xdr:row>0</xdr:row>
      <xdr:rowOff>492499</xdr:rowOff>
    </xdr:from>
    <xdr:to>
      <xdr:col>0</xdr:col>
      <xdr:colOff>1195730</xdr:colOff>
      <xdr:row>1</xdr:row>
      <xdr:rowOff>182143</xdr:rowOff>
    </xdr:to>
    <xdr:pic>
      <xdr:nvPicPr>
        <xdr:cNvPr id="2" name="Picture 1" descr="Copy of LOGO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761619708" y="492499"/>
          <a:ext cx="317257" cy="29686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693735</xdr:colOff>
      <xdr:row>0</xdr:row>
      <xdr:rowOff>446089</xdr:rowOff>
    </xdr:from>
    <xdr:to>
      <xdr:col>0</xdr:col>
      <xdr:colOff>1019175</xdr:colOff>
      <xdr:row>1</xdr:row>
      <xdr:rowOff>190500</xdr:rowOff>
    </xdr:to>
    <xdr:pic>
      <xdr:nvPicPr>
        <xdr:cNvPr id="2" name="Picture 1" descr="Copy of LOGO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95334975" y="446089"/>
          <a:ext cx="325440" cy="30638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385497</xdr:colOff>
      <xdr:row>0</xdr:row>
      <xdr:rowOff>241565</xdr:rowOff>
    </xdr:from>
    <xdr:to>
      <xdr:col>2</xdr:col>
      <xdr:colOff>250030</xdr:colOff>
      <xdr:row>1</xdr:row>
      <xdr:rowOff>11906</xdr:rowOff>
    </xdr:to>
    <xdr:pic>
      <xdr:nvPicPr>
        <xdr:cNvPr id="2" name="Picture 1" descr="Copy of LOGO.JPG">
          <a:extLst>
            <a:ext uri="{FF2B5EF4-FFF2-40B4-BE49-F238E27FC236}">
              <a16:creationId xmlns:a16="http://schemas.microsoft.com/office/drawing/2014/main" id="{46CF654D-CF3B-49BB-B727-B2B0FBAFD9C2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766506376" y="241565"/>
          <a:ext cx="388408" cy="32993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844429</xdr:colOff>
      <xdr:row>0</xdr:row>
      <xdr:rowOff>362682</xdr:rowOff>
    </xdr:from>
    <xdr:to>
      <xdr:col>0</xdr:col>
      <xdr:colOff>1154248</xdr:colOff>
      <xdr:row>1</xdr:row>
      <xdr:rowOff>206374</xdr:rowOff>
    </xdr:to>
    <xdr:pic>
      <xdr:nvPicPr>
        <xdr:cNvPr id="2" name="Picture 1" descr="Copy of LOGO.JP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56637940" y="362682"/>
          <a:ext cx="309819" cy="29613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832521</xdr:colOff>
      <xdr:row>0</xdr:row>
      <xdr:rowOff>344364</xdr:rowOff>
    </xdr:from>
    <xdr:to>
      <xdr:col>0</xdr:col>
      <xdr:colOff>1148751</xdr:colOff>
      <xdr:row>1</xdr:row>
      <xdr:rowOff>128525</xdr:rowOff>
    </xdr:to>
    <xdr:pic>
      <xdr:nvPicPr>
        <xdr:cNvPr id="2" name="Picture 1" descr="Copy of LOGO.JP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56976812" y="344364"/>
          <a:ext cx="316230" cy="2961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90"/>
  <sheetViews>
    <sheetView rightToLeft="1" tabSelected="1" zoomScaleNormal="100" zoomScaleSheetLayoutView="80" workbookViewId="0"/>
  </sheetViews>
  <sheetFormatPr defaultColWidth="9" defaultRowHeight="27.75" customHeight="1" x14ac:dyDescent="0.25"/>
  <cols>
    <col min="1" max="1" width="9.7109375" style="1" customWidth="1"/>
    <col min="2" max="2" width="36.28515625" style="1" customWidth="1"/>
    <col min="3" max="4" width="20.85546875" style="1" customWidth="1"/>
    <col min="5" max="5" width="2.85546875" style="1" customWidth="1"/>
    <col min="6" max="6" width="10.28515625" style="1" customWidth="1"/>
    <col min="7" max="7" width="26" style="1" customWidth="1"/>
    <col min="8" max="9" width="20.85546875" style="1" customWidth="1"/>
    <col min="10" max="10" width="13" style="1" bestFit="1" customWidth="1"/>
    <col min="11" max="16384" width="9" style="1"/>
  </cols>
  <sheetData>
    <row r="1" spans="1:11" ht="30.75" customHeight="1" x14ac:dyDescent="0.25">
      <c r="C1" s="121" t="str">
        <f>"بودجه مصوب سال " &amp; year</f>
        <v>بودجه مصوب سال 1404</v>
      </c>
      <c r="D1" s="121"/>
      <c r="E1" s="121"/>
      <c r="F1" s="121"/>
      <c r="G1" s="121"/>
    </row>
    <row r="2" spans="1:11" ht="30.75" customHeight="1" x14ac:dyDescent="0.5">
      <c r="A2" s="122" t="s">
        <v>14</v>
      </c>
      <c r="B2" s="122"/>
      <c r="C2" s="123" t="s">
        <v>33</v>
      </c>
      <c r="D2" s="123"/>
      <c r="E2" s="123"/>
      <c r="F2" s="123"/>
      <c r="G2" s="123"/>
    </row>
    <row r="3" spans="1:11" ht="20.25" customHeight="1" x14ac:dyDescent="0.25">
      <c r="A3" s="124" t="s">
        <v>13</v>
      </c>
      <c r="B3" s="124"/>
      <c r="C3" s="125" t="s">
        <v>319</v>
      </c>
      <c r="D3" s="125"/>
      <c r="E3" s="125"/>
      <c r="F3" s="125"/>
      <c r="G3" s="125"/>
    </row>
    <row r="4" spans="1:11" ht="20.25" customHeight="1" x14ac:dyDescent="0.5">
      <c r="A4" s="124" t="s">
        <v>17</v>
      </c>
      <c r="B4" s="124"/>
      <c r="I4" s="3" t="s">
        <v>12</v>
      </c>
    </row>
    <row r="5" spans="1:11" ht="26.25" customHeight="1" x14ac:dyDescent="0.55000000000000004">
      <c r="A5" s="129" t="s">
        <v>34</v>
      </c>
      <c r="B5" s="129"/>
      <c r="C5" s="129"/>
      <c r="D5" s="129"/>
      <c r="E5" s="34"/>
      <c r="F5" s="129" t="s">
        <v>35</v>
      </c>
      <c r="G5" s="129"/>
      <c r="H5" s="129"/>
      <c r="I5" s="129"/>
    </row>
    <row r="6" spans="1:11" ht="27" customHeight="1" x14ac:dyDescent="0.25">
      <c r="A6" s="2" t="s">
        <v>36</v>
      </c>
      <c r="B6" s="2" t="s">
        <v>15</v>
      </c>
      <c r="C6" s="2" t="s">
        <v>174</v>
      </c>
      <c r="D6" s="2" t="s">
        <v>37</v>
      </c>
      <c r="E6" s="15"/>
      <c r="F6" s="2" t="s">
        <v>36</v>
      </c>
      <c r="G6" s="2" t="s">
        <v>15</v>
      </c>
      <c r="H6" s="2" t="s">
        <v>174</v>
      </c>
      <c r="I6" s="2" t="s">
        <v>37</v>
      </c>
    </row>
    <row r="7" spans="1:11" ht="24" customHeight="1" x14ac:dyDescent="0.25">
      <c r="A7" s="130" t="s">
        <v>6</v>
      </c>
      <c r="B7" s="131"/>
      <c r="C7" s="131"/>
      <c r="D7" s="132"/>
      <c r="E7" s="16"/>
      <c r="F7" s="130" t="s">
        <v>53</v>
      </c>
      <c r="G7" s="131"/>
      <c r="H7" s="131"/>
      <c r="I7" s="132"/>
    </row>
    <row r="8" spans="1:11" ht="27.75" customHeight="1" x14ac:dyDescent="0.25">
      <c r="A8" s="25">
        <v>110000</v>
      </c>
      <c r="B8" s="5" t="s">
        <v>7</v>
      </c>
      <c r="C8" s="17"/>
      <c r="D8" s="17"/>
      <c r="E8" s="18"/>
      <c r="F8" s="5">
        <v>1</v>
      </c>
      <c r="G8" s="5" t="s">
        <v>38</v>
      </c>
      <c r="H8" s="19">
        <f>مأموریت.برنامه!I8</f>
        <v>0</v>
      </c>
      <c r="I8" s="19">
        <f>مأموریت.برنامه!J8</f>
        <v>0</v>
      </c>
      <c r="K8" s="36"/>
    </row>
    <row r="9" spans="1:11" ht="27.75" customHeight="1" x14ac:dyDescent="0.25">
      <c r="A9" s="25">
        <v>120000</v>
      </c>
      <c r="B9" s="5" t="s">
        <v>8</v>
      </c>
      <c r="C9" s="17"/>
      <c r="D9" s="17"/>
      <c r="E9" s="18"/>
      <c r="F9" s="5">
        <v>2</v>
      </c>
      <c r="G9" s="5" t="s">
        <v>39</v>
      </c>
      <c r="H9" s="17">
        <f>مأموریت.برنامه!I13</f>
        <v>0</v>
      </c>
      <c r="I9" s="17">
        <f>مأموریت.برنامه!J13</f>
        <v>0</v>
      </c>
      <c r="K9" s="36"/>
    </row>
    <row r="10" spans="1:11" ht="27.75" customHeight="1" x14ac:dyDescent="0.25">
      <c r="A10" s="25">
        <v>130000</v>
      </c>
      <c r="B10" s="5" t="s">
        <v>40</v>
      </c>
      <c r="C10" s="17"/>
      <c r="D10" s="17"/>
      <c r="E10" s="18"/>
      <c r="F10" s="5">
        <v>3</v>
      </c>
      <c r="G10" s="5" t="s">
        <v>41</v>
      </c>
      <c r="H10" s="17">
        <f>مأموریت.برنامه!I21</f>
        <v>0</v>
      </c>
      <c r="I10" s="17">
        <f>مأموریت.برنامه!J21</f>
        <v>0</v>
      </c>
      <c r="K10" s="36"/>
    </row>
    <row r="11" spans="1:11" ht="27.75" customHeight="1" x14ac:dyDescent="0.25">
      <c r="A11" s="25">
        <v>140000</v>
      </c>
      <c r="B11" s="5" t="s">
        <v>9</v>
      </c>
      <c r="C11" s="17"/>
      <c r="D11" s="17"/>
      <c r="E11" s="18"/>
      <c r="F11" s="5">
        <v>4</v>
      </c>
      <c r="G11" s="5" t="s">
        <v>42</v>
      </c>
      <c r="H11" s="17">
        <f>مأموریت.برنامه!I25</f>
        <v>0</v>
      </c>
      <c r="I11" s="17">
        <f>مأموریت.برنامه!J25</f>
        <v>0</v>
      </c>
      <c r="K11" s="36"/>
    </row>
    <row r="12" spans="1:11" ht="27.75" customHeight="1" x14ac:dyDescent="0.25">
      <c r="A12" s="25">
        <v>150000</v>
      </c>
      <c r="B12" s="5" t="s">
        <v>10</v>
      </c>
      <c r="C12" s="17"/>
      <c r="D12" s="17"/>
      <c r="E12" s="18"/>
      <c r="F12" s="5">
        <v>5</v>
      </c>
      <c r="G12" s="5" t="s">
        <v>43</v>
      </c>
      <c r="H12" s="17">
        <f>مأموریت.برنامه!I34</f>
        <v>0</v>
      </c>
      <c r="I12" s="17">
        <f>مأموریت.برنامه!J34</f>
        <v>0</v>
      </c>
      <c r="K12" s="36"/>
    </row>
    <row r="13" spans="1:11" ht="27.75" customHeight="1" x14ac:dyDescent="0.25">
      <c r="A13" s="25">
        <v>160000</v>
      </c>
      <c r="B13" s="5" t="s">
        <v>11</v>
      </c>
      <c r="C13" s="17"/>
      <c r="D13" s="17"/>
      <c r="E13" s="18"/>
      <c r="F13" s="5">
        <v>6</v>
      </c>
      <c r="G13" s="5" t="s">
        <v>44</v>
      </c>
      <c r="H13" s="17">
        <f>مأموریت.برنامه!I39</f>
        <v>0</v>
      </c>
      <c r="I13" s="17">
        <f>مأموریت.برنامه!J39</f>
        <v>0</v>
      </c>
      <c r="K13" s="36"/>
    </row>
    <row r="14" spans="1:11" ht="27.75" customHeight="1" x14ac:dyDescent="0.25">
      <c r="A14" s="26">
        <v>100000</v>
      </c>
      <c r="B14" s="2" t="s">
        <v>45</v>
      </c>
      <c r="C14" s="24"/>
      <c r="D14" s="24"/>
      <c r="E14" s="18"/>
      <c r="F14" s="126" t="s">
        <v>303</v>
      </c>
      <c r="G14" s="127"/>
      <c r="H14" s="24">
        <f>SUM(H8:H13)</f>
        <v>0</v>
      </c>
      <c r="I14" s="24">
        <f>SUM(I8:I13)</f>
        <v>0</v>
      </c>
    </row>
    <row r="15" spans="1:11" ht="27.75" customHeight="1" x14ac:dyDescent="0.25">
      <c r="A15" s="26">
        <v>200000</v>
      </c>
      <c r="B15" s="2" t="s">
        <v>46</v>
      </c>
      <c r="C15" s="24"/>
      <c r="D15" s="24"/>
      <c r="E15" s="18"/>
      <c r="F15" s="126" t="s">
        <v>178</v>
      </c>
      <c r="G15" s="127"/>
      <c r="H15" s="24">
        <f>'تعهدات.قطعی.سنواتی'!F11</f>
        <v>0</v>
      </c>
      <c r="I15" s="24">
        <f>'تعهدات.قطعی.سنواتی'!G11</f>
        <v>0</v>
      </c>
    </row>
    <row r="16" spans="1:11" ht="27.75" customHeight="1" x14ac:dyDescent="0.25">
      <c r="A16" s="26">
        <v>300000</v>
      </c>
      <c r="B16" s="2" t="s">
        <v>47</v>
      </c>
      <c r="C16" s="24"/>
      <c r="D16" s="24"/>
      <c r="E16" s="18"/>
      <c r="F16" s="126" t="s">
        <v>306</v>
      </c>
      <c r="G16" s="127"/>
      <c r="H16" s="24">
        <f>'خلاصه (2)'!G21</f>
        <v>0</v>
      </c>
      <c r="I16" s="24">
        <f>'خلاصه (2)'!H21</f>
        <v>0</v>
      </c>
    </row>
    <row r="17" spans="1:12" ht="27.75" customHeight="1" x14ac:dyDescent="0.25">
      <c r="A17" s="126" t="s">
        <v>48</v>
      </c>
      <c r="B17" s="127"/>
      <c r="C17" s="23">
        <f>SUM(C14:C16)</f>
        <v>0</v>
      </c>
      <c r="D17" s="23">
        <f>SUM(D14:D16)</f>
        <v>0</v>
      </c>
      <c r="E17" s="18"/>
      <c r="F17" s="126" t="s">
        <v>49</v>
      </c>
      <c r="G17" s="127"/>
      <c r="H17" s="23">
        <f t="shared" ref="H17:I17" si="0">SUM(H14:H16)</f>
        <v>0</v>
      </c>
      <c r="I17" s="23">
        <f t="shared" si="0"/>
        <v>0</v>
      </c>
    </row>
    <row r="18" spans="1:12" ht="6" customHeight="1" x14ac:dyDescent="0.25">
      <c r="A18" s="20"/>
      <c r="B18" s="20"/>
      <c r="C18" s="21"/>
      <c r="D18" s="21"/>
      <c r="E18" s="20"/>
      <c r="F18" s="20"/>
      <c r="G18" s="20"/>
      <c r="H18" s="22"/>
      <c r="I18" s="21"/>
    </row>
    <row r="19" spans="1:12" ht="27.75" customHeight="1" x14ac:dyDescent="0.25">
      <c r="A19" s="130" t="s">
        <v>176</v>
      </c>
      <c r="B19" s="132"/>
      <c r="C19" s="120"/>
      <c r="D19" s="120"/>
      <c r="E19" s="15"/>
      <c r="F19" s="130" t="s">
        <v>177</v>
      </c>
      <c r="G19" s="132"/>
      <c r="H19" s="120"/>
      <c r="I19" s="120"/>
      <c r="J19" s="36"/>
      <c r="L19" s="36"/>
    </row>
    <row r="20" spans="1:12" ht="6" customHeight="1" x14ac:dyDescent="0.25">
      <c r="A20" s="20"/>
      <c r="B20" s="20"/>
      <c r="C20" s="21"/>
      <c r="D20" s="21"/>
      <c r="E20" s="20"/>
      <c r="F20" s="20"/>
      <c r="G20" s="20"/>
      <c r="H20" s="22"/>
      <c r="I20" s="22"/>
    </row>
    <row r="21" spans="1:12" ht="27.75" customHeight="1" x14ac:dyDescent="0.25">
      <c r="A21" s="130" t="s">
        <v>50</v>
      </c>
      <c r="B21" s="132"/>
      <c r="C21" s="120"/>
      <c r="D21" s="120"/>
      <c r="E21" s="15"/>
      <c r="F21" s="130" t="s">
        <v>50</v>
      </c>
      <c r="G21" s="132"/>
      <c r="H21" s="120"/>
      <c r="I21" s="120"/>
    </row>
    <row r="22" spans="1:12" ht="6" customHeight="1" x14ac:dyDescent="0.25">
      <c r="A22" s="20"/>
      <c r="B22" s="20"/>
      <c r="C22" s="21"/>
      <c r="D22" s="21"/>
      <c r="E22" s="20"/>
      <c r="F22" s="20"/>
      <c r="G22" s="20"/>
      <c r="H22" s="22"/>
      <c r="I22" s="21"/>
    </row>
    <row r="23" spans="1:12" ht="27.75" customHeight="1" x14ac:dyDescent="0.25">
      <c r="A23" s="126" t="s">
        <v>51</v>
      </c>
      <c r="B23" s="127"/>
      <c r="C23" s="23">
        <f>C17+C19-C21</f>
        <v>0</v>
      </c>
      <c r="D23" s="23">
        <f>D17+D19-D21</f>
        <v>0</v>
      </c>
      <c r="E23" s="15"/>
      <c r="F23" s="126" t="s">
        <v>52</v>
      </c>
      <c r="G23" s="127"/>
      <c r="H23" s="23">
        <f>H17+H19-H21</f>
        <v>0</v>
      </c>
      <c r="I23" s="23">
        <f>I17+I19-I21</f>
        <v>0</v>
      </c>
    </row>
    <row r="24" spans="1:12" ht="27.75" customHeight="1" x14ac:dyDescent="0.25">
      <c r="A24" s="11"/>
      <c r="B24" s="10"/>
      <c r="C24" s="7"/>
      <c r="D24" s="7"/>
      <c r="E24" s="7"/>
      <c r="F24" s="7"/>
      <c r="G24" s="7"/>
      <c r="H24" s="7"/>
      <c r="I24" s="7"/>
    </row>
    <row r="25" spans="1:12" ht="27.75" customHeight="1" x14ac:dyDescent="0.25">
      <c r="A25" s="116">
        <v>1404</v>
      </c>
      <c r="B25" s="10"/>
      <c r="C25" s="7"/>
      <c r="D25" s="7"/>
      <c r="E25" s="7"/>
      <c r="F25" s="7"/>
      <c r="G25" s="7"/>
      <c r="H25" s="7"/>
      <c r="I25" s="7"/>
    </row>
    <row r="26" spans="1:12" ht="27.75" customHeight="1" x14ac:dyDescent="0.25">
      <c r="A26" s="116">
        <v>1403</v>
      </c>
      <c r="B26" s="10"/>
      <c r="C26" s="7"/>
      <c r="D26" s="7"/>
      <c r="E26" s="7"/>
      <c r="F26" s="7"/>
      <c r="G26" s="7"/>
      <c r="H26" s="7"/>
      <c r="I26" s="7"/>
    </row>
    <row r="27" spans="1:12" ht="27.75" customHeight="1" x14ac:dyDescent="0.25">
      <c r="A27" s="116">
        <v>1402</v>
      </c>
      <c r="B27" s="10"/>
      <c r="C27" s="7"/>
      <c r="D27" s="7"/>
      <c r="E27" s="7"/>
      <c r="F27" s="7"/>
      <c r="G27" s="7"/>
      <c r="H27" s="7"/>
      <c r="I27" s="7"/>
    </row>
    <row r="28" spans="1:12" ht="27.75" customHeight="1" x14ac:dyDescent="0.25">
      <c r="A28" s="8"/>
      <c r="B28" s="9"/>
      <c r="C28" s="7"/>
      <c r="D28" s="7"/>
      <c r="E28" s="7"/>
      <c r="F28" s="7"/>
      <c r="G28" s="7"/>
      <c r="H28" s="7"/>
      <c r="I28" s="7"/>
    </row>
    <row r="29" spans="1:12" ht="27.75" customHeight="1" x14ac:dyDescent="0.25">
      <c r="A29" s="10"/>
      <c r="B29" s="10"/>
      <c r="C29" s="7"/>
      <c r="D29" s="7"/>
      <c r="E29" s="7"/>
      <c r="F29" s="7"/>
      <c r="G29" s="7"/>
      <c r="H29" s="7"/>
      <c r="I29" s="7"/>
    </row>
    <row r="30" spans="1:12" ht="27.75" customHeight="1" x14ac:dyDescent="0.25">
      <c r="A30" s="10"/>
      <c r="B30" s="10"/>
      <c r="C30" s="7"/>
      <c r="D30" s="7"/>
      <c r="E30" s="7"/>
      <c r="F30" s="7"/>
      <c r="G30" s="7"/>
      <c r="H30" s="7"/>
      <c r="I30" s="7"/>
    </row>
    <row r="31" spans="1:12" ht="27.75" customHeight="1" x14ac:dyDescent="0.25">
      <c r="A31" s="10"/>
      <c r="B31" s="10"/>
      <c r="C31" s="7"/>
      <c r="D31" s="7"/>
      <c r="E31" s="7"/>
      <c r="F31" s="7"/>
      <c r="G31" s="7"/>
      <c r="H31" s="7"/>
      <c r="I31" s="7"/>
    </row>
    <row r="32" spans="1:12" ht="27.75" customHeight="1" x14ac:dyDescent="0.25">
      <c r="A32" s="10"/>
      <c r="B32" s="10"/>
      <c r="C32" s="7"/>
      <c r="D32" s="7"/>
      <c r="E32" s="7"/>
      <c r="F32" s="7"/>
      <c r="G32" s="7"/>
      <c r="H32" s="7"/>
      <c r="I32" s="7"/>
    </row>
    <row r="33" spans="1:9" ht="27.75" customHeight="1" x14ac:dyDescent="0.25">
      <c r="A33" s="10"/>
      <c r="B33" s="10"/>
      <c r="C33" s="7"/>
      <c r="D33" s="7"/>
      <c r="E33" s="7"/>
      <c r="F33" s="7"/>
      <c r="G33" s="7"/>
      <c r="H33" s="7"/>
      <c r="I33" s="7"/>
    </row>
    <row r="34" spans="1:9" ht="27.75" customHeight="1" x14ac:dyDescent="0.25">
      <c r="A34" s="10"/>
      <c r="B34" s="10"/>
      <c r="C34" s="7"/>
      <c r="D34" s="7"/>
      <c r="E34" s="7"/>
      <c r="F34" s="7"/>
      <c r="G34" s="7"/>
      <c r="H34" s="7"/>
      <c r="I34" s="7"/>
    </row>
    <row r="35" spans="1:9" ht="27.75" customHeight="1" x14ac:dyDescent="0.25">
      <c r="A35" s="10"/>
      <c r="B35" s="10"/>
      <c r="C35" s="7"/>
      <c r="D35" s="7"/>
      <c r="E35" s="7"/>
      <c r="F35" s="7"/>
      <c r="G35" s="7"/>
      <c r="H35" s="7"/>
      <c r="I35" s="7"/>
    </row>
    <row r="36" spans="1:9" ht="27.75" customHeight="1" x14ac:dyDescent="0.25">
      <c r="A36" s="10"/>
      <c r="B36" s="10"/>
      <c r="C36" s="7"/>
      <c r="D36" s="7"/>
      <c r="E36" s="7"/>
      <c r="F36" s="7"/>
      <c r="G36" s="7"/>
      <c r="H36" s="7"/>
      <c r="I36" s="7"/>
    </row>
    <row r="37" spans="1:9" ht="27.75" customHeight="1" x14ac:dyDescent="0.25">
      <c r="A37" s="10"/>
      <c r="B37" s="10"/>
      <c r="C37" s="7"/>
      <c r="D37" s="7"/>
      <c r="E37" s="7"/>
      <c r="F37" s="7"/>
      <c r="G37" s="7"/>
      <c r="H37" s="7"/>
      <c r="I37" s="7"/>
    </row>
    <row r="38" spans="1:9" ht="27.75" customHeight="1" x14ac:dyDescent="0.25">
      <c r="A38" s="10"/>
      <c r="B38" s="10"/>
      <c r="C38" s="7"/>
      <c r="D38" s="7"/>
      <c r="E38" s="7"/>
      <c r="F38" s="7"/>
      <c r="G38" s="7"/>
      <c r="H38" s="7"/>
      <c r="I38" s="7"/>
    </row>
    <row r="39" spans="1:9" ht="27.75" customHeight="1" x14ac:dyDescent="0.25">
      <c r="A39" s="10"/>
      <c r="B39" s="10"/>
      <c r="C39" s="7"/>
      <c r="D39" s="7"/>
      <c r="E39" s="7"/>
      <c r="F39" s="7"/>
      <c r="G39" s="7"/>
      <c r="H39" s="7"/>
      <c r="I39" s="7"/>
    </row>
    <row r="40" spans="1:9" ht="27.75" customHeight="1" x14ac:dyDescent="0.25">
      <c r="A40" s="10"/>
      <c r="B40" s="10"/>
      <c r="C40" s="7"/>
      <c r="D40" s="7"/>
      <c r="E40" s="7"/>
      <c r="F40" s="7"/>
      <c r="G40" s="7"/>
      <c r="H40" s="7"/>
      <c r="I40" s="7"/>
    </row>
    <row r="41" spans="1:9" ht="27.75" customHeight="1" x14ac:dyDescent="0.25">
      <c r="A41" s="8"/>
      <c r="B41" s="9"/>
      <c r="C41" s="7"/>
      <c r="D41" s="7"/>
      <c r="E41" s="7"/>
      <c r="F41" s="7"/>
      <c r="G41" s="7"/>
      <c r="H41" s="7"/>
      <c r="I41" s="7"/>
    </row>
    <row r="42" spans="1:9" ht="27.75" customHeight="1" x14ac:dyDescent="0.25">
      <c r="A42" s="10"/>
      <c r="B42" s="10"/>
      <c r="C42" s="7"/>
      <c r="D42" s="7"/>
      <c r="E42" s="7"/>
      <c r="F42" s="7"/>
      <c r="G42" s="7"/>
      <c r="H42" s="7"/>
      <c r="I42" s="7"/>
    </row>
    <row r="43" spans="1:9" ht="27.75" customHeight="1" x14ac:dyDescent="0.25">
      <c r="A43" s="12"/>
      <c r="B43" s="12"/>
      <c r="C43" s="7"/>
      <c r="D43" s="7"/>
      <c r="E43" s="7"/>
      <c r="F43" s="7"/>
      <c r="G43" s="7"/>
      <c r="H43" s="7"/>
      <c r="I43" s="7"/>
    </row>
    <row r="44" spans="1:9" ht="27.75" customHeight="1" x14ac:dyDescent="0.25">
      <c r="A44" s="10"/>
      <c r="B44" s="12"/>
      <c r="C44" s="7"/>
      <c r="D44" s="7"/>
      <c r="E44" s="7"/>
      <c r="F44" s="7"/>
      <c r="G44" s="7"/>
      <c r="H44" s="7"/>
      <c r="I44" s="7"/>
    </row>
    <row r="45" spans="1:9" ht="27.75" customHeight="1" x14ac:dyDescent="0.25">
      <c r="A45" s="10"/>
      <c r="B45" s="10"/>
      <c r="C45" s="7"/>
      <c r="D45" s="7"/>
      <c r="E45" s="7"/>
      <c r="F45" s="7"/>
      <c r="G45" s="7"/>
      <c r="H45" s="7"/>
      <c r="I45" s="7"/>
    </row>
    <row r="46" spans="1:9" ht="37.5" customHeight="1" x14ac:dyDescent="0.25">
      <c r="A46" s="10"/>
      <c r="B46" s="13"/>
      <c r="C46" s="7"/>
      <c r="D46" s="7"/>
      <c r="E46" s="7"/>
      <c r="F46" s="7"/>
      <c r="G46" s="7"/>
      <c r="H46" s="7"/>
      <c r="I46" s="7"/>
    </row>
    <row r="47" spans="1:9" ht="27.75" customHeight="1" x14ac:dyDescent="0.25">
      <c r="A47" s="10"/>
      <c r="B47" s="10"/>
      <c r="C47" s="7"/>
      <c r="D47" s="7"/>
      <c r="E47" s="7"/>
      <c r="F47" s="7"/>
      <c r="G47" s="7"/>
      <c r="H47" s="7"/>
      <c r="I47" s="7"/>
    </row>
    <row r="48" spans="1:9" ht="27.75" customHeight="1" x14ac:dyDescent="0.25">
      <c r="A48" s="10"/>
      <c r="B48" s="10"/>
      <c r="C48" s="7"/>
      <c r="D48" s="7"/>
      <c r="E48" s="7"/>
      <c r="F48" s="7"/>
      <c r="G48" s="7"/>
      <c r="H48" s="7"/>
      <c r="I48" s="7"/>
    </row>
    <row r="49" spans="1:9" ht="27.75" customHeight="1" x14ac:dyDescent="0.25">
      <c r="A49" s="10"/>
      <c r="B49" s="10"/>
      <c r="C49" s="7"/>
      <c r="D49" s="7"/>
      <c r="E49" s="7"/>
      <c r="F49" s="7"/>
      <c r="G49" s="7"/>
      <c r="H49" s="7"/>
      <c r="I49" s="7"/>
    </row>
    <row r="50" spans="1:9" ht="27.75" customHeight="1" x14ac:dyDescent="0.25">
      <c r="A50" s="10"/>
      <c r="B50" s="10"/>
      <c r="C50" s="7"/>
      <c r="D50" s="7"/>
      <c r="E50" s="7"/>
      <c r="F50" s="7"/>
      <c r="G50" s="7"/>
      <c r="H50" s="7"/>
      <c r="I50" s="7"/>
    </row>
    <row r="51" spans="1:9" ht="27.75" customHeight="1" x14ac:dyDescent="0.25">
      <c r="A51" s="10"/>
      <c r="B51" s="10"/>
      <c r="C51" s="7"/>
      <c r="D51" s="7"/>
      <c r="E51" s="7"/>
      <c r="F51" s="7"/>
      <c r="G51" s="7"/>
      <c r="H51" s="7"/>
      <c r="I51" s="7"/>
    </row>
    <row r="52" spans="1:9" ht="27.75" customHeight="1" x14ac:dyDescent="0.25">
      <c r="A52" s="10"/>
      <c r="B52" s="10"/>
      <c r="C52" s="7"/>
      <c r="D52" s="7"/>
      <c r="E52" s="7"/>
      <c r="F52" s="7"/>
      <c r="G52" s="7"/>
      <c r="H52" s="7"/>
      <c r="I52" s="7"/>
    </row>
    <row r="53" spans="1:9" ht="27.75" customHeight="1" x14ac:dyDescent="0.25">
      <c r="A53" s="8"/>
      <c r="B53" s="9"/>
      <c r="C53" s="7"/>
      <c r="D53" s="7"/>
      <c r="E53" s="7"/>
      <c r="F53" s="7"/>
      <c r="G53" s="7"/>
      <c r="H53" s="7"/>
      <c r="I53" s="7"/>
    </row>
    <row r="54" spans="1:9" ht="27.75" customHeight="1" x14ac:dyDescent="0.25">
      <c r="A54" s="8"/>
      <c r="B54" s="9"/>
      <c r="C54" s="7"/>
      <c r="D54" s="7"/>
      <c r="E54" s="7"/>
      <c r="F54" s="7"/>
      <c r="G54" s="7"/>
      <c r="H54" s="7"/>
      <c r="I54" s="7"/>
    </row>
    <row r="55" spans="1:9" ht="27.75" customHeight="1" x14ac:dyDescent="0.25">
      <c r="A55" s="14"/>
      <c r="B55" s="10"/>
      <c r="C55" s="7"/>
      <c r="D55" s="7"/>
      <c r="E55" s="7"/>
      <c r="F55" s="7"/>
      <c r="G55" s="7"/>
      <c r="H55" s="7"/>
      <c r="I55" s="7"/>
    </row>
    <row r="56" spans="1:9" ht="27.75" customHeight="1" x14ac:dyDescent="0.25">
      <c r="A56" s="11"/>
      <c r="B56" s="10"/>
      <c r="C56" s="7"/>
      <c r="D56" s="7"/>
      <c r="E56" s="7"/>
      <c r="F56" s="7"/>
      <c r="G56" s="7"/>
      <c r="H56" s="7"/>
      <c r="I56" s="7"/>
    </row>
    <row r="57" spans="1:9" ht="27.75" customHeight="1" x14ac:dyDescent="0.25">
      <c r="A57" s="14"/>
      <c r="B57" s="10"/>
      <c r="C57" s="7"/>
      <c r="D57" s="7"/>
      <c r="E57" s="7"/>
      <c r="F57" s="7"/>
      <c r="G57" s="7"/>
      <c r="H57" s="7"/>
      <c r="I57" s="7"/>
    </row>
    <row r="58" spans="1:9" ht="39.75" customHeight="1" x14ac:dyDescent="0.25">
      <c r="A58" s="11"/>
      <c r="B58" s="13"/>
      <c r="C58" s="7"/>
      <c r="D58" s="7"/>
      <c r="E58" s="7"/>
      <c r="F58" s="7"/>
      <c r="G58" s="7"/>
      <c r="H58" s="7"/>
      <c r="I58" s="7"/>
    </row>
    <row r="59" spans="1:9" ht="39.75" customHeight="1" x14ac:dyDescent="0.25">
      <c r="A59" s="14"/>
      <c r="B59" s="13"/>
      <c r="C59" s="7"/>
      <c r="D59" s="7"/>
      <c r="E59" s="7"/>
      <c r="F59" s="7"/>
      <c r="G59" s="7"/>
      <c r="H59" s="7"/>
      <c r="I59" s="7"/>
    </row>
    <row r="60" spans="1:9" ht="27.75" customHeight="1" x14ac:dyDescent="0.25">
      <c r="A60" s="11"/>
      <c r="B60" s="10"/>
      <c r="C60" s="7"/>
      <c r="D60" s="7"/>
      <c r="E60" s="7"/>
      <c r="F60" s="7"/>
      <c r="G60" s="7"/>
      <c r="H60" s="7"/>
      <c r="I60" s="7"/>
    </row>
    <row r="61" spans="1:9" ht="27.75" customHeight="1" x14ac:dyDescent="0.25">
      <c r="A61" s="14"/>
      <c r="B61" s="10"/>
      <c r="C61" s="7"/>
      <c r="D61" s="7"/>
      <c r="E61" s="7"/>
      <c r="F61" s="7"/>
      <c r="G61" s="7"/>
      <c r="H61" s="7"/>
      <c r="I61" s="7"/>
    </row>
    <row r="62" spans="1:9" ht="27.75" customHeight="1" x14ac:dyDescent="0.25">
      <c r="A62" s="14"/>
      <c r="B62" s="10"/>
      <c r="C62" s="7"/>
      <c r="D62" s="7"/>
      <c r="E62" s="7"/>
      <c r="F62" s="7"/>
      <c r="G62" s="7"/>
      <c r="H62" s="7"/>
      <c r="I62" s="7"/>
    </row>
    <row r="63" spans="1:9" ht="27.75" customHeight="1" x14ac:dyDescent="0.25">
      <c r="A63" s="14"/>
      <c r="B63" s="10"/>
      <c r="C63" s="7"/>
      <c r="D63" s="7"/>
      <c r="E63" s="7"/>
      <c r="F63" s="7"/>
      <c r="G63" s="7"/>
      <c r="H63" s="7"/>
      <c r="I63" s="7"/>
    </row>
    <row r="64" spans="1:9" ht="46.5" customHeight="1" x14ac:dyDescent="0.25">
      <c r="A64" s="11"/>
      <c r="B64" s="13"/>
      <c r="C64" s="7"/>
      <c r="D64" s="7"/>
      <c r="E64" s="7"/>
      <c r="F64" s="7"/>
      <c r="G64" s="7"/>
      <c r="H64" s="7"/>
      <c r="I64" s="7"/>
    </row>
    <row r="65" spans="1:9" ht="27.75" customHeight="1" x14ac:dyDescent="0.25">
      <c r="A65" s="14"/>
      <c r="B65" s="10"/>
      <c r="C65" s="7"/>
      <c r="D65" s="7"/>
      <c r="E65" s="7"/>
      <c r="F65" s="7"/>
      <c r="G65" s="7"/>
      <c r="H65" s="7"/>
      <c r="I65" s="7"/>
    </row>
    <row r="66" spans="1:9" ht="27.75" customHeight="1" x14ac:dyDescent="0.25">
      <c r="A66" s="11"/>
      <c r="B66" s="10"/>
      <c r="C66" s="7"/>
      <c r="D66" s="7"/>
      <c r="E66" s="7"/>
      <c r="F66" s="7"/>
      <c r="G66" s="7"/>
      <c r="H66" s="7"/>
      <c r="I66" s="7"/>
    </row>
    <row r="67" spans="1:9" ht="27.75" customHeight="1" x14ac:dyDescent="0.25">
      <c r="A67" s="14"/>
      <c r="B67" s="10"/>
      <c r="C67" s="7"/>
      <c r="D67" s="7"/>
      <c r="E67" s="7"/>
      <c r="F67" s="7"/>
      <c r="G67" s="7"/>
      <c r="H67" s="7"/>
      <c r="I67" s="7"/>
    </row>
    <row r="68" spans="1:9" ht="27.75" customHeight="1" x14ac:dyDescent="0.25">
      <c r="A68" s="11"/>
      <c r="B68" s="10"/>
      <c r="C68" s="7"/>
      <c r="D68" s="7"/>
      <c r="E68" s="7"/>
      <c r="F68" s="7"/>
      <c r="G68" s="7"/>
      <c r="H68" s="7"/>
      <c r="I68" s="7"/>
    </row>
    <row r="69" spans="1:9" ht="27.75" customHeight="1" x14ac:dyDescent="0.25">
      <c r="A69" s="11"/>
      <c r="B69" s="10"/>
      <c r="C69" s="7"/>
      <c r="D69" s="7"/>
      <c r="E69" s="7"/>
      <c r="F69" s="7"/>
      <c r="G69" s="7"/>
      <c r="H69" s="7"/>
      <c r="I69" s="7"/>
    </row>
    <row r="70" spans="1:9" ht="27.75" customHeight="1" x14ac:dyDescent="0.25">
      <c r="A70" s="11"/>
      <c r="B70" s="10"/>
      <c r="C70" s="7"/>
      <c r="D70" s="7"/>
      <c r="E70" s="7"/>
      <c r="F70" s="7"/>
      <c r="G70" s="7"/>
      <c r="H70" s="7"/>
      <c r="I70" s="7"/>
    </row>
    <row r="71" spans="1:9" ht="27.75" customHeight="1" x14ac:dyDescent="0.25">
      <c r="A71" s="11"/>
      <c r="B71" s="10"/>
      <c r="C71" s="7"/>
      <c r="D71" s="7"/>
      <c r="E71" s="7"/>
      <c r="F71" s="7"/>
      <c r="G71" s="7"/>
      <c r="H71" s="7"/>
      <c r="I71" s="7"/>
    </row>
    <row r="72" spans="1:9" ht="27.75" customHeight="1" x14ac:dyDescent="0.25">
      <c r="A72" s="11"/>
      <c r="B72" s="10"/>
      <c r="C72" s="7"/>
      <c r="D72" s="7"/>
      <c r="E72" s="7"/>
      <c r="F72" s="7"/>
      <c r="G72" s="7"/>
      <c r="H72" s="7"/>
      <c r="I72" s="7"/>
    </row>
    <row r="73" spans="1:9" ht="27.75" customHeight="1" x14ac:dyDescent="0.25">
      <c r="A73" s="11"/>
      <c r="B73" s="10"/>
      <c r="C73" s="7"/>
      <c r="D73" s="7"/>
      <c r="E73" s="7"/>
      <c r="F73" s="7"/>
      <c r="G73" s="7"/>
      <c r="H73" s="7"/>
      <c r="I73" s="7"/>
    </row>
    <row r="74" spans="1:9" ht="27.75" customHeight="1" x14ac:dyDescent="0.25">
      <c r="A74" s="11"/>
      <c r="B74" s="10"/>
      <c r="C74" s="7"/>
      <c r="D74" s="7"/>
      <c r="E74" s="7"/>
      <c r="F74" s="7"/>
      <c r="G74" s="7"/>
      <c r="H74" s="7"/>
      <c r="I74" s="7"/>
    </row>
    <row r="75" spans="1:9" ht="27.75" customHeight="1" x14ac:dyDescent="0.25">
      <c r="A75" s="11"/>
      <c r="B75" s="10"/>
      <c r="C75" s="7"/>
      <c r="D75" s="7"/>
      <c r="E75" s="7"/>
      <c r="F75" s="7"/>
      <c r="G75" s="7"/>
      <c r="H75" s="7"/>
      <c r="I75" s="7"/>
    </row>
    <row r="76" spans="1:9" ht="27.75" customHeight="1" x14ac:dyDescent="0.25">
      <c r="A76" s="11"/>
      <c r="B76" s="10"/>
      <c r="C76" s="7"/>
      <c r="D76" s="7"/>
      <c r="E76" s="7"/>
      <c r="F76" s="7"/>
      <c r="G76" s="7"/>
      <c r="H76" s="7"/>
      <c r="I76" s="7"/>
    </row>
    <row r="77" spans="1:9" ht="27.75" customHeight="1" x14ac:dyDescent="0.25">
      <c r="A77" s="11"/>
      <c r="B77" s="10"/>
      <c r="C77" s="7"/>
      <c r="D77" s="7"/>
      <c r="E77" s="7"/>
      <c r="F77" s="7"/>
      <c r="G77" s="7"/>
      <c r="H77" s="7"/>
      <c r="I77" s="7"/>
    </row>
    <row r="78" spans="1:9" ht="27.75" customHeight="1" x14ac:dyDescent="0.25">
      <c r="A78" s="11"/>
      <c r="B78" s="10"/>
      <c r="C78" s="7"/>
      <c r="D78" s="7"/>
      <c r="E78" s="7"/>
      <c r="F78" s="7"/>
      <c r="G78" s="7"/>
      <c r="H78" s="7"/>
      <c r="I78" s="7"/>
    </row>
    <row r="79" spans="1:9" ht="27.75" customHeight="1" x14ac:dyDescent="0.25">
      <c r="A79" s="11"/>
      <c r="B79" s="10"/>
      <c r="C79" s="7"/>
      <c r="D79" s="7"/>
      <c r="E79" s="7"/>
      <c r="F79" s="7"/>
      <c r="G79" s="7"/>
      <c r="H79" s="7"/>
      <c r="I79" s="7"/>
    </row>
    <row r="80" spans="1:9" ht="27.75" customHeight="1" x14ac:dyDescent="0.25">
      <c r="A80" s="11"/>
      <c r="B80" s="10"/>
      <c r="C80" s="7"/>
      <c r="D80" s="7"/>
      <c r="E80" s="7"/>
      <c r="F80" s="7"/>
      <c r="G80" s="7"/>
      <c r="H80" s="7"/>
      <c r="I80" s="7"/>
    </row>
    <row r="81" spans="1:9" ht="27.75" customHeight="1" x14ac:dyDescent="0.25">
      <c r="A81" s="11"/>
      <c r="B81" s="10"/>
      <c r="C81" s="7"/>
      <c r="D81" s="7"/>
      <c r="E81" s="7"/>
      <c r="F81" s="7"/>
      <c r="G81" s="7"/>
      <c r="H81" s="7"/>
      <c r="I81" s="7"/>
    </row>
    <row r="82" spans="1:9" ht="27.75" customHeight="1" x14ac:dyDescent="0.25">
      <c r="A82" s="11"/>
      <c r="B82" s="10"/>
      <c r="C82" s="7"/>
      <c r="D82" s="7"/>
      <c r="E82" s="7"/>
      <c r="F82" s="7"/>
      <c r="G82" s="7"/>
      <c r="H82" s="7"/>
      <c r="I82" s="7"/>
    </row>
    <row r="83" spans="1:9" ht="27.75" customHeight="1" x14ac:dyDescent="0.25">
      <c r="A83" s="11"/>
      <c r="B83" s="10"/>
      <c r="C83" s="7"/>
      <c r="D83" s="7"/>
      <c r="E83" s="7"/>
      <c r="F83" s="7"/>
      <c r="G83" s="7"/>
      <c r="H83" s="7"/>
      <c r="I83" s="7"/>
    </row>
    <row r="84" spans="1:9" ht="27.75" customHeight="1" x14ac:dyDescent="0.25">
      <c r="A84" s="11"/>
      <c r="B84" s="10"/>
      <c r="C84" s="7"/>
      <c r="D84" s="7"/>
      <c r="E84" s="7"/>
      <c r="F84" s="7"/>
      <c r="G84" s="7"/>
      <c r="H84" s="7"/>
      <c r="I84" s="7"/>
    </row>
    <row r="85" spans="1:9" ht="27.75" customHeight="1" x14ac:dyDescent="0.25">
      <c r="A85" s="11"/>
      <c r="B85" s="10"/>
      <c r="C85" s="7"/>
      <c r="D85" s="7"/>
      <c r="E85" s="7"/>
      <c r="F85" s="7"/>
      <c r="G85" s="7"/>
      <c r="H85" s="7"/>
      <c r="I85" s="7"/>
    </row>
    <row r="86" spans="1:9" ht="27.75" customHeight="1" x14ac:dyDescent="0.25">
      <c r="A86" s="11"/>
      <c r="B86" s="10"/>
      <c r="C86" s="7"/>
      <c r="D86" s="7"/>
      <c r="E86" s="7"/>
      <c r="F86" s="7"/>
      <c r="G86" s="7"/>
      <c r="H86" s="7"/>
      <c r="I86" s="7"/>
    </row>
    <row r="87" spans="1:9" ht="27.75" customHeight="1" x14ac:dyDescent="0.25">
      <c r="A87" s="8"/>
      <c r="B87" s="9"/>
      <c r="C87" s="7"/>
      <c r="D87" s="7"/>
      <c r="E87" s="7"/>
      <c r="F87" s="7"/>
      <c r="G87" s="7"/>
      <c r="H87" s="7"/>
      <c r="I87" s="7"/>
    </row>
    <row r="88" spans="1:9" ht="27.75" customHeight="1" x14ac:dyDescent="0.25">
      <c r="A88" s="8"/>
      <c r="B88" s="9"/>
      <c r="C88" s="7"/>
      <c r="D88" s="7"/>
      <c r="E88" s="7"/>
      <c r="F88" s="7"/>
      <c r="G88" s="7"/>
      <c r="H88" s="7"/>
      <c r="I88" s="7"/>
    </row>
    <row r="89" spans="1:9" ht="27.75" customHeight="1" x14ac:dyDescent="0.25">
      <c r="A89" s="10"/>
      <c r="B89" s="10"/>
      <c r="C89" s="7"/>
      <c r="D89" s="7"/>
      <c r="E89" s="7"/>
      <c r="F89" s="7"/>
      <c r="G89" s="7"/>
      <c r="H89" s="7"/>
      <c r="I89" s="7"/>
    </row>
    <row r="90" spans="1:9" ht="27.75" customHeight="1" x14ac:dyDescent="0.25">
      <c r="A90" s="10"/>
      <c r="B90" s="10"/>
      <c r="C90" s="7"/>
      <c r="D90" s="7"/>
      <c r="E90" s="7"/>
      <c r="F90" s="7"/>
      <c r="G90" s="7"/>
      <c r="H90" s="7"/>
      <c r="I90" s="7"/>
    </row>
    <row r="91" spans="1:9" ht="27.75" customHeight="1" x14ac:dyDescent="0.25">
      <c r="A91" s="10"/>
      <c r="B91" s="10"/>
      <c r="C91" s="7"/>
      <c r="D91" s="7"/>
      <c r="E91" s="7"/>
      <c r="F91" s="7"/>
      <c r="G91" s="7"/>
      <c r="H91" s="7"/>
      <c r="I91" s="7"/>
    </row>
    <row r="92" spans="1:9" ht="27.75" customHeight="1" x14ac:dyDescent="0.25">
      <c r="A92" s="10"/>
      <c r="B92" s="12"/>
      <c r="C92" s="7"/>
      <c r="D92" s="7"/>
      <c r="E92" s="7"/>
      <c r="F92" s="7"/>
      <c r="G92" s="7"/>
      <c r="H92" s="7"/>
      <c r="I92" s="7"/>
    </row>
    <row r="93" spans="1:9" ht="27.75" customHeight="1" x14ac:dyDescent="0.25">
      <c r="A93" s="10"/>
      <c r="B93" s="10"/>
      <c r="C93" s="7"/>
      <c r="D93" s="7"/>
      <c r="E93" s="7"/>
      <c r="F93" s="7"/>
      <c r="G93" s="7"/>
      <c r="H93" s="7"/>
      <c r="I93" s="7"/>
    </row>
    <row r="94" spans="1:9" ht="27.75" customHeight="1" x14ac:dyDescent="0.25">
      <c r="A94" s="10"/>
      <c r="B94" s="10"/>
      <c r="C94" s="7"/>
      <c r="D94" s="7"/>
      <c r="E94" s="7"/>
      <c r="F94" s="7"/>
      <c r="G94" s="7"/>
      <c r="H94" s="7"/>
      <c r="I94" s="7"/>
    </row>
    <row r="95" spans="1:9" ht="27.75" customHeight="1" x14ac:dyDescent="0.25">
      <c r="A95" s="10"/>
      <c r="B95" s="10"/>
      <c r="C95" s="7"/>
      <c r="D95" s="7"/>
      <c r="E95" s="7"/>
      <c r="F95" s="7"/>
      <c r="G95" s="7"/>
      <c r="H95" s="7"/>
      <c r="I95" s="7"/>
    </row>
    <row r="96" spans="1:9" ht="27.75" customHeight="1" x14ac:dyDescent="0.25">
      <c r="A96" s="10"/>
      <c r="B96" s="12"/>
      <c r="C96" s="7"/>
      <c r="D96" s="7"/>
      <c r="E96" s="7"/>
      <c r="F96" s="7"/>
      <c r="G96" s="7"/>
      <c r="H96" s="7"/>
      <c r="I96" s="7"/>
    </row>
    <row r="97" spans="1:9" ht="27.75" customHeight="1" x14ac:dyDescent="0.25">
      <c r="A97" s="10"/>
      <c r="B97" s="12"/>
      <c r="C97" s="7"/>
      <c r="D97" s="7"/>
      <c r="E97" s="7"/>
      <c r="F97" s="7"/>
      <c r="G97" s="7"/>
      <c r="H97" s="7"/>
      <c r="I97" s="7"/>
    </row>
    <row r="98" spans="1:9" ht="27.75" customHeight="1" x14ac:dyDescent="0.25">
      <c r="A98" s="10"/>
      <c r="B98" s="10"/>
      <c r="C98" s="7"/>
      <c r="D98" s="7"/>
      <c r="E98" s="7"/>
      <c r="F98" s="7"/>
      <c r="G98" s="7"/>
      <c r="H98" s="7"/>
      <c r="I98" s="7"/>
    </row>
    <row r="99" spans="1:9" ht="27.75" customHeight="1" x14ac:dyDescent="0.25">
      <c r="A99" s="10"/>
      <c r="B99" s="10"/>
      <c r="C99" s="7"/>
      <c r="D99" s="7"/>
      <c r="E99" s="7"/>
      <c r="F99" s="7"/>
      <c r="G99" s="7"/>
      <c r="H99" s="7"/>
      <c r="I99" s="7"/>
    </row>
    <row r="100" spans="1:9" ht="27.75" customHeight="1" x14ac:dyDescent="0.25">
      <c r="A100" s="10"/>
      <c r="B100" s="10"/>
      <c r="C100" s="7"/>
      <c r="D100" s="7"/>
      <c r="E100" s="7"/>
      <c r="F100" s="7"/>
      <c r="G100" s="7"/>
      <c r="H100" s="7"/>
      <c r="I100" s="7"/>
    </row>
    <row r="101" spans="1:9" ht="27.75" customHeight="1" x14ac:dyDescent="0.25">
      <c r="A101" s="8"/>
      <c r="B101" s="9"/>
      <c r="C101" s="7"/>
      <c r="D101" s="7"/>
      <c r="E101" s="7"/>
      <c r="F101" s="7"/>
      <c r="G101" s="7"/>
      <c r="H101" s="7"/>
      <c r="I101" s="7"/>
    </row>
    <row r="102" spans="1:9" ht="27.75" customHeight="1" x14ac:dyDescent="0.25">
      <c r="A102" s="10"/>
      <c r="B102" s="10"/>
      <c r="C102" s="7"/>
      <c r="D102" s="7"/>
      <c r="E102" s="7"/>
      <c r="F102" s="7"/>
      <c r="G102" s="7"/>
      <c r="H102" s="7"/>
      <c r="I102" s="7"/>
    </row>
    <row r="103" spans="1:9" ht="27.75" customHeight="1" x14ac:dyDescent="0.25">
      <c r="A103" s="10"/>
      <c r="B103" s="10"/>
      <c r="C103" s="7"/>
      <c r="D103" s="7"/>
      <c r="E103" s="7"/>
      <c r="F103" s="7"/>
      <c r="G103" s="7"/>
      <c r="H103" s="7"/>
      <c r="I103" s="7"/>
    </row>
    <row r="104" spans="1:9" ht="27.75" customHeight="1" x14ac:dyDescent="0.25">
      <c r="A104" s="10"/>
      <c r="B104" s="10"/>
      <c r="C104" s="7"/>
      <c r="D104" s="7"/>
      <c r="E104" s="7"/>
      <c r="F104" s="7"/>
      <c r="G104" s="7"/>
      <c r="H104" s="7"/>
      <c r="I104" s="7"/>
    </row>
    <row r="105" spans="1:9" ht="27.75" customHeight="1" x14ac:dyDescent="0.25">
      <c r="A105" s="10"/>
      <c r="B105" s="10"/>
      <c r="C105" s="7"/>
      <c r="D105" s="7"/>
      <c r="E105" s="7"/>
      <c r="F105" s="7"/>
      <c r="G105" s="7"/>
      <c r="H105" s="7"/>
      <c r="I105" s="7"/>
    </row>
    <row r="106" spans="1:9" ht="27.75" customHeight="1" x14ac:dyDescent="0.25">
      <c r="A106" s="10"/>
      <c r="B106" s="10"/>
      <c r="C106" s="7"/>
      <c r="D106" s="7"/>
      <c r="E106" s="7"/>
      <c r="F106" s="7"/>
      <c r="G106" s="7"/>
      <c r="H106" s="7"/>
      <c r="I106" s="7"/>
    </row>
    <row r="107" spans="1:9" ht="27.75" customHeight="1" x14ac:dyDescent="0.25">
      <c r="A107" s="8"/>
      <c r="B107" s="9"/>
      <c r="C107" s="7"/>
      <c r="D107" s="7"/>
      <c r="E107" s="7"/>
      <c r="F107" s="7"/>
      <c r="G107" s="7"/>
      <c r="H107" s="7"/>
      <c r="I107" s="7"/>
    </row>
    <row r="108" spans="1:9" ht="27.75" customHeight="1" x14ac:dyDescent="0.25">
      <c r="A108" s="8"/>
      <c r="B108" s="9"/>
      <c r="C108" s="7"/>
      <c r="D108" s="7"/>
      <c r="E108" s="7"/>
      <c r="F108" s="7"/>
      <c r="G108" s="7"/>
      <c r="H108" s="7"/>
      <c r="I108" s="7"/>
    </row>
    <row r="109" spans="1:9" ht="27.75" customHeight="1" x14ac:dyDescent="0.25">
      <c r="A109" s="10"/>
      <c r="B109" s="13"/>
      <c r="C109" s="7"/>
      <c r="D109" s="7"/>
      <c r="E109" s="7"/>
      <c r="F109" s="7"/>
      <c r="G109" s="7"/>
      <c r="H109" s="7"/>
      <c r="I109" s="7"/>
    </row>
    <row r="110" spans="1:9" ht="27.75" customHeight="1" x14ac:dyDescent="0.25">
      <c r="A110" s="10"/>
      <c r="B110" s="13"/>
      <c r="C110" s="7"/>
      <c r="D110" s="7"/>
      <c r="E110" s="7"/>
      <c r="F110" s="7"/>
      <c r="G110" s="7"/>
      <c r="H110" s="7"/>
      <c r="I110" s="7"/>
    </row>
    <row r="111" spans="1:9" ht="27.75" customHeight="1" x14ac:dyDescent="0.25">
      <c r="A111" s="10"/>
      <c r="B111" s="13"/>
      <c r="C111" s="7"/>
      <c r="D111" s="7"/>
      <c r="E111" s="7"/>
      <c r="F111" s="7"/>
      <c r="G111" s="7"/>
      <c r="H111" s="7"/>
      <c r="I111" s="7"/>
    </row>
    <row r="112" spans="1:9" ht="39" customHeight="1" x14ac:dyDescent="0.25">
      <c r="A112" s="10"/>
      <c r="B112" s="13"/>
      <c r="C112" s="7"/>
      <c r="D112" s="7"/>
      <c r="E112" s="7"/>
      <c r="F112" s="7"/>
      <c r="G112" s="7"/>
      <c r="H112" s="7"/>
      <c r="I112" s="7"/>
    </row>
    <row r="113" spans="1:9" ht="54.75" customHeight="1" x14ac:dyDescent="0.25">
      <c r="A113" s="10"/>
      <c r="B113" s="13"/>
      <c r="C113" s="7"/>
      <c r="D113" s="7"/>
      <c r="E113" s="7"/>
      <c r="F113" s="7"/>
      <c r="G113" s="7"/>
      <c r="H113" s="7"/>
      <c r="I113" s="7"/>
    </row>
    <row r="114" spans="1:9" ht="27.75" customHeight="1" x14ac:dyDescent="0.25">
      <c r="A114" s="10"/>
      <c r="B114" s="13"/>
      <c r="C114" s="7"/>
      <c r="D114" s="7"/>
      <c r="E114" s="7"/>
      <c r="F114" s="7"/>
      <c r="G114" s="7"/>
      <c r="H114" s="7"/>
      <c r="I114" s="7"/>
    </row>
    <row r="115" spans="1:9" ht="27.75" customHeight="1" x14ac:dyDescent="0.25">
      <c r="A115" s="10"/>
      <c r="B115" s="13"/>
      <c r="C115" s="7"/>
      <c r="D115" s="7"/>
      <c r="E115" s="7"/>
      <c r="F115" s="7"/>
      <c r="G115" s="7"/>
      <c r="H115" s="7"/>
      <c r="I115" s="7"/>
    </row>
    <row r="116" spans="1:9" ht="37.5" customHeight="1" x14ac:dyDescent="0.25">
      <c r="A116" s="10"/>
      <c r="B116" s="13"/>
      <c r="C116" s="7"/>
      <c r="D116" s="7"/>
      <c r="E116" s="7"/>
      <c r="F116" s="7"/>
      <c r="G116" s="7"/>
      <c r="H116" s="7"/>
      <c r="I116" s="7"/>
    </row>
    <row r="117" spans="1:9" ht="88.5" customHeight="1" x14ac:dyDescent="0.25">
      <c r="A117" s="10"/>
      <c r="B117" s="13"/>
      <c r="C117" s="7"/>
      <c r="D117" s="7"/>
      <c r="E117" s="7"/>
      <c r="F117" s="7"/>
      <c r="G117" s="7"/>
      <c r="H117" s="7"/>
      <c r="I117" s="7"/>
    </row>
    <row r="118" spans="1:9" ht="37.5" customHeight="1" x14ac:dyDescent="0.25">
      <c r="A118" s="10"/>
      <c r="B118" s="13"/>
      <c r="C118" s="7"/>
      <c r="D118" s="7"/>
      <c r="E118" s="7"/>
      <c r="F118" s="7"/>
      <c r="G118" s="7"/>
      <c r="H118" s="7"/>
      <c r="I118" s="7"/>
    </row>
    <row r="119" spans="1:9" ht="27.75" customHeight="1" x14ac:dyDescent="0.25">
      <c r="A119" s="10"/>
      <c r="B119" s="13"/>
      <c r="C119" s="7"/>
      <c r="D119" s="7"/>
      <c r="E119" s="7"/>
      <c r="F119" s="7"/>
      <c r="G119" s="7"/>
      <c r="H119" s="7"/>
      <c r="I119" s="7"/>
    </row>
    <row r="120" spans="1:9" ht="27.75" customHeight="1" x14ac:dyDescent="0.25">
      <c r="A120" s="10"/>
      <c r="B120" s="13"/>
      <c r="C120" s="7"/>
      <c r="D120" s="7"/>
      <c r="E120" s="7"/>
      <c r="F120" s="7"/>
      <c r="G120" s="7"/>
      <c r="H120" s="7"/>
      <c r="I120" s="7"/>
    </row>
    <row r="121" spans="1:9" ht="27.75" customHeight="1" x14ac:dyDescent="0.25">
      <c r="A121" s="10"/>
      <c r="B121" s="13"/>
      <c r="C121" s="7"/>
      <c r="D121" s="7"/>
      <c r="E121" s="7"/>
      <c r="F121" s="7"/>
      <c r="G121" s="7"/>
      <c r="H121" s="7"/>
      <c r="I121" s="7"/>
    </row>
    <row r="122" spans="1:9" ht="27.75" customHeight="1" x14ac:dyDescent="0.25">
      <c r="A122" s="10"/>
      <c r="B122" s="13"/>
      <c r="C122" s="7"/>
      <c r="D122" s="7"/>
      <c r="E122" s="7"/>
      <c r="F122" s="7"/>
      <c r="G122" s="7"/>
      <c r="H122" s="7"/>
      <c r="I122" s="7"/>
    </row>
    <row r="123" spans="1:9" ht="27.75" customHeight="1" x14ac:dyDescent="0.25">
      <c r="A123" s="10"/>
      <c r="B123" s="13"/>
      <c r="C123" s="7"/>
      <c r="D123" s="7"/>
      <c r="E123" s="7"/>
      <c r="F123" s="7"/>
      <c r="G123" s="7"/>
      <c r="H123" s="7"/>
      <c r="I123" s="7"/>
    </row>
    <row r="124" spans="1:9" ht="27.75" customHeight="1" x14ac:dyDescent="0.25">
      <c r="A124" s="10"/>
      <c r="B124" s="13"/>
      <c r="C124" s="7"/>
      <c r="D124" s="7"/>
      <c r="E124" s="7"/>
      <c r="F124" s="7"/>
      <c r="G124" s="7"/>
      <c r="H124" s="7"/>
      <c r="I124" s="7"/>
    </row>
    <row r="125" spans="1:9" ht="27.75" customHeight="1" x14ac:dyDescent="0.25">
      <c r="A125" s="10"/>
      <c r="B125" s="13"/>
      <c r="C125" s="7"/>
      <c r="D125" s="7"/>
      <c r="E125" s="7"/>
      <c r="F125" s="7"/>
      <c r="G125" s="7"/>
      <c r="H125" s="7"/>
      <c r="I125" s="7"/>
    </row>
    <row r="126" spans="1:9" ht="27.75" customHeight="1" x14ac:dyDescent="0.25">
      <c r="A126" s="10"/>
      <c r="B126" s="13"/>
      <c r="C126" s="7"/>
      <c r="D126" s="7"/>
      <c r="E126" s="7"/>
      <c r="F126" s="7"/>
      <c r="G126" s="7"/>
      <c r="H126" s="7"/>
      <c r="I126" s="7"/>
    </row>
    <row r="127" spans="1:9" ht="27.75" customHeight="1" x14ac:dyDescent="0.25">
      <c r="A127" s="10"/>
      <c r="B127" s="13"/>
      <c r="C127" s="7"/>
      <c r="D127" s="7"/>
      <c r="E127" s="7"/>
      <c r="F127" s="7"/>
      <c r="G127" s="7"/>
      <c r="H127" s="7"/>
      <c r="I127" s="7"/>
    </row>
    <row r="128" spans="1:9" ht="27.75" customHeight="1" x14ac:dyDescent="0.25">
      <c r="A128" s="8"/>
      <c r="B128" s="9"/>
      <c r="C128" s="7"/>
      <c r="D128" s="7"/>
      <c r="E128" s="7"/>
      <c r="F128" s="7"/>
      <c r="G128" s="7"/>
      <c r="H128" s="7"/>
      <c r="I128" s="7"/>
    </row>
    <row r="129" spans="1:9" ht="27.75" customHeight="1" x14ac:dyDescent="0.25">
      <c r="A129" s="10"/>
      <c r="B129" s="12"/>
      <c r="C129" s="7"/>
      <c r="D129" s="7"/>
      <c r="E129" s="7"/>
      <c r="F129" s="7"/>
      <c r="G129" s="7"/>
      <c r="H129" s="7"/>
      <c r="I129" s="7"/>
    </row>
    <row r="130" spans="1:9" ht="27.75" customHeight="1" x14ac:dyDescent="0.25">
      <c r="A130" s="10"/>
      <c r="B130" s="12"/>
      <c r="C130" s="7"/>
      <c r="D130" s="7"/>
      <c r="E130" s="7"/>
      <c r="F130" s="7"/>
      <c r="G130" s="7"/>
      <c r="H130" s="7"/>
      <c r="I130" s="7"/>
    </row>
    <row r="131" spans="1:9" ht="27.75" customHeight="1" x14ac:dyDescent="0.25">
      <c r="A131" s="10"/>
      <c r="B131" s="12"/>
      <c r="C131" s="7"/>
      <c r="D131" s="7"/>
      <c r="E131" s="7"/>
      <c r="F131" s="7"/>
      <c r="G131" s="7"/>
      <c r="H131" s="7"/>
      <c r="I131" s="7"/>
    </row>
    <row r="132" spans="1:9" ht="27.75" customHeight="1" x14ac:dyDescent="0.25">
      <c r="A132" s="10"/>
      <c r="B132" s="12"/>
      <c r="C132" s="7"/>
      <c r="D132" s="7"/>
      <c r="E132" s="7"/>
      <c r="F132" s="7"/>
      <c r="G132" s="7"/>
      <c r="H132" s="7"/>
      <c r="I132" s="7"/>
    </row>
    <row r="133" spans="1:9" ht="27.75" customHeight="1" x14ac:dyDescent="0.25">
      <c r="A133" s="10"/>
      <c r="B133" s="10"/>
      <c r="C133" s="7"/>
      <c r="D133" s="7"/>
      <c r="E133" s="7"/>
      <c r="F133" s="7"/>
      <c r="G133" s="7"/>
      <c r="H133" s="7"/>
      <c r="I133" s="7"/>
    </row>
    <row r="134" spans="1:9" ht="27.75" customHeight="1" x14ac:dyDescent="0.25">
      <c r="A134" s="10"/>
      <c r="B134" s="10"/>
      <c r="C134" s="7"/>
      <c r="D134" s="7"/>
      <c r="E134" s="7"/>
      <c r="F134" s="7"/>
      <c r="G134" s="7"/>
      <c r="H134" s="7"/>
      <c r="I134" s="7"/>
    </row>
    <row r="135" spans="1:9" ht="27.75" customHeight="1" x14ac:dyDescent="0.25">
      <c r="A135" s="8"/>
      <c r="B135" s="9"/>
      <c r="C135" s="7"/>
      <c r="D135" s="7"/>
      <c r="E135" s="7"/>
      <c r="F135" s="7"/>
      <c r="G135" s="7"/>
      <c r="H135" s="7"/>
      <c r="I135" s="7"/>
    </row>
    <row r="136" spans="1:9" ht="27.75" customHeight="1" x14ac:dyDescent="0.25">
      <c r="A136" s="8"/>
      <c r="B136" s="9"/>
      <c r="C136" s="7"/>
      <c r="D136" s="7"/>
      <c r="E136" s="7"/>
      <c r="F136" s="7"/>
      <c r="G136" s="7"/>
      <c r="H136" s="7"/>
      <c r="I136" s="7"/>
    </row>
    <row r="137" spans="1:9" ht="27.75" customHeight="1" x14ac:dyDescent="0.25">
      <c r="A137" s="10"/>
      <c r="B137" s="10"/>
      <c r="C137" s="7"/>
      <c r="D137" s="7"/>
      <c r="E137" s="7"/>
      <c r="F137" s="7"/>
      <c r="G137" s="7"/>
      <c r="H137" s="7"/>
      <c r="I137" s="7"/>
    </row>
    <row r="138" spans="1:9" ht="27.75" customHeight="1" x14ac:dyDescent="0.25">
      <c r="A138" s="10"/>
      <c r="B138" s="10"/>
      <c r="C138" s="7"/>
      <c r="D138" s="7"/>
      <c r="E138" s="7"/>
      <c r="F138" s="7"/>
      <c r="G138" s="7"/>
      <c r="H138" s="7"/>
      <c r="I138" s="7"/>
    </row>
    <row r="139" spans="1:9" ht="27.75" customHeight="1" x14ac:dyDescent="0.25">
      <c r="A139" s="10"/>
      <c r="B139" s="10"/>
      <c r="C139" s="7"/>
      <c r="D139" s="7"/>
      <c r="E139" s="7"/>
      <c r="F139" s="7"/>
      <c r="G139" s="7"/>
      <c r="H139" s="7"/>
      <c r="I139" s="7"/>
    </row>
    <row r="140" spans="1:9" ht="27.75" customHeight="1" x14ac:dyDescent="0.25">
      <c r="A140" s="10"/>
      <c r="B140" s="10"/>
      <c r="C140" s="7"/>
      <c r="D140" s="7"/>
      <c r="E140" s="7"/>
      <c r="F140" s="7"/>
      <c r="G140" s="7"/>
      <c r="H140" s="7"/>
      <c r="I140" s="7"/>
    </row>
    <row r="141" spans="1:9" ht="27.75" customHeight="1" x14ac:dyDescent="0.25">
      <c r="A141" s="10"/>
      <c r="B141" s="10"/>
      <c r="C141" s="7"/>
      <c r="D141" s="7"/>
      <c r="E141" s="7"/>
      <c r="F141" s="7"/>
      <c r="G141" s="7"/>
      <c r="H141" s="7"/>
      <c r="I141" s="7"/>
    </row>
    <row r="142" spans="1:9" ht="27.75" customHeight="1" x14ac:dyDescent="0.25">
      <c r="A142" s="10"/>
      <c r="B142" s="10"/>
      <c r="C142" s="7"/>
      <c r="D142" s="7"/>
      <c r="E142" s="7"/>
      <c r="F142" s="7"/>
      <c r="G142" s="7"/>
      <c r="H142" s="7"/>
      <c r="I142" s="7"/>
    </row>
    <row r="143" spans="1:9" ht="27.75" customHeight="1" x14ac:dyDescent="0.25">
      <c r="A143" s="8"/>
      <c r="B143" s="9"/>
      <c r="C143" s="7"/>
      <c r="D143" s="7"/>
      <c r="E143" s="7"/>
      <c r="F143" s="7"/>
      <c r="G143" s="7"/>
      <c r="H143" s="7"/>
      <c r="I143" s="7"/>
    </row>
    <row r="144" spans="1:9" ht="27.75" customHeight="1" x14ac:dyDescent="0.25">
      <c r="A144" s="8"/>
      <c r="B144" s="9"/>
      <c r="C144" s="7"/>
      <c r="D144" s="7"/>
      <c r="E144" s="7"/>
      <c r="F144" s="7"/>
      <c r="G144" s="7"/>
      <c r="H144" s="7"/>
      <c r="I144" s="7"/>
    </row>
    <row r="145" spans="1:9" ht="27.75" customHeight="1" x14ac:dyDescent="0.25">
      <c r="A145" s="10"/>
      <c r="B145" s="10"/>
      <c r="C145" s="7"/>
      <c r="D145" s="7"/>
      <c r="E145" s="7"/>
      <c r="F145" s="7"/>
      <c r="G145" s="7"/>
      <c r="H145" s="7"/>
      <c r="I145" s="7"/>
    </row>
    <row r="146" spans="1:9" ht="27.75" customHeight="1" x14ac:dyDescent="0.25">
      <c r="A146" s="10"/>
      <c r="B146" s="10"/>
      <c r="C146" s="7"/>
      <c r="D146" s="7"/>
      <c r="E146" s="7"/>
      <c r="F146" s="7"/>
      <c r="G146" s="7"/>
      <c r="H146" s="7"/>
      <c r="I146" s="7"/>
    </row>
    <row r="147" spans="1:9" ht="27.75" customHeight="1" x14ac:dyDescent="0.25">
      <c r="A147" s="10"/>
      <c r="B147" s="10"/>
      <c r="C147" s="7"/>
      <c r="D147" s="7"/>
      <c r="E147" s="7"/>
      <c r="F147" s="7"/>
      <c r="G147" s="7"/>
      <c r="H147" s="7"/>
      <c r="I147" s="7"/>
    </row>
    <row r="148" spans="1:9" ht="27.75" customHeight="1" x14ac:dyDescent="0.25">
      <c r="A148" s="10"/>
      <c r="B148" s="10"/>
      <c r="C148" s="7"/>
      <c r="D148" s="7"/>
      <c r="E148" s="7"/>
      <c r="F148" s="7"/>
      <c r="G148" s="7"/>
      <c r="H148" s="7"/>
      <c r="I148" s="7"/>
    </row>
    <row r="149" spans="1:9" ht="27.75" customHeight="1" x14ac:dyDescent="0.25">
      <c r="A149" s="10"/>
      <c r="B149" s="10"/>
      <c r="C149" s="7"/>
      <c r="D149" s="7"/>
      <c r="E149" s="7"/>
      <c r="F149" s="7"/>
      <c r="G149" s="7"/>
      <c r="H149" s="7"/>
      <c r="I149" s="7"/>
    </row>
    <row r="150" spans="1:9" ht="27.75" customHeight="1" x14ac:dyDescent="0.25">
      <c r="A150" s="10"/>
      <c r="B150" s="10"/>
      <c r="C150" s="7"/>
      <c r="D150" s="7"/>
      <c r="E150" s="7"/>
      <c r="F150" s="7"/>
      <c r="G150" s="7"/>
      <c r="H150" s="7"/>
      <c r="I150" s="7"/>
    </row>
    <row r="151" spans="1:9" ht="27.75" customHeight="1" x14ac:dyDescent="0.25">
      <c r="A151" s="8"/>
      <c r="B151" s="9"/>
      <c r="C151" s="7"/>
      <c r="D151" s="7"/>
      <c r="E151" s="7"/>
      <c r="F151" s="7"/>
      <c r="G151" s="7"/>
      <c r="H151" s="7"/>
      <c r="I151" s="7"/>
    </row>
    <row r="152" spans="1:9" ht="27.75" customHeight="1" x14ac:dyDescent="0.25">
      <c r="A152" s="10"/>
      <c r="B152" s="12"/>
      <c r="C152" s="7"/>
      <c r="D152" s="7"/>
      <c r="E152" s="7"/>
      <c r="F152" s="7"/>
      <c r="G152" s="7"/>
      <c r="H152" s="7"/>
      <c r="I152" s="7"/>
    </row>
    <row r="153" spans="1:9" ht="27.75" customHeight="1" x14ac:dyDescent="0.25">
      <c r="A153" s="10"/>
      <c r="B153" s="10"/>
      <c r="C153" s="7"/>
      <c r="D153" s="7"/>
      <c r="E153" s="7"/>
      <c r="F153" s="7"/>
      <c r="G153" s="7"/>
      <c r="H153" s="7"/>
      <c r="I153" s="7"/>
    </row>
    <row r="154" spans="1:9" ht="27.75" customHeight="1" x14ac:dyDescent="0.25">
      <c r="A154" s="10"/>
      <c r="B154" s="10"/>
      <c r="C154" s="7"/>
      <c r="D154" s="7"/>
      <c r="E154" s="7"/>
      <c r="F154" s="7"/>
      <c r="G154" s="7"/>
      <c r="H154" s="7"/>
      <c r="I154" s="7"/>
    </row>
    <row r="155" spans="1:9" ht="27.75" customHeight="1" x14ac:dyDescent="0.25">
      <c r="A155" s="10"/>
      <c r="B155" s="10"/>
      <c r="C155" s="7"/>
      <c r="D155" s="7"/>
      <c r="E155" s="7"/>
      <c r="F155" s="7"/>
      <c r="G155" s="7"/>
      <c r="H155" s="7"/>
      <c r="I155" s="7"/>
    </row>
    <row r="156" spans="1:9" ht="27.75" customHeight="1" x14ac:dyDescent="0.25">
      <c r="A156" s="10"/>
      <c r="B156" s="13"/>
      <c r="C156" s="7"/>
      <c r="D156" s="7"/>
      <c r="E156" s="7"/>
      <c r="F156" s="7"/>
      <c r="G156" s="7"/>
      <c r="H156" s="7"/>
      <c r="I156" s="7"/>
    </row>
    <row r="157" spans="1:9" ht="27.75" customHeight="1" x14ac:dyDescent="0.25">
      <c r="A157" s="10"/>
      <c r="B157" s="13"/>
      <c r="C157" s="7"/>
      <c r="D157" s="7"/>
      <c r="E157" s="7"/>
      <c r="F157" s="7"/>
      <c r="G157" s="7"/>
      <c r="H157" s="7"/>
      <c r="I157" s="7"/>
    </row>
    <row r="158" spans="1:9" ht="27.75" customHeight="1" x14ac:dyDescent="0.25">
      <c r="A158" s="10"/>
      <c r="B158" s="13"/>
      <c r="C158" s="7"/>
      <c r="D158" s="7"/>
      <c r="E158" s="7"/>
      <c r="F158" s="7"/>
      <c r="G158" s="7"/>
      <c r="H158" s="7"/>
      <c r="I158" s="7"/>
    </row>
    <row r="159" spans="1:9" ht="27.75" customHeight="1" x14ac:dyDescent="0.25">
      <c r="A159" s="10"/>
      <c r="B159" s="10"/>
      <c r="C159" s="7"/>
      <c r="D159" s="7"/>
      <c r="E159" s="7"/>
      <c r="F159" s="7"/>
      <c r="G159" s="7"/>
      <c r="H159" s="7"/>
      <c r="I159" s="7"/>
    </row>
    <row r="160" spans="1:9" ht="27.75" customHeight="1" x14ac:dyDescent="0.25">
      <c r="A160" s="10"/>
      <c r="B160" s="10"/>
      <c r="C160" s="7"/>
      <c r="D160" s="7"/>
      <c r="E160" s="7"/>
      <c r="F160" s="7"/>
      <c r="G160" s="7"/>
      <c r="H160" s="7"/>
      <c r="I160" s="7"/>
    </row>
    <row r="161" spans="1:9" ht="27.75" customHeight="1" x14ac:dyDescent="0.25">
      <c r="A161" s="10"/>
      <c r="B161" s="10"/>
      <c r="C161" s="7"/>
      <c r="D161" s="7"/>
      <c r="E161" s="7"/>
      <c r="F161" s="7"/>
      <c r="G161" s="7"/>
      <c r="H161" s="7"/>
      <c r="I161" s="7"/>
    </row>
    <row r="162" spans="1:9" ht="27.75" customHeight="1" x14ac:dyDescent="0.25">
      <c r="A162" s="10"/>
      <c r="B162" s="10"/>
      <c r="C162" s="7"/>
      <c r="D162" s="7"/>
      <c r="E162" s="7"/>
      <c r="F162" s="7"/>
      <c r="G162" s="7"/>
      <c r="H162" s="7"/>
      <c r="I162" s="7"/>
    </row>
    <row r="163" spans="1:9" ht="27.75" customHeight="1" x14ac:dyDescent="0.25">
      <c r="A163" s="10"/>
      <c r="B163" s="10"/>
      <c r="C163" s="7"/>
      <c r="D163" s="7"/>
      <c r="E163" s="7"/>
      <c r="F163" s="7"/>
      <c r="G163" s="7"/>
      <c r="H163" s="7"/>
      <c r="I163" s="7"/>
    </row>
    <row r="164" spans="1:9" ht="27.75" customHeight="1" x14ac:dyDescent="0.25">
      <c r="A164" s="10"/>
      <c r="B164" s="10"/>
      <c r="C164" s="7"/>
      <c r="D164" s="7"/>
      <c r="E164" s="7"/>
      <c r="F164" s="7"/>
      <c r="G164" s="7"/>
      <c r="H164" s="7"/>
      <c r="I164" s="7"/>
    </row>
    <row r="165" spans="1:9" ht="27.75" customHeight="1" x14ac:dyDescent="0.25">
      <c r="A165" s="10"/>
      <c r="B165" s="10"/>
      <c r="C165" s="7"/>
      <c r="D165" s="7"/>
      <c r="E165" s="7"/>
      <c r="F165" s="7"/>
      <c r="G165" s="7"/>
      <c r="H165" s="7"/>
      <c r="I165" s="7"/>
    </row>
    <row r="166" spans="1:9" ht="27.75" customHeight="1" x14ac:dyDescent="0.25">
      <c r="A166" s="6"/>
      <c r="B166" s="6"/>
      <c r="C166" s="7"/>
      <c r="D166" s="7"/>
      <c r="E166" s="7"/>
      <c r="F166" s="7"/>
      <c r="G166" s="7"/>
      <c r="H166" s="7"/>
      <c r="I166" s="7"/>
    </row>
    <row r="167" spans="1:9" ht="27.75" customHeight="1" x14ac:dyDescent="0.25">
      <c r="A167" s="8"/>
      <c r="B167" s="9"/>
      <c r="C167" s="7"/>
      <c r="D167" s="7"/>
      <c r="E167" s="7"/>
      <c r="F167" s="7"/>
      <c r="G167" s="7"/>
      <c r="H167" s="7"/>
      <c r="I167" s="7"/>
    </row>
    <row r="168" spans="1:9" ht="27.75" customHeight="1" x14ac:dyDescent="0.25">
      <c r="A168" s="11"/>
      <c r="B168" s="10"/>
      <c r="C168" s="7"/>
      <c r="D168" s="7"/>
      <c r="E168" s="7"/>
      <c r="F168" s="7"/>
      <c r="G168" s="7"/>
      <c r="H168" s="7"/>
      <c r="I168" s="7"/>
    </row>
    <row r="169" spans="1:9" ht="27.75" customHeight="1" x14ac:dyDescent="0.25">
      <c r="A169" s="8"/>
      <c r="B169" s="9"/>
      <c r="C169" s="7"/>
      <c r="D169" s="7"/>
      <c r="E169" s="7"/>
      <c r="F169" s="7"/>
      <c r="G169" s="7"/>
      <c r="H169" s="7"/>
      <c r="I169" s="7"/>
    </row>
    <row r="170" spans="1:9" ht="27.75" customHeight="1" x14ac:dyDescent="0.25">
      <c r="A170" s="11"/>
      <c r="B170" s="10"/>
      <c r="C170" s="7"/>
      <c r="D170" s="7"/>
      <c r="E170" s="7"/>
      <c r="F170" s="7"/>
      <c r="G170" s="7"/>
      <c r="H170" s="7"/>
      <c r="I170" s="7"/>
    </row>
    <row r="171" spans="1:9" ht="27.75" customHeight="1" x14ac:dyDescent="0.25">
      <c r="A171" s="8"/>
      <c r="B171" s="9"/>
      <c r="C171" s="7"/>
      <c r="D171" s="7"/>
      <c r="E171" s="7"/>
      <c r="F171" s="7"/>
      <c r="G171" s="7"/>
      <c r="H171" s="7"/>
      <c r="I171" s="7"/>
    </row>
    <row r="172" spans="1:9" ht="27.75" customHeight="1" x14ac:dyDescent="0.25">
      <c r="A172" s="11"/>
      <c r="B172" s="10"/>
      <c r="C172" s="7"/>
      <c r="D172" s="7"/>
      <c r="E172" s="7"/>
      <c r="F172" s="7"/>
      <c r="G172" s="7"/>
      <c r="H172" s="7"/>
      <c r="I172" s="7"/>
    </row>
    <row r="173" spans="1:9" ht="27.75" customHeight="1" x14ac:dyDescent="0.25">
      <c r="A173" s="8"/>
      <c r="B173" s="9"/>
      <c r="C173" s="7"/>
      <c r="D173" s="7"/>
      <c r="E173" s="7"/>
      <c r="F173" s="7"/>
      <c r="G173" s="7"/>
      <c r="H173" s="7"/>
      <c r="I173" s="7"/>
    </row>
    <row r="174" spans="1:9" ht="27.75" customHeight="1" x14ac:dyDescent="0.25">
      <c r="A174" s="11"/>
      <c r="B174" s="10"/>
      <c r="C174" s="7"/>
      <c r="D174" s="7"/>
      <c r="E174" s="7"/>
      <c r="F174" s="7"/>
      <c r="G174" s="7"/>
      <c r="H174" s="7"/>
      <c r="I174" s="7"/>
    </row>
    <row r="175" spans="1:9" ht="27.75" customHeight="1" x14ac:dyDescent="0.25">
      <c r="A175" s="8"/>
      <c r="B175" s="9"/>
      <c r="C175" s="7"/>
      <c r="D175" s="7"/>
      <c r="E175" s="7"/>
      <c r="F175" s="7"/>
      <c r="G175" s="7"/>
      <c r="H175" s="7"/>
      <c r="I175" s="7"/>
    </row>
    <row r="176" spans="1:9" ht="27.75" customHeight="1" x14ac:dyDescent="0.25">
      <c r="A176" s="11"/>
      <c r="B176" s="10"/>
      <c r="C176" s="7"/>
      <c r="D176" s="7"/>
      <c r="E176" s="7"/>
      <c r="F176" s="7"/>
      <c r="G176" s="7"/>
      <c r="H176" s="7"/>
      <c r="I176" s="7"/>
    </row>
    <row r="177" spans="1:9" ht="27.75" customHeight="1" x14ac:dyDescent="0.25">
      <c r="A177" s="8"/>
      <c r="B177" s="9"/>
      <c r="C177" s="7"/>
      <c r="D177" s="7"/>
      <c r="E177" s="7"/>
      <c r="F177" s="7"/>
      <c r="G177" s="7"/>
      <c r="H177" s="7"/>
      <c r="I177" s="7"/>
    </row>
    <row r="178" spans="1:9" ht="27.75" customHeight="1" x14ac:dyDescent="0.25">
      <c r="A178" s="11"/>
      <c r="B178" s="10"/>
      <c r="C178" s="7"/>
      <c r="D178" s="7"/>
      <c r="E178" s="7"/>
      <c r="F178" s="7"/>
      <c r="G178" s="7"/>
      <c r="H178" s="7"/>
      <c r="I178" s="7"/>
    </row>
    <row r="179" spans="1:9" ht="27.75" customHeight="1" x14ac:dyDescent="0.25">
      <c r="A179" s="6"/>
      <c r="B179" s="6"/>
      <c r="C179" s="7"/>
      <c r="D179" s="7"/>
      <c r="E179" s="7"/>
      <c r="F179" s="7"/>
      <c r="G179" s="7"/>
      <c r="H179" s="7"/>
      <c r="I179" s="7"/>
    </row>
    <row r="180" spans="1:9" ht="27.75" customHeight="1" x14ac:dyDescent="0.25">
      <c r="A180" s="8"/>
      <c r="B180" s="9"/>
      <c r="C180" s="7"/>
      <c r="D180" s="7"/>
      <c r="E180" s="7"/>
      <c r="F180" s="7"/>
      <c r="G180" s="7"/>
      <c r="H180" s="7"/>
      <c r="I180" s="7"/>
    </row>
    <row r="181" spans="1:9" ht="27.75" customHeight="1" x14ac:dyDescent="0.25">
      <c r="A181" s="11"/>
      <c r="B181" s="10"/>
      <c r="C181" s="7"/>
      <c r="D181" s="7"/>
      <c r="E181" s="7"/>
      <c r="F181" s="7"/>
      <c r="G181" s="7"/>
      <c r="H181" s="7"/>
      <c r="I181" s="7"/>
    </row>
    <row r="182" spans="1:9" ht="52.5" customHeight="1" x14ac:dyDescent="0.25">
      <c r="A182" s="11"/>
      <c r="B182" s="13"/>
      <c r="C182" s="7"/>
      <c r="D182" s="7"/>
      <c r="E182" s="7"/>
      <c r="F182" s="7"/>
      <c r="G182" s="7"/>
      <c r="H182" s="7"/>
      <c r="I182" s="7"/>
    </row>
    <row r="183" spans="1:9" ht="27.75" customHeight="1" x14ac:dyDescent="0.25">
      <c r="A183" s="11"/>
      <c r="B183" s="10"/>
      <c r="C183" s="7"/>
      <c r="D183" s="7"/>
      <c r="E183" s="7"/>
      <c r="F183" s="7"/>
      <c r="G183" s="7"/>
      <c r="H183" s="7"/>
      <c r="I183" s="7"/>
    </row>
    <row r="184" spans="1:9" ht="27.75" customHeight="1" x14ac:dyDescent="0.25">
      <c r="A184" s="8"/>
      <c r="B184" s="9"/>
      <c r="C184" s="7"/>
      <c r="D184" s="7"/>
      <c r="E184" s="7"/>
      <c r="F184" s="7"/>
      <c r="G184" s="7"/>
      <c r="H184" s="7"/>
      <c r="I184" s="7"/>
    </row>
    <row r="185" spans="1:9" ht="27.75" customHeight="1" x14ac:dyDescent="0.25">
      <c r="A185" s="11"/>
      <c r="B185" s="10"/>
      <c r="C185" s="7"/>
      <c r="D185" s="7"/>
      <c r="E185" s="7"/>
      <c r="F185" s="7"/>
      <c r="G185" s="7"/>
      <c r="H185" s="7"/>
      <c r="I185" s="7"/>
    </row>
    <row r="186" spans="1:9" ht="27.75" customHeight="1" x14ac:dyDescent="0.25">
      <c r="A186" s="11"/>
      <c r="B186" s="10"/>
      <c r="C186" s="7"/>
      <c r="D186" s="7"/>
      <c r="E186" s="7"/>
      <c r="F186" s="7"/>
      <c r="G186" s="7"/>
      <c r="H186" s="7"/>
      <c r="I186" s="7"/>
    </row>
    <row r="187" spans="1:9" ht="27.75" customHeight="1" x14ac:dyDescent="0.25">
      <c r="A187" s="8"/>
      <c r="B187" s="9"/>
      <c r="C187" s="7"/>
      <c r="D187" s="7"/>
      <c r="E187" s="7"/>
      <c r="F187" s="7"/>
      <c r="G187" s="7"/>
      <c r="H187" s="7"/>
      <c r="I187" s="7"/>
    </row>
    <row r="188" spans="1:9" ht="27.75" customHeight="1" x14ac:dyDescent="0.25">
      <c r="A188" s="11"/>
      <c r="B188" s="10"/>
      <c r="C188" s="7"/>
      <c r="D188" s="7"/>
      <c r="E188" s="7"/>
      <c r="F188" s="7"/>
      <c r="G188" s="7"/>
      <c r="H188" s="7"/>
      <c r="I188" s="7"/>
    </row>
    <row r="189" spans="1:9" ht="27.75" customHeight="1" x14ac:dyDescent="0.25">
      <c r="A189" s="11"/>
      <c r="B189" s="10"/>
      <c r="C189" s="7"/>
      <c r="D189" s="7"/>
      <c r="E189" s="7"/>
      <c r="F189" s="7"/>
      <c r="G189" s="7"/>
      <c r="H189" s="7"/>
      <c r="I189" s="7"/>
    </row>
    <row r="190" spans="1:9" ht="27.75" customHeight="1" x14ac:dyDescent="0.25">
      <c r="A190" s="128"/>
      <c r="B190" s="128"/>
      <c r="C190" s="7"/>
      <c r="D190" s="7"/>
      <c r="E190" s="7"/>
      <c r="F190" s="7"/>
      <c r="G190" s="7"/>
      <c r="H190" s="7"/>
      <c r="I190" s="7"/>
    </row>
  </sheetData>
  <mergeCells count="22">
    <mergeCell ref="F16:G16"/>
    <mergeCell ref="A190:B190"/>
    <mergeCell ref="A5:D5"/>
    <mergeCell ref="F5:I5"/>
    <mergeCell ref="A7:D7"/>
    <mergeCell ref="F7:I7"/>
    <mergeCell ref="F14:G14"/>
    <mergeCell ref="F15:G15"/>
    <mergeCell ref="A23:B23"/>
    <mergeCell ref="F23:G23"/>
    <mergeCell ref="A17:B17"/>
    <mergeCell ref="F17:G17"/>
    <mergeCell ref="A19:B19"/>
    <mergeCell ref="F19:G19"/>
    <mergeCell ref="A21:B21"/>
    <mergeCell ref="F21:G21"/>
    <mergeCell ref="C1:G1"/>
    <mergeCell ref="A2:B2"/>
    <mergeCell ref="C2:G2"/>
    <mergeCell ref="A3:B3"/>
    <mergeCell ref="A4:B4"/>
    <mergeCell ref="C3:G3"/>
  </mergeCells>
  <printOptions horizontalCentered="1"/>
  <pageMargins left="0.4" right="0.9" top="0.3" bottom="1" header="0" footer="0.5"/>
  <pageSetup paperSize="9" scale="78" fitToHeight="0" orientation="landscape" r:id="rId1"/>
  <headerFooter>
    <oddFooter>&amp;C&amp;G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97"/>
  <sheetViews>
    <sheetView rightToLeft="1" view="pageBreakPreview" zoomScale="90" zoomScaleNormal="100" zoomScaleSheetLayoutView="90" workbookViewId="0">
      <selection activeCell="E21" sqref="E21:F21"/>
    </sheetView>
  </sheetViews>
  <sheetFormatPr defaultColWidth="9" defaultRowHeight="27.75" customHeight="1" x14ac:dyDescent="0.25"/>
  <cols>
    <col min="1" max="1" width="15.42578125" style="1" customWidth="1"/>
    <col min="2" max="8" width="17.140625" style="1" customWidth="1"/>
    <col min="9" max="9" width="13.28515625" style="1" customWidth="1"/>
    <col min="10" max="16384" width="9" style="1"/>
  </cols>
  <sheetData>
    <row r="1" spans="1:9" ht="35.25" customHeight="1" x14ac:dyDescent="0.25">
      <c r="C1" s="121" t="str">
        <f>"بودجه مصوب سال " &amp; year</f>
        <v>بودجه مصوب سال 1404</v>
      </c>
      <c r="D1" s="121"/>
      <c r="E1" s="121"/>
      <c r="F1" s="121"/>
      <c r="G1" s="121"/>
    </row>
    <row r="2" spans="1:9" ht="29.25" customHeight="1" x14ac:dyDescent="0.5">
      <c r="A2" s="146" t="s">
        <v>170</v>
      </c>
      <c r="B2" s="146"/>
      <c r="C2" s="137" t="s">
        <v>33</v>
      </c>
      <c r="D2" s="137"/>
      <c r="E2" s="137"/>
      <c r="F2" s="137"/>
    </row>
    <row r="3" spans="1:9" ht="20.25" customHeight="1" x14ac:dyDescent="0.25">
      <c r="A3" s="147" t="s">
        <v>168</v>
      </c>
      <c r="B3" s="147"/>
      <c r="C3" s="148" t="s">
        <v>318</v>
      </c>
      <c r="D3" s="148"/>
      <c r="E3" s="148"/>
      <c r="F3" s="148"/>
    </row>
    <row r="4" spans="1:9" ht="20.25" customHeight="1" x14ac:dyDescent="0.5">
      <c r="A4" s="147" t="s">
        <v>169</v>
      </c>
      <c r="B4" s="147"/>
      <c r="H4" s="3" t="s">
        <v>12</v>
      </c>
      <c r="I4" s="3"/>
    </row>
    <row r="5" spans="1:9" s="8" customFormat="1" ht="22.5" customHeight="1" x14ac:dyDescent="0.25">
      <c r="A5" s="1"/>
      <c r="B5" s="145" t="s">
        <v>184</v>
      </c>
      <c r="C5" s="145"/>
      <c r="D5" s="145"/>
      <c r="E5" s="145"/>
      <c r="F5" s="145"/>
      <c r="G5" s="145"/>
      <c r="H5" s="1"/>
      <c r="I5" s="135"/>
    </row>
    <row r="6" spans="1:9" s="8" customFormat="1" ht="22.5" customHeight="1" x14ac:dyDescent="0.25">
      <c r="A6" s="1"/>
      <c r="B6" s="145" t="s">
        <v>155</v>
      </c>
      <c r="C6" s="145"/>
      <c r="D6" s="145"/>
      <c r="E6" s="145" t="s">
        <v>156</v>
      </c>
      <c r="F6" s="145"/>
      <c r="G6" s="145"/>
      <c r="H6" s="1"/>
      <c r="I6" s="135"/>
    </row>
    <row r="7" spans="1:9" s="8" customFormat="1" ht="22.5" customHeight="1" x14ac:dyDescent="0.25">
      <c r="A7" s="1"/>
      <c r="B7" s="37" t="s">
        <v>157</v>
      </c>
      <c r="C7" s="37" t="s">
        <v>158</v>
      </c>
      <c r="D7" s="37" t="s">
        <v>159</v>
      </c>
      <c r="E7" s="37" t="s">
        <v>157</v>
      </c>
      <c r="F7" s="37" t="s">
        <v>158</v>
      </c>
      <c r="G7" s="37" t="s">
        <v>159</v>
      </c>
      <c r="H7" s="1"/>
      <c r="I7" s="7"/>
    </row>
    <row r="8" spans="1:9" s="8" customFormat="1" ht="27" customHeight="1" x14ac:dyDescent="0.25">
      <c r="A8" s="1"/>
      <c r="B8" s="37" t="s">
        <v>160</v>
      </c>
      <c r="C8" s="35">
        <f>SUM(C20:C22)</f>
        <v>0</v>
      </c>
      <c r="D8" s="35">
        <f>SUM(D20:D22)</f>
        <v>0</v>
      </c>
      <c r="E8" s="37" t="s">
        <v>160</v>
      </c>
      <c r="F8" s="35">
        <f>SUM(E20:E22)</f>
        <v>0</v>
      </c>
      <c r="G8" s="35">
        <f>SUM(F20:F22)</f>
        <v>0</v>
      </c>
      <c r="H8" s="1"/>
      <c r="I8" s="35"/>
    </row>
    <row r="9" spans="1:9" s="8" customFormat="1" ht="27" customHeight="1" x14ac:dyDescent="0.25">
      <c r="A9" s="1"/>
      <c r="B9" s="37" t="s">
        <v>161</v>
      </c>
      <c r="C9" s="33" t="e">
        <f>C8/SUM(G20:G22)</f>
        <v>#DIV/0!</v>
      </c>
      <c r="D9" s="33" t="e">
        <f>D8/SUM(H20:H22)</f>
        <v>#DIV/0!</v>
      </c>
      <c r="E9" s="37" t="s">
        <v>161</v>
      </c>
      <c r="F9" s="33" t="e">
        <f>F8/SUM(G20:G22)</f>
        <v>#DIV/0!</v>
      </c>
      <c r="G9" s="33" t="e">
        <f>G8/SUM(H20:H22)</f>
        <v>#DIV/0!</v>
      </c>
      <c r="H9" s="1"/>
      <c r="I9" s="7"/>
    </row>
    <row r="10" spans="1:9" s="8" customFormat="1" ht="8.25" customHeight="1" x14ac:dyDescent="0.25">
      <c r="A10" s="1"/>
      <c r="B10" s="1"/>
      <c r="C10" s="1"/>
      <c r="D10" s="1"/>
      <c r="E10" s="1"/>
      <c r="F10" s="1"/>
      <c r="G10" s="1"/>
      <c r="H10" s="1"/>
      <c r="I10" s="7"/>
    </row>
    <row r="11" spans="1:9" s="8" customFormat="1" ht="18.75" customHeight="1" x14ac:dyDescent="0.25">
      <c r="A11" s="138" t="s">
        <v>185</v>
      </c>
      <c r="B11" s="139"/>
      <c r="C11" s="139"/>
      <c r="D11" s="139"/>
      <c r="E11" s="139"/>
      <c r="F11" s="139"/>
      <c r="G11" s="139"/>
      <c r="H11" s="140"/>
      <c r="I11" s="7"/>
    </row>
    <row r="12" spans="1:9" s="8" customFormat="1" ht="18.75" customHeight="1" x14ac:dyDescent="0.25">
      <c r="A12" s="141" t="s">
        <v>157</v>
      </c>
      <c r="B12" s="142"/>
      <c r="C12" s="136" t="s">
        <v>155</v>
      </c>
      <c r="D12" s="136"/>
      <c r="E12" s="136" t="s">
        <v>156</v>
      </c>
      <c r="F12" s="136"/>
      <c r="G12" s="136" t="s">
        <v>61</v>
      </c>
      <c r="H12" s="136"/>
      <c r="I12" s="7"/>
    </row>
    <row r="13" spans="1:9" s="8" customFormat="1" ht="18.75" customHeight="1" x14ac:dyDescent="0.25">
      <c r="A13" s="143"/>
      <c r="B13" s="144"/>
      <c r="C13" s="37" t="s">
        <v>158</v>
      </c>
      <c r="D13" s="37" t="s">
        <v>159</v>
      </c>
      <c r="E13" s="37" t="s">
        <v>158</v>
      </c>
      <c r="F13" s="37" t="s">
        <v>159</v>
      </c>
      <c r="G13" s="37" t="s">
        <v>158</v>
      </c>
      <c r="H13" s="37" t="s">
        <v>159</v>
      </c>
      <c r="I13" s="7"/>
    </row>
    <row r="14" spans="1:9" s="8" customFormat="1" ht="25.5" customHeight="1" x14ac:dyDescent="0.25">
      <c r="A14" s="133" t="s">
        <v>38</v>
      </c>
      <c r="B14" s="134"/>
      <c r="C14" s="35">
        <f>'مأموریت.برنامه.خدمت'!H8</f>
        <v>0</v>
      </c>
      <c r="D14" s="35">
        <f>'مأموریت.برنامه.خدمت'!I8</f>
        <v>0</v>
      </c>
      <c r="E14" s="35">
        <f>مأموریت.برنامه!I8-C14</f>
        <v>0</v>
      </c>
      <c r="F14" s="35">
        <f>مأموریت.برنامه!J8-D14</f>
        <v>0</v>
      </c>
      <c r="G14" s="35">
        <f>SUM(C14,E14)</f>
        <v>0</v>
      </c>
      <c r="H14" s="35">
        <f>SUM(D14,F14)</f>
        <v>0</v>
      </c>
      <c r="I14" s="7"/>
    </row>
    <row r="15" spans="1:9" s="8" customFormat="1" ht="25.5" customHeight="1" x14ac:dyDescent="0.25">
      <c r="A15" s="133" t="s">
        <v>39</v>
      </c>
      <c r="B15" s="134"/>
      <c r="C15" s="35">
        <f>'مأموریت.برنامه.خدمت'!H30</f>
        <v>0</v>
      </c>
      <c r="D15" s="35">
        <f>'مأموریت.برنامه.خدمت'!I30</f>
        <v>0</v>
      </c>
      <c r="E15" s="35">
        <f>مأموریت.برنامه!I13-C15</f>
        <v>0</v>
      </c>
      <c r="F15" s="35">
        <f>مأموریت.برنامه!J13-D15</f>
        <v>0</v>
      </c>
      <c r="G15" s="35">
        <f>SUM(C15,E15)</f>
        <v>0</v>
      </c>
      <c r="H15" s="35">
        <f>SUM(D15,F15)</f>
        <v>0</v>
      </c>
      <c r="I15" s="7"/>
    </row>
    <row r="16" spans="1:9" s="8" customFormat="1" ht="25.5" customHeight="1" x14ac:dyDescent="0.25">
      <c r="A16" s="133" t="s">
        <v>41</v>
      </c>
      <c r="B16" s="134"/>
      <c r="C16" s="35">
        <f>'مأموریت.برنامه.خدمت'!H60</f>
        <v>0</v>
      </c>
      <c r="D16" s="35">
        <f>'مأموریت.برنامه.خدمت'!I60</f>
        <v>0</v>
      </c>
      <c r="E16" s="35">
        <f>مأموریت.برنامه!I21-C16</f>
        <v>0</v>
      </c>
      <c r="F16" s="35">
        <f>مأموریت.برنامه!J21-D16</f>
        <v>0</v>
      </c>
      <c r="G16" s="35">
        <f t="shared" ref="G16:H22" si="0">SUM(C16,E16)</f>
        <v>0</v>
      </c>
      <c r="H16" s="35">
        <f t="shared" si="0"/>
        <v>0</v>
      </c>
      <c r="I16" s="7"/>
    </row>
    <row r="17" spans="1:9" s="8" customFormat="1" ht="25.5" customHeight="1" x14ac:dyDescent="0.25">
      <c r="A17" s="133" t="s">
        <v>42</v>
      </c>
      <c r="B17" s="134"/>
      <c r="C17" s="35">
        <f>'مأموریت.برنامه.خدمت'!H72</f>
        <v>0</v>
      </c>
      <c r="D17" s="35">
        <f>'مأموریت.برنامه.خدمت'!I72</f>
        <v>0</v>
      </c>
      <c r="E17" s="35">
        <f>مأموریت.برنامه!I25-C17</f>
        <v>0</v>
      </c>
      <c r="F17" s="35">
        <f>مأموریت.برنامه!J25-D17</f>
        <v>0</v>
      </c>
      <c r="G17" s="35">
        <f t="shared" si="0"/>
        <v>0</v>
      </c>
      <c r="H17" s="35">
        <f t="shared" si="0"/>
        <v>0</v>
      </c>
      <c r="I17" s="7"/>
    </row>
    <row r="18" spans="1:9" s="8" customFormat="1" ht="25.5" customHeight="1" x14ac:dyDescent="0.25">
      <c r="A18" s="133" t="s">
        <v>43</v>
      </c>
      <c r="B18" s="134"/>
      <c r="C18" s="35">
        <f>'مأموریت.برنامه.خدمت'!H102</f>
        <v>0</v>
      </c>
      <c r="D18" s="35">
        <f>'مأموریت.برنامه.خدمت'!I102</f>
        <v>0</v>
      </c>
      <c r="E18" s="35">
        <f>مأموریت.برنامه!I34-C18</f>
        <v>0</v>
      </c>
      <c r="F18" s="35">
        <f>مأموریت.برنامه!J34-D18</f>
        <v>0</v>
      </c>
      <c r="G18" s="35">
        <f t="shared" si="0"/>
        <v>0</v>
      </c>
      <c r="H18" s="35">
        <f t="shared" si="0"/>
        <v>0</v>
      </c>
      <c r="I18" s="7"/>
    </row>
    <row r="19" spans="1:9" s="8" customFormat="1" ht="25.5" customHeight="1" x14ac:dyDescent="0.25">
      <c r="A19" s="133" t="s">
        <v>44</v>
      </c>
      <c r="B19" s="134"/>
      <c r="C19" s="35">
        <f>'مأموریت.برنامه.خدمت'!H178</f>
        <v>0</v>
      </c>
      <c r="D19" s="35">
        <f>'مأموریت.برنامه.خدمت'!I178</f>
        <v>0</v>
      </c>
      <c r="E19" s="35">
        <f>مأموریت.برنامه!I39-C19</f>
        <v>0</v>
      </c>
      <c r="F19" s="35">
        <f>مأموریت.برنامه!J39-D19</f>
        <v>0</v>
      </c>
      <c r="G19" s="35">
        <f t="shared" si="0"/>
        <v>0</v>
      </c>
      <c r="H19" s="35">
        <f t="shared" si="0"/>
        <v>0</v>
      </c>
      <c r="I19" s="7"/>
    </row>
    <row r="20" spans="1:9" s="8" customFormat="1" ht="25.5" customHeight="1" x14ac:dyDescent="0.25">
      <c r="A20" s="133" t="s">
        <v>305</v>
      </c>
      <c r="B20" s="134"/>
      <c r="C20" s="38">
        <f>SUM(C14:C19)</f>
        <v>0</v>
      </c>
      <c r="D20" s="38">
        <f t="shared" ref="D20:H20" si="1">SUM(D14:D19)</f>
        <v>0</v>
      </c>
      <c r="E20" s="38">
        <f t="shared" si="1"/>
        <v>0</v>
      </c>
      <c r="F20" s="38">
        <f t="shared" si="1"/>
        <v>0</v>
      </c>
      <c r="G20" s="38">
        <f t="shared" si="1"/>
        <v>0</v>
      </c>
      <c r="H20" s="38">
        <f t="shared" si="1"/>
        <v>0</v>
      </c>
      <c r="I20" s="7"/>
    </row>
    <row r="21" spans="1:9" s="8" customFormat="1" ht="25.5" customHeight="1" x14ac:dyDescent="0.25">
      <c r="A21" s="133" t="s">
        <v>306</v>
      </c>
      <c r="B21" s="134"/>
      <c r="C21" s="35" t="s">
        <v>307</v>
      </c>
      <c r="D21" s="35" t="s">
        <v>307</v>
      </c>
      <c r="E21" s="206">
        <f>'مصارف.اقتصادی.مالی'!E11</f>
        <v>0</v>
      </c>
      <c r="F21" s="206">
        <f>'مصارف.اقتصادی.مالی'!F11</f>
        <v>0</v>
      </c>
      <c r="G21" s="206">
        <f>SUM(C21,E21)</f>
        <v>0</v>
      </c>
      <c r="H21" s="206">
        <f>SUM(D21,F21)</f>
        <v>0</v>
      </c>
      <c r="I21" s="7"/>
    </row>
    <row r="22" spans="1:9" s="8" customFormat="1" ht="25.5" customHeight="1" x14ac:dyDescent="0.25">
      <c r="A22" s="133" t="s">
        <v>167</v>
      </c>
      <c r="B22" s="134"/>
      <c r="C22" s="35">
        <f>'تعهدات.قطعی.سنواتی'!B16</f>
        <v>0</v>
      </c>
      <c r="D22" s="35">
        <f>'تعهدات.قطعی.سنواتی'!C16</f>
        <v>0</v>
      </c>
      <c r="E22" s="35">
        <f>'تعهدات.قطعی.سنواتی'!F16</f>
        <v>0</v>
      </c>
      <c r="F22" s="35">
        <f>'تعهدات.قطعی.سنواتی'!G16</f>
        <v>0</v>
      </c>
      <c r="G22" s="35">
        <f t="shared" si="0"/>
        <v>0</v>
      </c>
      <c r="H22" s="35">
        <f t="shared" si="0"/>
        <v>0</v>
      </c>
      <c r="I22" s="7"/>
    </row>
    <row r="23" spans="1:9" s="8" customFormat="1" ht="12.75" customHeight="1" x14ac:dyDescent="0.25">
      <c r="A23" s="1"/>
      <c r="B23" s="1"/>
      <c r="C23" s="1"/>
      <c r="D23" s="1"/>
      <c r="E23" s="7"/>
      <c r="F23" s="7"/>
      <c r="G23" s="1"/>
      <c r="H23" s="1"/>
      <c r="I23" s="7"/>
    </row>
    <row r="24" spans="1:9" s="8" customFormat="1" ht="27.75" customHeight="1" x14ac:dyDescent="0.25">
      <c r="A24" s="1"/>
      <c r="B24" s="1"/>
      <c r="C24" s="1"/>
      <c r="D24" s="1"/>
      <c r="E24" s="7"/>
      <c r="F24" s="7"/>
      <c r="G24" s="1"/>
      <c r="H24" s="1"/>
      <c r="I24" s="7"/>
    </row>
    <row r="25" spans="1:9" ht="27.75" customHeight="1" x14ac:dyDescent="0.25">
      <c r="A25" s="10"/>
      <c r="B25" s="7"/>
      <c r="C25" s="7"/>
      <c r="D25" s="7"/>
      <c r="E25" s="7"/>
      <c r="F25" s="7"/>
      <c r="G25" s="7"/>
      <c r="H25" s="7"/>
      <c r="I25" s="7"/>
    </row>
    <row r="26" spans="1:9" ht="27.75" customHeight="1" x14ac:dyDescent="0.25">
      <c r="A26" s="10"/>
      <c r="B26" s="7"/>
      <c r="C26" s="7"/>
      <c r="D26" s="7"/>
      <c r="E26" s="7"/>
      <c r="F26" s="7"/>
      <c r="G26" s="7"/>
      <c r="H26" s="7"/>
      <c r="I26" s="7"/>
    </row>
    <row r="27" spans="1:9" ht="27.75" customHeight="1" x14ac:dyDescent="0.25">
      <c r="A27" s="10"/>
      <c r="B27" s="7"/>
      <c r="C27" s="7"/>
      <c r="D27" s="7"/>
      <c r="E27" s="7"/>
      <c r="F27" s="7"/>
      <c r="G27" s="7"/>
      <c r="H27" s="7"/>
      <c r="I27" s="7"/>
    </row>
    <row r="28" spans="1:9" ht="27.75" customHeight="1" x14ac:dyDescent="0.25">
      <c r="A28" s="10"/>
      <c r="B28" s="7"/>
      <c r="C28" s="7"/>
      <c r="D28" s="7"/>
      <c r="E28" s="7"/>
      <c r="F28" s="7"/>
      <c r="G28" s="7"/>
      <c r="H28" s="7"/>
      <c r="I28" s="7"/>
    </row>
    <row r="29" spans="1:9" ht="27.75" customHeight="1" x14ac:dyDescent="0.25">
      <c r="A29" s="10"/>
      <c r="B29" s="7"/>
      <c r="C29" s="7"/>
      <c r="D29" s="7"/>
      <c r="E29" s="7"/>
      <c r="F29" s="7"/>
      <c r="G29" s="7"/>
      <c r="H29" s="7"/>
      <c r="I29" s="7"/>
    </row>
    <row r="30" spans="1:9" ht="27.75" customHeight="1" x14ac:dyDescent="0.25">
      <c r="A30" s="10"/>
      <c r="B30" s="7"/>
      <c r="C30" s="7"/>
      <c r="D30" s="7"/>
      <c r="E30" s="7"/>
      <c r="F30" s="7"/>
      <c r="G30" s="7"/>
      <c r="H30" s="7"/>
      <c r="I30" s="7"/>
    </row>
    <row r="31" spans="1:9" ht="27.75" customHeight="1" x14ac:dyDescent="0.25">
      <c r="A31" s="10"/>
      <c r="B31" s="7"/>
      <c r="C31" s="7"/>
      <c r="D31" s="7"/>
      <c r="E31" s="7"/>
      <c r="F31" s="7"/>
      <c r="G31" s="7"/>
      <c r="H31" s="7"/>
      <c r="I31" s="7"/>
    </row>
    <row r="32" spans="1:9" ht="27.75" customHeight="1" x14ac:dyDescent="0.25">
      <c r="A32" s="10"/>
      <c r="B32" s="7"/>
      <c r="C32" s="7"/>
      <c r="D32" s="7"/>
      <c r="E32" s="7"/>
      <c r="F32" s="7"/>
      <c r="G32" s="7"/>
      <c r="H32" s="7"/>
      <c r="I32" s="7"/>
    </row>
    <row r="33" spans="1:9" ht="27.75" customHeight="1" x14ac:dyDescent="0.25">
      <c r="A33" s="10"/>
      <c r="B33" s="7"/>
      <c r="C33" s="7"/>
      <c r="D33" s="7"/>
      <c r="E33" s="7"/>
      <c r="F33" s="7"/>
      <c r="G33" s="7"/>
      <c r="H33" s="7"/>
      <c r="I33" s="7"/>
    </row>
    <row r="34" spans="1:9" ht="27.75" customHeight="1" x14ac:dyDescent="0.25">
      <c r="A34" s="10"/>
      <c r="B34" s="7"/>
      <c r="C34" s="7"/>
      <c r="D34" s="7"/>
      <c r="E34" s="7"/>
      <c r="F34" s="7"/>
      <c r="G34" s="7"/>
      <c r="H34" s="7"/>
      <c r="I34" s="7"/>
    </row>
    <row r="35" spans="1:9" ht="27.75" customHeight="1" x14ac:dyDescent="0.25">
      <c r="A35" s="9"/>
      <c r="B35" s="7"/>
      <c r="C35" s="7"/>
      <c r="D35" s="7"/>
      <c r="E35" s="7"/>
      <c r="F35" s="7"/>
      <c r="G35" s="7"/>
      <c r="H35" s="7"/>
      <c r="I35" s="7"/>
    </row>
    <row r="36" spans="1:9" ht="27.75" customHeight="1" x14ac:dyDescent="0.25">
      <c r="A36" s="10"/>
      <c r="B36" s="7"/>
      <c r="C36" s="7"/>
      <c r="D36" s="7"/>
      <c r="E36" s="7"/>
      <c r="F36" s="7"/>
      <c r="G36" s="7"/>
      <c r="H36" s="7"/>
      <c r="I36" s="7"/>
    </row>
    <row r="37" spans="1:9" ht="27.75" customHeight="1" x14ac:dyDescent="0.25">
      <c r="A37" s="10"/>
      <c r="B37" s="7"/>
      <c r="C37" s="7"/>
      <c r="D37" s="7"/>
      <c r="E37" s="7"/>
      <c r="F37" s="7"/>
      <c r="G37" s="7"/>
      <c r="H37" s="7"/>
      <c r="I37" s="7"/>
    </row>
    <row r="38" spans="1:9" ht="27.75" customHeight="1" x14ac:dyDescent="0.25">
      <c r="A38" s="10"/>
      <c r="B38" s="7"/>
      <c r="C38" s="7"/>
      <c r="D38" s="7"/>
      <c r="E38" s="7"/>
      <c r="F38" s="7"/>
      <c r="G38" s="7"/>
      <c r="H38" s="7"/>
      <c r="I38" s="7"/>
    </row>
    <row r="39" spans="1:9" ht="27.75" customHeight="1" x14ac:dyDescent="0.25">
      <c r="A39" s="10"/>
      <c r="B39" s="7"/>
      <c r="C39" s="7"/>
      <c r="D39" s="7"/>
      <c r="E39" s="7"/>
      <c r="F39" s="7"/>
      <c r="G39" s="7"/>
      <c r="H39" s="7"/>
      <c r="I39" s="7"/>
    </row>
    <row r="40" spans="1:9" ht="27.75" customHeight="1" x14ac:dyDescent="0.25">
      <c r="A40" s="10"/>
      <c r="B40" s="7"/>
      <c r="C40" s="7"/>
      <c r="D40" s="7"/>
      <c r="E40" s="7"/>
      <c r="F40" s="7"/>
      <c r="G40" s="7"/>
      <c r="H40" s="7"/>
      <c r="I40" s="7"/>
    </row>
    <row r="41" spans="1:9" ht="27.75" customHeight="1" x14ac:dyDescent="0.25">
      <c r="A41" s="10"/>
      <c r="B41" s="7"/>
      <c r="C41" s="7"/>
      <c r="D41" s="7"/>
      <c r="E41" s="7"/>
      <c r="F41" s="7"/>
      <c r="G41" s="7"/>
      <c r="H41" s="7"/>
      <c r="I41" s="7"/>
    </row>
    <row r="42" spans="1:9" ht="27.75" customHeight="1" x14ac:dyDescent="0.25">
      <c r="A42" s="10"/>
      <c r="B42" s="7"/>
      <c r="C42" s="7"/>
      <c r="D42" s="7"/>
      <c r="E42" s="7"/>
      <c r="F42" s="7"/>
      <c r="G42" s="7"/>
      <c r="H42" s="7"/>
      <c r="I42" s="7"/>
    </row>
    <row r="43" spans="1:9" ht="27.75" customHeight="1" x14ac:dyDescent="0.25">
      <c r="A43" s="10"/>
      <c r="B43" s="7"/>
      <c r="C43" s="7"/>
      <c r="D43" s="7"/>
      <c r="E43" s="7"/>
      <c r="F43" s="7"/>
      <c r="G43" s="7"/>
      <c r="H43" s="7"/>
      <c r="I43" s="7"/>
    </row>
    <row r="44" spans="1:9" ht="27.75" customHeight="1" x14ac:dyDescent="0.25">
      <c r="A44" s="10"/>
      <c r="B44" s="7"/>
      <c r="C44" s="7"/>
      <c r="D44" s="7"/>
      <c r="E44" s="7"/>
      <c r="F44" s="7"/>
      <c r="G44" s="7"/>
      <c r="H44" s="7"/>
      <c r="I44" s="7"/>
    </row>
    <row r="45" spans="1:9" ht="27.75" customHeight="1" x14ac:dyDescent="0.25">
      <c r="A45" s="10"/>
      <c r="B45" s="7"/>
      <c r="C45" s="7"/>
      <c r="D45" s="7"/>
      <c r="E45" s="7"/>
      <c r="F45" s="7"/>
      <c r="G45" s="7"/>
      <c r="H45" s="7"/>
      <c r="I45" s="7"/>
    </row>
    <row r="46" spans="1:9" ht="27.75" customHeight="1" x14ac:dyDescent="0.25">
      <c r="A46" s="10"/>
      <c r="B46" s="7"/>
      <c r="C46" s="7"/>
      <c r="D46" s="7"/>
      <c r="E46" s="7"/>
      <c r="F46" s="7"/>
      <c r="G46" s="7"/>
      <c r="H46" s="7"/>
      <c r="I46" s="7"/>
    </row>
    <row r="47" spans="1:9" ht="27.75" customHeight="1" x14ac:dyDescent="0.25">
      <c r="A47" s="10"/>
      <c r="B47" s="7"/>
      <c r="C47" s="7"/>
      <c r="D47" s="7"/>
      <c r="E47" s="7"/>
      <c r="F47" s="7"/>
      <c r="G47" s="7"/>
      <c r="H47" s="7"/>
      <c r="I47" s="7"/>
    </row>
    <row r="48" spans="1:9" ht="27.75" customHeight="1" x14ac:dyDescent="0.25">
      <c r="A48" s="9"/>
      <c r="B48" s="7"/>
      <c r="C48" s="7"/>
      <c r="D48" s="7"/>
      <c r="E48" s="7"/>
      <c r="F48" s="7"/>
      <c r="G48" s="7"/>
      <c r="H48" s="7"/>
      <c r="I48" s="7"/>
    </row>
    <row r="49" spans="1:9" ht="27.75" customHeight="1" x14ac:dyDescent="0.25">
      <c r="A49" s="10"/>
      <c r="B49" s="7"/>
      <c r="C49" s="7"/>
      <c r="D49" s="7"/>
      <c r="E49" s="7"/>
      <c r="F49" s="7"/>
      <c r="G49" s="7"/>
      <c r="H49" s="7"/>
      <c r="I49" s="7"/>
    </row>
    <row r="50" spans="1:9" ht="27.75" customHeight="1" x14ac:dyDescent="0.25">
      <c r="A50" s="12"/>
      <c r="B50" s="7"/>
      <c r="C50" s="7"/>
      <c r="D50" s="7"/>
      <c r="E50" s="7"/>
      <c r="F50" s="7"/>
      <c r="G50" s="7"/>
      <c r="H50" s="7"/>
      <c r="I50" s="7"/>
    </row>
    <row r="51" spans="1:9" ht="27.75" customHeight="1" x14ac:dyDescent="0.25">
      <c r="A51" s="12"/>
      <c r="B51" s="7"/>
      <c r="C51" s="7"/>
      <c r="D51" s="7"/>
      <c r="E51" s="7"/>
      <c r="F51" s="7"/>
      <c r="G51" s="7"/>
      <c r="H51" s="7"/>
      <c r="I51" s="7"/>
    </row>
    <row r="52" spans="1:9" ht="27.75" customHeight="1" x14ac:dyDescent="0.25">
      <c r="A52" s="10"/>
      <c r="B52" s="7"/>
      <c r="C52" s="7"/>
      <c r="D52" s="7"/>
      <c r="E52" s="7"/>
      <c r="F52" s="7"/>
      <c r="G52" s="7"/>
      <c r="H52" s="7"/>
      <c r="I52" s="7"/>
    </row>
    <row r="53" spans="1:9" ht="37.5" customHeight="1" x14ac:dyDescent="0.25">
      <c r="A53" s="13"/>
      <c r="B53" s="7"/>
      <c r="C53" s="7"/>
      <c r="D53" s="7"/>
      <c r="E53" s="7"/>
      <c r="F53" s="7"/>
      <c r="G53" s="7"/>
      <c r="H53" s="7"/>
      <c r="I53" s="7"/>
    </row>
    <row r="54" spans="1:9" ht="27.75" customHeight="1" x14ac:dyDescent="0.25">
      <c r="A54" s="10"/>
      <c r="B54" s="7"/>
      <c r="C54" s="7"/>
      <c r="D54" s="7"/>
      <c r="E54" s="7"/>
      <c r="F54" s="7"/>
      <c r="G54" s="7"/>
      <c r="H54" s="7"/>
      <c r="I54" s="7"/>
    </row>
    <row r="55" spans="1:9" ht="27.75" customHeight="1" x14ac:dyDescent="0.25">
      <c r="A55" s="10"/>
      <c r="B55" s="7"/>
      <c r="C55" s="7"/>
      <c r="D55" s="7"/>
      <c r="E55" s="7"/>
      <c r="F55" s="7"/>
      <c r="G55" s="7"/>
      <c r="H55" s="7"/>
      <c r="I55" s="7"/>
    </row>
    <row r="56" spans="1:9" ht="27.75" customHeight="1" x14ac:dyDescent="0.25">
      <c r="A56" s="10"/>
      <c r="B56" s="7"/>
      <c r="C56" s="7"/>
      <c r="D56" s="7"/>
      <c r="E56" s="7"/>
      <c r="F56" s="7"/>
      <c r="G56" s="7"/>
      <c r="H56" s="7"/>
      <c r="I56" s="7"/>
    </row>
    <row r="57" spans="1:9" ht="27.75" customHeight="1" x14ac:dyDescent="0.25">
      <c r="A57" s="10"/>
      <c r="B57" s="7"/>
      <c r="C57" s="7"/>
      <c r="D57" s="7"/>
      <c r="E57" s="7"/>
      <c r="F57" s="7"/>
      <c r="G57" s="7"/>
      <c r="H57" s="7"/>
      <c r="I57" s="7"/>
    </row>
    <row r="58" spans="1:9" ht="27.75" customHeight="1" x14ac:dyDescent="0.25">
      <c r="A58" s="10"/>
      <c r="B58" s="7"/>
      <c r="C58" s="7"/>
      <c r="D58" s="7"/>
      <c r="E58" s="7"/>
      <c r="F58" s="7"/>
      <c r="G58" s="7"/>
      <c r="H58" s="7"/>
      <c r="I58" s="7"/>
    </row>
    <row r="59" spans="1:9" ht="27.75" customHeight="1" x14ac:dyDescent="0.25">
      <c r="A59" s="10"/>
      <c r="B59" s="7"/>
      <c r="C59" s="7"/>
      <c r="D59" s="7"/>
      <c r="E59" s="7"/>
      <c r="F59" s="7"/>
      <c r="G59" s="7"/>
      <c r="H59" s="7"/>
      <c r="I59" s="7"/>
    </row>
    <row r="60" spans="1:9" ht="27.75" customHeight="1" x14ac:dyDescent="0.25">
      <c r="A60" s="9"/>
      <c r="B60" s="7"/>
      <c r="C60" s="7"/>
      <c r="D60" s="7"/>
      <c r="E60" s="7"/>
      <c r="F60" s="7"/>
      <c r="G60" s="7"/>
      <c r="H60" s="7"/>
      <c r="I60" s="7"/>
    </row>
    <row r="61" spans="1:9" ht="27.75" customHeight="1" x14ac:dyDescent="0.25">
      <c r="A61" s="9"/>
      <c r="B61" s="7"/>
      <c r="C61" s="7"/>
      <c r="D61" s="7"/>
      <c r="E61" s="7"/>
      <c r="F61" s="7"/>
      <c r="G61" s="7"/>
      <c r="H61" s="7"/>
      <c r="I61" s="7"/>
    </row>
    <row r="62" spans="1:9" ht="27.75" customHeight="1" x14ac:dyDescent="0.25">
      <c r="A62" s="10"/>
      <c r="B62" s="7"/>
      <c r="C62" s="7"/>
      <c r="D62" s="7"/>
      <c r="E62" s="7"/>
      <c r="F62" s="7"/>
      <c r="G62" s="7"/>
      <c r="H62" s="7"/>
      <c r="I62" s="7"/>
    </row>
    <row r="63" spans="1:9" ht="27.75" customHeight="1" x14ac:dyDescent="0.25">
      <c r="A63" s="10"/>
      <c r="B63" s="7"/>
      <c r="C63" s="7"/>
      <c r="D63" s="7"/>
      <c r="E63" s="7"/>
      <c r="F63" s="7"/>
      <c r="G63" s="7"/>
      <c r="H63" s="7"/>
      <c r="I63" s="7"/>
    </row>
    <row r="64" spans="1:9" ht="27.75" customHeight="1" x14ac:dyDescent="0.25">
      <c r="A64" s="10"/>
      <c r="B64" s="7"/>
      <c r="C64" s="7"/>
      <c r="D64" s="7"/>
      <c r="E64" s="7"/>
      <c r="F64" s="7"/>
      <c r="G64" s="7"/>
      <c r="H64" s="7"/>
      <c r="I64" s="7"/>
    </row>
    <row r="65" spans="1:9" ht="39.75" customHeight="1" x14ac:dyDescent="0.25">
      <c r="A65" s="13"/>
      <c r="B65" s="7"/>
      <c r="C65" s="7"/>
      <c r="D65" s="7"/>
      <c r="E65" s="7"/>
      <c r="F65" s="7"/>
      <c r="G65" s="7"/>
      <c r="H65" s="7"/>
      <c r="I65" s="7"/>
    </row>
    <row r="66" spans="1:9" ht="39.75" customHeight="1" x14ac:dyDescent="0.25">
      <c r="A66" s="13"/>
      <c r="B66" s="7"/>
      <c r="C66" s="7"/>
      <c r="D66" s="7"/>
      <c r="E66" s="7"/>
      <c r="F66" s="7"/>
      <c r="G66" s="7"/>
      <c r="H66" s="7"/>
      <c r="I66" s="7"/>
    </row>
    <row r="67" spans="1:9" ht="27.75" customHeight="1" x14ac:dyDescent="0.25">
      <c r="A67" s="10"/>
      <c r="B67" s="7"/>
      <c r="C67" s="7"/>
      <c r="D67" s="7"/>
      <c r="E67" s="7"/>
      <c r="F67" s="7"/>
      <c r="G67" s="7"/>
      <c r="H67" s="7"/>
      <c r="I67" s="7"/>
    </row>
    <row r="68" spans="1:9" ht="27.75" customHeight="1" x14ac:dyDescent="0.25">
      <c r="A68" s="10"/>
      <c r="B68" s="7"/>
      <c r="C68" s="7"/>
      <c r="D68" s="7"/>
      <c r="E68" s="7"/>
      <c r="F68" s="7"/>
      <c r="G68" s="7"/>
      <c r="H68" s="7"/>
      <c r="I68" s="7"/>
    </row>
    <row r="69" spans="1:9" ht="27.75" customHeight="1" x14ac:dyDescent="0.25">
      <c r="A69" s="10"/>
      <c r="B69" s="7"/>
      <c r="C69" s="7"/>
      <c r="D69" s="7"/>
      <c r="E69" s="7"/>
      <c r="F69" s="7"/>
      <c r="G69" s="7"/>
      <c r="H69" s="7"/>
      <c r="I69" s="7"/>
    </row>
    <row r="70" spans="1:9" ht="27.75" customHeight="1" x14ac:dyDescent="0.25">
      <c r="A70" s="10"/>
      <c r="B70" s="7"/>
      <c r="C70" s="7"/>
      <c r="D70" s="7"/>
      <c r="E70" s="7"/>
      <c r="F70" s="7"/>
      <c r="G70" s="7"/>
      <c r="H70" s="7"/>
      <c r="I70" s="7"/>
    </row>
    <row r="71" spans="1:9" ht="46.5" customHeight="1" x14ac:dyDescent="0.25">
      <c r="A71" s="13"/>
      <c r="B71" s="7"/>
      <c r="C71" s="7"/>
      <c r="D71" s="7"/>
      <c r="E71" s="7"/>
      <c r="F71" s="7"/>
      <c r="G71" s="7"/>
      <c r="H71" s="7"/>
      <c r="I71" s="7"/>
    </row>
    <row r="72" spans="1:9" ht="27.75" customHeight="1" x14ac:dyDescent="0.25">
      <c r="A72" s="10"/>
      <c r="B72" s="7"/>
      <c r="C72" s="7"/>
      <c r="D72" s="7"/>
      <c r="E72" s="7"/>
      <c r="F72" s="7"/>
      <c r="G72" s="7"/>
      <c r="H72" s="7"/>
      <c r="I72" s="7"/>
    </row>
    <row r="73" spans="1:9" ht="27.75" customHeight="1" x14ac:dyDescent="0.25">
      <c r="A73" s="10"/>
      <c r="B73" s="7"/>
      <c r="C73" s="7"/>
      <c r="D73" s="7"/>
      <c r="E73" s="7"/>
      <c r="F73" s="7"/>
      <c r="G73" s="7"/>
      <c r="H73" s="7"/>
      <c r="I73" s="7"/>
    </row>
    <row r="74" spans="1:9" ht="27.75" customHeight="1" x14ac:dyDescent="0.25">
      <c r="A74" s="10"/>
      <c r="B74" s="7"/>
      <c r="C74" s="7"/>
      <c r="D74" s="7"/>
      <c r="E74" s="7"/>
      <c r="F74" s="7"/>
      <c r="G74" s="7"/>
      <c r="H74" s="7"/>
      <c r="I74" s="7"/>
    </row>
    <row r="75" spans="1:9" ht="27.75" customHeight="1" x14ac:dyDescent="0.25">
      <c r="A75" s="10"/>
      <c r="B75" s="7"/>
      <c r="C75" s="7"/>
      <c r="D75" s="7"/>
      <c r="E75" s="7"/>
      <c r="F75" s="7"/>
      <c r="G75" s="7"/>
      <c r="H75" s="7"/>
      <c r="I75" s="7"/>
    </row>
    <row r="76" spans="1:9" ht="27.75" customHeight="1" x14ac:dyDescent="0.25">
      <c r="A76" s="10"/>
      <c r="B76" s="7"/>
      <c r="C76" s="7"/>
      <c r="D76" s="7"/>
      <c r="E76" s="7"/>
      <c r="F76" s="7"/>
      <c r="G76" s="7"/>
      <c r="H76" s="7"/>
      <c r="I76" s="7"/>
    </row>
    <row r="77" spans="1:9" ht="27.75" customHeight="1" x14ac:dyDescent="0.25">
      <c r="A77" s="10"/>
      <c r="B77" s="7"/>
      <c r="C77" s="7"/>
      <c r="D77" s="7"/>
      <c r="E77" s="7"/>
      <c r="F77" s="7"/>
      <c r="G77" s="7"/>
      <c r="H77" s="7"/>
      <c r="I77" s="7"/>
    </row>
    <row r="78" spans="1:9" ht="27.75" customHeight="1" x14ac:dyDescent="0.25">
      <c r="A78" s="10"/>
      <c r="B78" s="7"/>
      <c r="C78" s="7"/>
      <c r="D78" s="7"/>
      <c r="E78" s="7"/>
      <c r="F78" s="7"/>
      <c r="G78" s="7"/>
      <c r="H78" s="7"/>
      <c r="I78" s="7"/>
    </row>
    <row r="79" spans="1:9" ht="27.75" customHeight="1" x14ac:dyDescent="0.25">
      <c r="A79" s="10"/>
      <c r="B79" s="7"/>
      <c r="C79" s="7"/>
      <c r="D79" s="7"/>
      <c r="E79" s="7"/>
      <c r="F79" s="7"/>
      <c r="G79" s="7"/>
      <c r="H79" s="7"/>
      <c r="I79" s="7"/>
    </row>
    <row r="80" spans="1:9" ht="27.75" customHeight="1" x14ac:dyDescent="0.25">
      <c r="A80" s="10"/>
      <c r="B80" s="7"/>
      <c r="C80" s="7"/>
      <c r="D80" s="7"/>
      <c r="E80" s="7"/>
      <c r="F80" s="7"/>
      <c r="G80" s="7"/>
      <c r="H80" s="7"/>
      <c r="I80" s="7"/>
    </row>
    <row r="81" spans="1:9" ht="27.75" customHeight="1" x14ac:dyDescent="0.25">
      <c r="A81" s="10"/>
      <c r="B81" s="7"/>
      <c r="C81" s="7"/>
      <c r="D81" s="7"/>
      <c r="E81" s="7"/>
      <c r="F81" s="7"/>
      <c r="G81" s="7"/>
      <c r="H81" s="7"/>
      <c r="I81" s="7"/>
    </row>
    <row r="82" spans="1:9" ht="27.75" customHeight="1" x14ac:dyDescent="0.25">
      <c r="A82" s="10"/>
      <c r="B82" s="7"/>
      <c r="C82" s="7"/>
      <c r="D82" s="7"/>
      <c r="E82" s="7"/>
      <c r="F82" s="7"/>
      <c r="G82" s="7"/>
      <c r="H82" s="7"/>
      <c r="I82" s="7"/>
    </row>
    <row r="83" spans="1:9" ht="27.75" customHeight="1" x14ac:dyDescent="0.25">
      <c r="A83" s="10"/>
      <c r="B83" s="7"/>
      <c r="C83" s="7"/>
      <c r="D83" s="7"/>
      <c r="E83" s="7"/>
      <c r="F83" s="7"/>
      <c r="G83" s="7"/>
      <c r="H83" s="7"/>
      <c r="I83" s="7"/>
    </row>
    <row r="84" spans="1:9" ht="27.75" customHeight="1" x14ac:dyDescent="0.25">
      <c r="A84" s="10"/>
      <c r="B84" s="7"/>
      <c r="C84" s="7"/>
      <c r="D84" s="7"/>
      <c r="E84" s="7"/>
      <c r="F84" s="7"/>
      <c r="G84" s="7"/>
      <c r="H84" s="7"/>
      <c r="I84" s="7"/>
    </row>
    <row r="85" spans="1:9" ht="27.75" customHeight="1" x14ac:dyDescent="0.25">
      <c r="A85" s="10"/>
      <c r="B85" s="7"/>
      <c r="C85" s="7"/>
      <c r="D85" s="7"/>
      <c r="E85" s="7"/>
      <c r="F85" s="7"/>
      <c r="G85" s="7"/>
      <c r="H85" s="7"/>
      <c r="I85" s="7"/>
    </row>
    <row r="86" spans="1:9" ht="27.75" customHeight="1" x14ac:dyDescent="0.25">
      <c r="A86" s="10"/>
      <c r="B86" s="7"/>
      <c r="C86" s="7"/>
      <c r="D86" s="7"/>
      <c r="E86" s="7"/>
      <c r="F86" s="7"/>
      <c r="G86" s="7"/>
      <c r="H86" s="7"/>
      <c r="I86" s="7"/>
    </row>
    <row r="87" spans="1:9" ht="27.75" customHeight="1" x14ac:dyDescent="0.25">
      <c r="A87" s="10"/>
      <c r="B87" s="7"/>
      <c r="C87" s="7"/>
      <c r="D87" s="7"/>
      <c r="E87" s="7"/>
      <c r="F87" s="7"/>
      <c r="G87" s="7"/>
      <c r="H87" s="7"/>
      <c r="I87" s="7"/>
    </row>
    <row r="88" spans="1:9" ht="27.75" customHeight="1" x14ac:dyDescent="0.25">
      <c r="A88" s="10"/>
      <c r="B88" s="7"/>
      <c r="C88" s="7"/>
      <c r="D88" s="7"/>
      <c r="E88" s="7"/>
      <c r="F88" s="7"/>
      <c r="G88" s="7"/>
      <c r="H88" s="7"/>
      <c r="I88" s="7"/>
    </row>
    <row r="89" spans="1:9" ht="27.75" customHeight="1" x14ac:dyDescent="0.25">
      <c r="A89" s="10"/>
      <c r="B89" s="7"/>
      <c r="C89" s="7"/>
      <c r="D89" s="7"/>
      <c r="E89" s="7"/>
      <c r="F89" s="7"/>
      <c r="G89" s="7"/>
      <c r="H89" s="7"/>
      <c r="I89" s="7"/>
    </row>
    <row r="90" spans="1:9" ht="27.75" customHeight="1" x14ac:dyDescent="0.25">
      <c r="A90" s="10"/>
      <c r="B90" s="7"/>
      <c r="C90" s="7"/>
      <c r="D90" s="7"/>
      <c r="E90" s="7"/>
      <c r="F90" s="7"/>
      <c r="G90" s="7"/>
      <c r="H90" s="7"/>
      <c r="I90" s="7"/>
    </row>
    <row r="91" spans="1:9" ht="27.75" customHeight="1" x14ac:dyDescent="0.25">
      <c r="A91" s="10"/>
      <c r="B91" s="7"/>
      <c r="C91" s="7"/>
      <c r="D91" s="7"/>
      <c r="E91" s="7"/>
      <c r="F91" s="7"/>
      <c r="G91" s="7"/>
      <c r="H91" s="7"/>
      <c r="I91" s="7"/>
    </row>
    <row r="92" spans="1:9" ht="27.75" customHeight="1" x14ac:dyDescent="0.25">
      <c r="A92" s="10"/>
      <c r="B92" s="7"/>
      <c r="C92" s="7"/>
      <c r="D92" s="7"/>
      <c r="E92" s="7"/>
      <c r="F92" s="7"/>
      <c r="G92" s="7"/>
      <c r="H92" s="7"/>
      <c r="I92" s="7"/>
    </row>
    <row r="93" spans="1:9" ht="27.75" customHeight="1" x14ac:dyDescent="0.25">
      <c r="A93" s="10"/>
      <c r="B93" s="7"/>
      <c r="C93" s="7"/>
      <c r="D93" s="7"/>
      <c r="E93" s="7"/>
      <c r="F93" s="7"/>
      <c r="G93" s="7"/>
      <c r="H93" s="7"/>
      <c r="I93" s="7"/>
    </row>
    <row r="94" spans="1:9" ht="27.75" customHeight="1" x14ac:dyDescent="0.25">
      <c r="A94" s="9"/>
      <c r="B94" s="7"/>
      <c r="C94" s="7"/>
      <c r="D94" s="7"/>
      <c r="E94" s="7"/>
      <c r="F94" s="7"/>
      <c r="G94" s="7"/>
      <c r="H94" s="7"/>
      <c r="I94" s="7"/>
    </row>
    <row r="95" spans="1:9" ht="27.75" customHeight="1" x14ac:dyDescent="0.25">
      <c r="A95" s="9"/>
      <c r="B95" s="7"/>
      <c r="C95" s="7"/>
      <c r="D95" s="7"/>
      <c r="E95" s="7"/>
      <c r="F95" s="7"/>
      <c r="G95" s="7"/>
      <c r="H95" s="7"/>
      <c r="I95" s="7"/>
    </row>
    <row r="96" spans="1:9" ht="27.75" customHeight="1" x14ac:dyDescent="0.25">
      <c r="A96" s="10"/>
      <c r="B96" s="7"/>
      <c r="C96" s="7"/>
      <c r="D96" s="7"/>
      <c r="E96" s="7"/>
      <c r="F96" s="7"/>
      <c r="G96" s="7"/>
      <c r="H96" s="7"/>
      <c r="I96" s="7"/>
    </row>
    <row r="97" spans="1:9" ht="27.75" customHeight="1" x14ac:dyDescent="0.25">
      <c r="A97" s="10"/>
      <c r="B97" s="7"/>
      <c r="C97" s="7"/>
      <c r="D97" s="7"/>
      <c r="E97" s="7"/>
      <c r="F97" s="7"/>
      <c r="G97" s="7"/>
      <c r="H97" s="7"/>
      <c r="I97" s="7"/>
    </row>
    <row r="98" spans="1:9" ht="27.75" customHeight="1" x14ac:dyDescent="0.25">
      <c r="A98" s="10"/>
      <c r="B98" s="7"/>
      <c r="C98" s="7"/>
      <c r="D98" s="7"/>
      <c r="E98" s="7"/>
      <c r="F98" s="7"/>
      <c r="G98" s="7"/>
      <c r="H98" s="7"/>
      <c r="I98" s="7"/>
    </row>
    <row r="99" spans="1:9" ht="27.75" customHeight="1" x14ac:dyDescent="0.25">
      <c r="A99" s="12"/>
      <c r="B99" s="7"/>
      <c r="C99" s="7"/>
      <c r="D99" s="7"/>
      <c r="E99" s="7"/>
      <c r="F99" s="7"/>
      <c r="G99" s="7"/>
      <c r="H99" s="7"/>
      <c r="I99" s="7"/>
    </row>
    <row r="100" spans="1:9" ht="27.75" customHeight="1" x14ac:dyDescent="0.25">
      <c r="A100" s="10"/>
      <c r="B100" s="7"/>
      <c r="C100" s="7"/>
      <c r="D100" s="7"/>
      <c r="E100" s="7"/>
      <c r="F100" s="7"/>
      <c r="G100" s="7"/>
      <c r="H100" s="7"/>
      <c r="I100" s="7"/>
    </row>
    <row r="101" spans="1:9" ht="27.75" customHeight="1" x14ac:dyDescent="0.25">
      <c r="A101" s="10"/>
      <c r="B101" s="7"/>
      <c r="C101" s="7"/>
      <c r="D101" s="7"/>
      <c r="E101" s="7"/>
      <c r="F101" s="7"/>
      <c r="G101" s="7"/>
      <c r="H101" s="7"/>
      <c r="I101" s="7"/>
    </row>
    <row r="102" spans="1:9" ht="27.75" customHeight="1" x14ac:dyDescent="0.25">
      <c r="A102" s="10"/>
      <c r="B102" s="7"/>
      <c r="C102" s="7"/>
      <c r="D102" s="7"/>
      <c r="E102" s="7"/>
      <c r="F102" s="7"/>
      <c r="G102" s="7"/>
      <c r="H102" s="7"/>
      <c r="I102" s="7"/>
    </row>
    <row r="103" spans="1:9" ht="27.75" customHeight="1" x14ac:dyDescent="0.25">
      <c r="A103" s="12"/>
      <c r="B103" s="7"/>
      <c r="C103" s="7"/>
      <c r="D103" s="7"/>
      <c r="E103" s="7"/>
      <c r="F103" s="7"/>
      <c r="G103" s="7"/>
      <c r="H103" s="7"/>
      <c r="I103" s="7"/>
    </row>
    <row r="104" spans="1:9" ht="27.75" customHeight="1" x14ac:dyDescent="0.25">
      <c r="A104" s="12"/>
      <c r="B104" s="7"/>
      <c r="C104" s="7"/>
      <c r="D104" s="7"/>
      <c r="E104" s="7"/>
      <c r="F104" s="7"/>
      <c r="G104" s="7"/>
      <c r="H104" s="7"/>
      <c r="I104" s="7"/>
    </row>
    <row r="105" spans="1:9" ht="27.75" customHeight="1" x14ac:dyDescent="0.25">
      <c r="A105" s="10"/>
      <c r="B105" s="7"/>
      <c r="C105" s="7"/>
      <c r="D105" s="7"/>
      <c r="E105" s="7"/>
      <c r="F105" s="7"/>
      <c r="G105" s="7"/>
      <c r="H105" s="7"/>
      <c r="I105" s="7"/>
    </row>
    <row r="106" spans="1:9" ht="27.75" customHeight="1" x14ac:dyDescent="0.25">
      <c r="A106" s="10"/>
      <c r="B106" s="7"/>
      <c r="C106" s="7"/>
      <c r="D106" s="7"/>
      <c r="E106" s="7"/>
      <c r="F106" s="7"/>
      <c r="G106" s="7"/>
      <c r="H106" s="7"/>
      <c r="I106" s="7"/>
    </row>
    <row r="107" spans="1:9" ht="27.75" customHeight="1" x14ac:dyDescent="0.25">
      <c r="A107" s="10"/>
      <c r="B107" s="7"/>
      <c r="C107" s="7"/>
      <c r="D107" s="7"/>
      <c r="E107" s="7"/>
      <c r="F107" s="7"/>
      <c r="G107" s="7"/>
      <c r="H107" s="7"/>
      <c r="I107" s="7"/>
    </row>
    <row r="108" spans="1:9" ht="27.75" customHeight="1" x14ac:dyDescent="0.25">
      <c r="A108" s="9"/>
      <c r="B108" s="7"/>
      <c r="C108" s="7"/>
      <c r="D108" s="7"/>
      <c r="E108" s="7"/>
      <c r="F108" s="7"/>
      <c r="G108" s="7"/>
      <c r="H108" s="7"/>
      <c r="I108" s="7"/>
    </row>
    <row r="109" spans="1:9" ht="27.75" customHeight="1" x14ac:dyDescent="0.25">
      <c r="A109" s="10"/>
      <c r="B109" s="7"/>
      <c r="C109" s="7"/>
      <c r="D109" s="7"/>
      <c r="E109" s="7"/>
      <c r="F109" s="7"/>
      <c r="G109" s="7"/>
      <c r="H109" s="7"/>
      <c r="I109" s="7"/>
    </row>
    <row r="110" spans="1:9" ht="27.75" customHeight="1" x14ac:dyDescent="0.25">
      <c r="A110" s="10"/>
      <c r="B110" s="7"/>
      <c r="C110" s="7"/>
      <c r="D110" s="7"/>
      <c r="E110" s="7"/>
      <c r="F110" s="7"/>
      <c r="G110" s="7"/>
      <c r="H110" s="7"/>
      <c r="I110" s="7"/>
    </row>
    <row r="111" spans="1:9" ht="27.75" customHeight="1" x14ac:dyDescent="0.25">
      <c r="A111" s="10"/>
      <c r="B111" s="7"/>
      <c r="C111" s="7"/>
      <c r="D111" s="7"/>
      <c r="E111" s="7"/>
      <c r="F111" s="7"/>
      <c r="G111" s="7"/>
      <c r="H111" s="7"/>
      <c r="I111" s="7"/>
    </row>
    <row r="112" spans="1:9" ht="27.75" customHeight="1" x14ac:dyDescent="0.25">
      <c r="A112" s="10"/>
      <c r="B112" s="7"/>
      <c r="C112" s="7"/>
      <c r="D112" s="7"/>
      <c r="E112" s="7"/>
      <c r="F112" s="7"/>
      <c r="G112" s="7"/>
      <c r="H112" s="7"/>
      <c r="I112" s="7"/>
    </row>
    <row r="113" spans="1:9" ht="27.75" customHeight="1" x14ac:dyDescent="0.25">
      <c r="A113" s="10"/>
      <c r="B113" s="7"/>
      <c r="C113" s="7"/>
      <c r="D113" s="7"/>
      <c r="E113" s="7"/>
      <c r="F113" s="7"/>
      <c r="G113" s="7"/>
      <c r="H113" s="7"/>
      <c r="I113" s="7"/>
    </row>
    <row r="114" spans="1:9" ht="27.75" customHeight="1" x14ac:dyDescent="0.25">
      <c r="A114" s="9"/>
      <c r="B114" s="7"/>
      <c r="C114" s="7"/>
      <c r="D114" s="7"/>
      <c r="E114" s="7"/>
      <c r="F114" s="7"/>
      <c r="G114" s="7"/>
      <c r="H114" s="7"/>
      <c r="I114" s="7"/>
    </row>
    <row r="115" spans="1:9" ht="27.75" customHeight="1" x14ac:dyDescent="0.25">
      <c r="A115" s="9"/>
      <c r="B115" s="7"/>
      <c r="C115" s="7"/>
      <c r="D115" s="7"/>
      <c r="E115" s="7"/>
      <c r="F115" s="7"/>
      <c r="G115" s="7"/>
      <c r="H115" s="7"/>
      <c r="I115" s="7"/>
    </row>
    <row r="116" spans="1:9" ht="27.75" customHeight="1" x14ac:dyDescent="0.25">
      <c r="A116" s="13"/>
      <c r="B116" s="7"/>
      <c r="C116" s="7"/>
      <c r="D116" s="7"/>
      <c r="E116" s="7"/>
      <c r="F116" s="7"/>
      <c r="G116" s="7"/>
      <c r="H116" s="7"/>
      <c r="I116" s="7"/>
    </row>
    <row r="117" spans="1:9" ht="27.75" customHeight="1" x14ac:dyDescent="0.25">
      <c r="A117" s="13"/>
      <c r="B117" s="7"/>
      <c r="C117" s="7"/>
      <c r="D117" s="7"/>
      <c r="E117" s="7"/>
      <c r="F117" s="7"/>
      <c r="G117" s="7"/>
      <c r="H117" s="7"/>
      <c r="I117" s="7"/>
    </row>
    <row r="118" spans="1:9" ht="27.75" customHeight="1" x14ac:dyDescent="0.25">
      <c r="A118" s="13"/>
      <c r="B118" s="7"/>
      <c r="C118" s="7"/>
      <c r="D118" s="7"/>
      <c r="E118" s="7"/>
      <c r="F118" s="7"/>
      <c r="G118" s="7"/>
      <c r="H118" s="7"/>
      <c r="I118" s="7"/>
    </row>
    <row r="119" spans="1:9" ht="39" customHeight="1" x14ac:dyDescent="0.25">
      <c r="A119" s="13"/>
      <c r="B119" s="7"/>
      <c r="C119" s="7"/>
      <c r="D119" s="7"/>
      <c r="E119" s="7"/>
      <c r="F119" s="7"/>
      <c r="G119" s="7"/>
      <c r="H119" s="7"/>
      <c r="I119" s="7"/>
    </row>
    <row r="120" spans="1:9" ht="54.75" customHeight="1" x14ac:dyDescent="0.25">
      <c r="A120" s="13"/>
      <c r="B120" s="7"/>
      <c r="C120" s="7"/>
      <c r="D120" s="7"/>
      <c r="E120" s="7"/>
      <c r="F120" s="7"/>
      <c r="G120" s="7"/>
      <c r="H120" s="7"/>
      <c r="I120" s="7"/>
    </row>
    <row r="121" spans="1:9" ht="27.75" customHeight="1" x14ac:dyDescent="0.25">
      <c r="A121" s="13"/>
      <c r="B121" s="7"/>
      <c r="C121" s="7"/>
      <c r="D121" s="7"/>
      <c r="E121" s="7"/>
      <c r="F121" s="7"/>
      <c r="G121" s="7"/>
      <c r="H121" s="7"/>
      <c r="I121" s="7"/>
    </row>
    <row r="122" spans="1:9" ht="27.75" customHeight="1" x14ac:dyDescent="0.25">
      <c r="A122" s="13"/>
      <c r="B122" s="7"/>
      <c r="C122" s="7"/>
      <c r="D122" s="7"/>
      <c r="E122" s="7"/>
      <c r="F122" s="7"/>
      <c r="G122" s="7"/>
      <c r="H122" s="7"/>
      <c r="I122" s="7"/>
    </row>
    <row r="123" spans="1:9" ht="37.5" customHeight="1" x14ac:dyDescent="0.25">
      <c r="A123" s="13"/>
      <c r="B123" s="7"/>
      <c r="C123" s="7"/>
      <c r="D123" s="7"/>
      <c r="E123" s="7"/>
      <c r="F123" s="7"/>
      <c r="G123" s="7"/>
      <c r="H123" s="7"/>
      <c r="I123" s="7"/>
    </row>
    <row r="124" spans="1:9" ht="88.5" customHeight="1" x14ac:dyDescent="0.25">
      <c r="A124" s="13"/>
      <c r="B124" s="7"/>
      <c r="C124" s="7"/>
      <c r="D124" s="7"/>
      <c r="E124" s="7"/>
      <c r="F124" s="7"/>
      <c r="G124" s="7"/>
      <c r="H124" s="7"/>
      <c r="I124" s="7"/>
    </row>
    <row r="125" spans="1:9" ht="37.5" customHeight="1" x14ac:dyDescent="0.25">
      <c r="A125" s="13"/>
      <c r="B125" s="7"/>
      <c r="C125" s="7"/>
      <c r="D125" s="7"/>
      <c r="E125" s="7"/>
      <c r="F125" s="7"/>
      <c r="G125" s="7"/>
      <c r="H125" s="7"/>
      <c r="I125" s="7"/>
    </row>
    <row r="126" spans="1:9" ht="27.75" customHeight="1" x14ac:dyDescent="0.25">
      <c r="A126" s="13"/>
      <c r="B126" s="7"/>
      <c r="C126" s="7"/>
      <c r="D126" s="7"/>
      <c r="E126" s="7"/>
      <c r="F126" s="7"/>
      <c r="G126" s="7"/>
      <c r="H126" s="7"/>
      <c r="I126" s="7"/>
    </row>
    <row r="127" spans="1:9" ht="27.75" customHeight="1" x14ac:dyDescent="0.25">
      <c r="A127" s="13"/>
      <c r="B127" s="7"/>
      <c r="C127" s="7"/>
      <c r="D127" s="7"/>
      <c r="E127" s="7"/>
      <c r="F127" s="7"/>
      <c r="G127" s="7"/>
      <c r="H127" s="7"/>
      <c r="I127" s="7"/>
    </row>
    <row r="128" spans="1:9" ht="27.75" customHeight="1" x14ac:dyDescent="0.25">
      <c r="A128" s="13"/>
      <c r="B128" s="7"/>
      <c r="C128" s="7"/>
      <c r="D128" s="7"/>
      <c r="E128" s="7"/>
      <c r="F128" s="7"/>
      <c r="G128" s="7"/>
      <c r="H128" s="7"/>
      <c r="I128" s="7"/>
    </row>
    <row r="129" spans="1:9" ht="27.75" customHeight="1" x14ac:dyDescent="0.25">
      <c r="A129" s="13"/>
      <c r="B129" s="7"/>
      <c r="C129" s="7"/>
      <c r="D129" s="7"/>
      <c r="E129" s="7"/>
      <c r="F129" s="7"/>
      <c r="G129" s="7"/>
      <c r="H129" s="7"/>
      <c r="I129" s="7"/>
    </row>
    <row r="130" spans="1:9" ht="27.75" customHeight="1" x14ac:dyDescent="0.25">
      <c r="A130" s="13"/>
      <c r="B130" s="7"/>
      <c r="C130" s="7"/>
      <c r="D130" s="7"/>
      <c r="E130" s="7"/>
      <c r="F130" s="7"/>
      <c r="G130" s="7"/>
      <c r="H130" s="7"/>
      <c r="I130" s="7"/>
    </row>
    <row r="131" spans="1:9" ht="27.75" customHeight="1" x14ac:dyDescent="0.25">
      <c r="A131" s="13"/>
      <c r="B131" s="7"/>
      <c r="C131" s="7"/>
      <c r="D131" s="7"/>
      <c r="E131" s="7"/>
      <c r="F131" s="7"/>
      <c r="G131" s="7"/>
      <c r="H131" s="7"/>
      <c r="I131" s="7"/>
    </row>
    <row r="132" spans="1:9" ht="27.75" customHeight="1" x14ac:dyDescent="0.25">
      <c r="A132" s="13"/>
      <c r="B132" s="7"/>
      <c r="C132" s="7"/>
      <c r="D132" s="7"/>
      <c r="E132" s="7"/>
      <c r="F132" s="7"/>
      <c r="G132" s="7"/>
      <c r="H132" s="7"/>
      <c r="I132" s="7"/>
    </row>
    <row r="133" spans="1:9" ht="27.75" customHeight="1" x14ac:dyDescent="0.25">
      <c r="A133" s="13"/>
      <c r="B133" s="7"/>
      <c r="C133" s="7"/>
      <c r="D133" s="7"/>
      <c r="E133" s="7"/>
      <c r="F133" s="7"/>
      <c r="G133" s="7"/>
      <c r="H133" s="7"/>
      <c r="I133" s="7"/>
    </row>
    <row r="134" spans="1:9" ht="27.75" customHeight="1" x14ac:dyDescent="0.25">
      <c r="A134" s="13"/>
      <c r="B134" s="7"/>
      <c r="C134" s="7"/>
      <c r="D134" s="7"/>
      <c r="E134" s="7"/>
      <c r="F134" s="7"/>
      <c r="G134" s="7"/>
      <c r="H134" s="7"/>
      <c r="I134" s="7"/>
    </row>
    <row r="135" spans="1:9" ht="27.75" customHeight="1" x14ac:dyDescent="0.25">
      <c r="A135" s="9"/>
      <c r="B135" s="7"/>
      <c r="C135" s="7"/>
      <c r="D135" s="7"/>
      <c r="E135" s="7"/>
      <c r="F135" s="7"/>
      <c r="G135" s="7"/>
      <c r="H135" s="7"/>
      <c r="I135" s="7"/>
    </row>
    <row r="136" spans="1:9" ht="27.75" customHeight="1" x14ac:dyDescent="0.25">
      <c r="A136" s="12"/>
      <c r="B136" s="7"/>
      <c r="C136" s="7"/>
      <c r="D136" s="7"/>
      <c r="E136" s="7"/>
      <c r="F136" s="7"/>
      <c r="G136" s="7"/>
      <c r="H136" s="7"/>
      <c r="I136" s="7"/>
    </row>
    <row r="137" spans="1:9" ht="27.75" customHeight="1" x14ac:dyDescent="0.25">
      <c r="A137" s="12"/>
      <c r="B137" s="7"/>
      <c r="C137" s="7"/>
      <c r="D137" s="7"/>
      <c r="E137" s="7"/>
      <c r="F137" s="7"/>
      <c r="G137" s="7"/>
      <c r="H137" s="7"/>
      <c r="I137" s="7"/>
    </row>
    <row r="138" spans="1:9" ht="27.75" customHeight="1" x14ac:dyDescent="0.25">
      <c r="A138" s="12"/>
      <c r="B138" s="7"/>
      <c r="C138" s="7"/>
      <c r="D138" s="7"/>
      <c r="E138" s="7"/>
      <c r="F138" s="7"/>
      <c r="G138" s="7"/>
      <c r="H138" s="7"/>
      <c r="I138" s="7"/>
    </row>
    <row r="139" spans="1:9" ht="27.75" customHeight="1" x14ac:dyDescent="0.25">
      <c r="A139" s="12"/>
      <c r="B139" s="7"/>
      <c r="C139" s="7"/>
      <c r="D139" s="7"/>
      <c r="E139" s="7"/>
      <c r="F139" s="7"/>
      <c r="G139" s="7"/>
      <c r="H139" s="7"/>
      <c r="I139" s="7"/>
    </row>
    <row r="140" spans="1:9" ht="27.75" customHeight="1" x14ac:dyDescent="0.25">
      <c r="A140" s="10"/>
      <c r="B140" s="7"/>
      <c r="C140" s="7"/>
      <c r="D140" s="7"/>
      <c r="E140" s="7"/>
      <c r="F140" s="7"/>
      <c r="G140" s="7"/>
      <c r="H140" s="7"/>
      <c r="I140" s="7"/>
    </row>
    <row r="141" spans="1:9" ht="27.75" customHeight="1" x14ac:dyDescent="0.25">
      <c r="A141" s="10"/>
      <c r="B141" s="7"/>
      <c r="C141" s="7"/>
      <c r="D141" s="7"/>
      <c r="E141" s="7"/>
      <c r="F141" s="7"/>
      <c r="G141" s="7"/>
      <c r="H141" s="7"/>
      <c r="I141" s="7"/>
    </row>
    <row r="142" spans="1:9" ht="27.75" customHeight="1" x14ac:dyDescent="0.25">
      <c r="A142" s="9"/>
      <c r="B142" s="7"/>
      <c r="C142" s="7"/>
      <c r="D142" s="7"/>
      <c r="E142" s="7"/>
      <c r="F142" s="7"/>
      <c r="G142" s="7"/>
      <c r="H142" s="7"/>
      <c r="I142" s="7"/>
    </row>
    <row r="143" spans="1:9" ht="27.75" customHeight="1" x14ac:dyDescent="0.25">
      <c r="A143" s="9"/>
      <c r="B143" s="7"/>
      <c r="C143" s="7"/>
      <c r="D143" s="7"/>
      <c r="E143" s="7"/>
      <c r="F143" s="7"/>
      <c r="G143" s="7"/>
      <c r="H143" s="7"/>
      <c r="I143" s="7"/>
    </row>
    <row r="144" spans="1:9" ht="27.75" customHeight="1" x14ac:dyDescent="0.25">
      <c r="A144" s="10"/>
      <c r="B144" s="7"/>
      <c r="C144" s="7"/>
      <c r="D144" s="7"/>
      <c r="E144" s="7"/>
      <c r="F144" s="7"/>
      <c r="G144" s="7"/>
      <c r="H144" s="7"/>
      <c r="I144" s="7"/>
    </row>
    <row r="145" spans="1:9" ht="27.75" customHeight="1" x14ac:dyDescent="0.25">
      <c r="A145" s="10"/>
      <c r="B145" s="7"/>
      <c r="C145" s="7"/>
      <c r="D145" s="7"/>
      <c r="E145" s="7"/>
      <c r="F145" s="7"/>
      <c r="G145" s="7"/>
      <c r="H145" s="7"/>
      <c r="I145" s="7"/>
    </row>
    <row r="146" spans="1:9" ht="27.75" customHeight="1" x14ac:dyDescent="0.25">
      <c r="A146" s="10"/>
      <c r="B146" s="7"/>
      <c r="C146" s="7"/>
      <c r="D146" s="7"/>
      <c r="E146" s="7"/>
      <c r="F146" s="7"/>
      <c r="G146" s="7"/>
      <c r="H146" s="7"/>
      <c r="I146" s="7"/>
    </row>
    <row r="147" spans="1:9" ht="27.75" customHeight="1" x14ac:dyDescent="0.25">
      <c r="A147" s="10"/>
      <c r="B147" s="7"/>
      <c r="C147" s="7"/>
      <c r="D147" s="7"/>
      <c r="E147" s="7"/>
      <c r="F147" s="7"/>
      <c r="G147" s="7"/>
      <c r="H147" s="7"/>
      <c r="I147" s="7"/>
    </row>
    <row r="148" spans="1:9" ht="27.75" customHeight="1" x14ac:dyDescent="0.25">
      <c r="A148" s="10"/>
      <c r="B148" s="7"/>
      <c r="C148" s="7"/>
      <c r="D148" s="7"/>
      <c r="E148" s="7"/>
      <c r="F148" s="7"/>
      <c r="G148" s="7"/>
      <c r="H148" s="7"/>
      <c r="I148" s="7"/>
    </row>
    <row r="149" spans="1:9" ht="27.75" customHeight="1" x14ac:dyDescent="0.25">
      <c r="A149" s="10"/>
      <c r="B149" s="7"/>
      <c r="C149" s="7"/>
      <c r="D149" s="7"/>
      <c r="E149" s="7"/>
      <c r="F149" s="7"/>
      <c r="G149" s="7"/>
      <c r="H149" s="7"/>
      <c r="I149" s="7"/>
    </row>
    <row r="150" spans="1:9" ht="27.75" customHeight="1" x14ac:dyDescent="0.25">
      <c r="A150" s="9"/>
      <c r="B150" s="7"/>
      <c r="C150" s="7"/>
      <c r="D150" s="7"/>
      <c r="E150" s="7"/>
      <c r="F150" s="7"/>
      <c r="G150" s="7"/>
      <c r="H150" s="7"/>
      <c r="I150" s="7"/>
    </row>
    <row r="151" spans="1:9" ht="27.75" customHeight="1" x14ac:dyDescent="0.25">
      <c r="A151" s="9"/>
      <c r="B151" s="7"/>
      <c r="C151" s="7"/>
      <c r="D151" s="7"/>
      <c r="E151" s="7"/>
      <c r="F151" s="7"/>
      <c r="G151" s="7"/>
      <c r="H151" s="7"/>
      <c r="I151" s="7"/>
    </row>
    <row r="152" spans="1:9" ht="27.75" customHeight="1" x14ac:dyDescent="0.25">
      <c r="A152" s="10"/>
      <c r="B152" s="7"/>
      <c r="C152" s="7"/>
      <c r="D152" s="7"/>
      <c r="E152" s="7"/>
      <c r="F152" s="7"/>
      <c r="G152" s="7"/>
      <c r="H152" s="7"/>
      <c r="I152" s="7"/>
    </row>
    <row r="153" spans="1:9" ht="27.75" customHeight="1" x14ac:dyDescent="0.25">
      <c r="A153" s="10"/>
      <c r="B153" s="7"/>
      <c r="C153" s="7"/>
      <c r="D153" s="7"/>
      <c r="E153" s="7"/>
      <c r="F153" s="7"/>
      <c r="G153" s="7"/>
      <c r="H153" s="7"/>
      <c r="I153" s="7"/>
    </row>
    <row r="154" spans="1:9" ht="27.75" customHeight="1" x14ac:dyDescent="0.25">
      <c r="A154" s="10"/>
      <c r="B154" s="7"/>
      <c r="C154" s="7"/>
      <c r="D154" s="7"/>
      <c r="E154" s="7"/>
      <c r="F154" s="7"/>
      <c r="G154" s="7"/>
      <c r="H154" s="7"/>
      <c r="I154" s="7"/>
    </row>
    <row r="155" spans="1:9" ht="27.75" customHeight="1" x14ac:dyDescent="0.25">
      <c r="A155" s="10"/>
      <c r="B155" s="7"/>
      <c r="C155" s="7"/>
      <c r="D155" s="7"/>
      <c r="E155" s="7"/>
      <c r="F155" s="7"/>
      <c r="G155" s="7"/>
      <c r="H155" s="7"/>
      <c r="I155" s="7"/>
    </row>
    <row r="156" spans="1:9" ht="27.75" customHeight="1" x14ac:dyDescent="0.25">
      <c r="A156" s="10"/>
      <c r="B156" s="7"/>
      <c r="C156" s="7"/>
      <c r="D156" s="7"/>
      <c r="E156" s="7"/>
      <c r="F156" s="7"/>
      <c r="G156" s="7"/>
      <c r="H156" s="7"/>
      <c r="I156" s="7"/>
    </row>
    <row r="157" spans="1:9" ht="27.75" customHeight="1" x14ac:dyDescent="0.25">
      <c r="A157" s="10"/>
      <c r="B157" s="7"/>
      <c r="C157" s="7"/>
      <c r="D157" s="7"/>
      <c r="E157" s="7"/>
      <c r="F157" s="7"/>
      <c r="G157" s="7"/>
      <c r="H157" s="7"/>
      <c r="I157" s="7"/>
    </row>
    <row r="158" spans="1:9" ht="27.75" customHeight="1" x14ac:dyDescent="0.25">
      <c r="A158" s="9"/>
      <c r="B158" s="7"/>
      <c r="C158" s="7"/>
      <c r="D158" s="7"/>
      <c r="E158" s="7"/>
      <c r="F158" s="7"/>
      <c r="G158" s="7"/>
      <c r="H158" s="7"/>
      <c r="I158" s="7"/>
    </row>
    <row r="159" spans="1:9" ht="27.75" customHeight="1" x14ac:dyDescent="0.25">
      <c r="A159" s="12"/>
      <c r="B159" s="7"/>
      <c r="C159" s="7"/>
      <c r="D159" s="7"/>
      <c r="E159" s="7"/>
      <c r="F159" s="7"/>
      <c r="G159" s="7"/>
      <c r="H159" s="7"/>
      <c r="I159" s="7"/>
    </row>
    <row r="160" spans="1:9" ht="27.75" customHeight="1" x14ac:dyDescent="0.25">
      <c r="A160" s="10"/>
      <c r="B160" s="7"/>
      <c r="C160" s="7"/>
      <c r="D160" s="7"/>
      <c r="E160" s="7"/>
      <c r="F160" s="7"/>
      <c r="G160" s="7"/>
      <c r="H160" s="7"/>
      <c r="I160" s="7"/>
    </row>
    <row r="161" spans="1:9" ht="27.75" customHeight="1" x14ac:dyDescent="0.25">
      <c r="A161" s="10"/>
      <c r="B161" s="7"/>
      <c r="C161" s="7"/>
      <c r="D161" s="7"/>
      <c r="E161" s="7"/>
      <c r="F161" s="7"/>
      <c r="G161" s="7"/>
      <c r="H161" s="7"/>
      <c r="I161" s="7"/>
    </row>
    <row r="162" spans="1:9" ht="27.75" customHeight="1" x14ac:dyDescent="0.25">
      <c r="A162" s="10"/>
      <c r="B162" s="7"/>
      <c r="C162" s="7"/>
      <c r="D162" s="7"/>
      <c r="E162" s="7"/>
      <c r="F162" s="7"/>
      <c r="G162" s="7"/>
      <c r="H162" s="7"/>
      <c r="I162" s="7"/>
    </row>
    <row r="163" spans="1:9" ht="27.75" customHeight="1" x14ac:dyDescent="0.25">
      <c r="A163" s="13"/>
      <c r="B163" s="7"/>
      <c r="C163" s="7"/>
      <c r="D163" s="7"/>
      <c r="E163" s="7"/>
      <c r="F163" s="7"/>
      <c r="G163" s="7"/>
      <c r="H163" s="7"/>
      <c r="I163" s="7"/>
    </row>
    <row r="164" spans="1:9" ht="27.75" customHeight="1" x14ac:dyDescent="0.25">
      <c r="A164" s="13"/>
      <c r="B164" s="7"/>
      <c r="C164" s="7"/>
      <c r="D164" s="7"/>
      <c r="E164" s="7"/>
      <c r="F164" s="7"/>
      <c r="G164" s="7"/>
      <c r="H164" s="7"/>
      <c r="I164" s="7"/>
    </row>
    <row r="165" spans="1:9" ht="27.75" customHeight="1" x14ac:dyDescent="0.25">
      <c r="A165" s="13"/>
      <c r="B165" s="7"/>
      <c r="C165" s="7"/>
      <c r="D165" s="7"/>
      <c r="E165" s="7"/>
      <c r="F165" s="7"/>
      <c r="G165" s="7"/>
      <c r="H165" s="7"/>
      <c r="I165" s="7"/>
    </row>
    <row r="166" spans="1:9" ht="27.75" customHeight="1" x14ac:dyDescent="0.25">
      <c r="A166" s="10"/>
      <c r="B166" s="7"/>
      <c r="C166" s="7"/>
      <c r="D166" s="7"/>
      <c r="E166" s="7"/>
      <c r="F166" s="7"/>
      <c r="G166" s="7"/>
      <c r="H166" s="7"/>
      <c r="I166" s="7"/>
    </row>
    <row r="167" spans="1:9" ht="27.75" customHeight="1" x14ac:dyDescent="0.25">
      <c r="A167" s="10"/>
      <c r="B167" s="7"/>
      <c r="C167" s="7"/>
      <c r="D167" s="7"/>
      <c r="E167" s="7"/>
      <c r="F167" s="7"/>
      <c r="G167" s="7"/>
      <c r="H167" s="7"/>
      <c r="I167" s="7"/>
    </row>
    <row r="168" spans="1:9" ht="27.75" customHeight="1" x14ac:dyDescent="0.25">
      <c r="A168" s="10"/>
      <c r="B168" s="7"/>
      <c r="C168" s="7"/>
      <c r="D168" s="7"/>
      <c r="E168" s="7"/>
      <c r="F168" s="7"/>
      <c r="G168" s="7"/>
      <c r="H168" s="7"/>
      <c r="I168" s="7"/>
    </row>
    <row r="169" spans="1:9" ht="27.75" customHeight="1" x14ac:dyDescent="0.25">
      <c r="A169" s="10"/>
      <c r="B169" s="7"/>
      <c r="C169" s="7"/>
      <c r="D169" s="7"/>
      <c r="E169" s="7"/>
      <c r="F169" s="7"/>
      <c r="G169" s="7"/>
      <c r="H169" s="7"/>
      <c r="I169" s="7"/>
    </row>
    <row r="170" spans="1:9" ht="27.75" customHeight="1" x14ac:dyDescent="0.25">
      <c r="A170" s="10"/>
      <c r="B170" s="7"/>
      <c r="C170" s="7"/>
      <c r="D170" s="7"/>
      <c r="E170" s="7"/>
      <c r="F170" s="7"/>
      <c r="G170" s="7"/>
      <c r="H170" s="7"/>
      <c r="I170" s="7"/>
    </row>
    <row r="171" spans="1:9" ht="27.75" customHeight="1" x14ac:dyDescent="0.25">
      <c r="A171" s="10"/>
      <c r="B171" s="7"/>
      <c r="C171" s="7"/>
      <c r="D171" s="7"/>
      <c r="E171" s="7"/>
      <c r="F171" s="7"/>
      <c r="G171" s="7"/>
      <c r="H171" s="7"/>
      <c r="I171" s="7"/>
    </row>
    <row r="172" spans="1:9" ht="27.75" customHeight="1" x14ac:dyDescent="0.25">
      <c r="A172" s="10"/>
      <c r="B172" s="7"/>
      <c r="C172" s="7"/>
      <c r="D172" s="7"/>
      <c r="E172" s="7"/>
      <c r="F172" s="7"/>
      <c r="G172" s="7"/>
      <c r="H172" s="7"/>
      <c r="I172" s="7"/>
    </row>
    <row r="173" spans="1:9" ht="27.75" customHeight="1" x14ac:dyDescent="0.25">
      <c r="A173" s="6"/>
      <c r="B173" s="7"/>
      <c r="C173" s="7"/>
      <c r="D173" s="7"/>
      <c r="E173" s="7"/>
      <c r="F173" s="7"/>
      <c r="G173" s="7"/>
      <c r="H173" s="7"/>
      <c r="I173" s="7"/>
    </row>
    <row r="174" spans="1:9" ht="27.75" customHeight="1" x14ac:dyDescent="0.25">
      <c r="A174" s="9"/>
      <c r="B174" s="7"/>
      <c r="C174" s="7"/>
      <c r="D174" s="7"/>
      <c r="E174" s="7"/>
      <c r="F174" s="7"/>
      <c r="G174" s="7"/>
      <c r="H174" s="7"/>
      <c r="I174" s="7"/>
    </row>
    <row r="175" spans="1:9" ht="27.75" customHeight="1" x14ac:dyDescent="0.25">
      <c r="A175" s="10"/>
      <c r="B175" s="7"/>
      <c r="C175" s="7"/>
      <c r="D175" s="7"/>
      <c r="E175" s="7"/>
      <c r="F175" s="7"/>
      <c r="G175" s="7"/>
      <c r="H175" s="7"/>
      <c r="I175" s="7"/>
    </row>
    <row r="176" spans="1:9" ht="27.75" customHeight="1" x14ac:dyDescent="0.25">
      <c r="A176" s="9"/>
      <c r="B176" s="7"/>
      <c r="C176" s="7"/>
      <c r="D176" s="7"/>
      <c r="E176" s="7"/>
      <c r="F176" s="7"/>
      <c r="G176" s="7"/>
      <c r="H176" s="7"/>
      <c r="I176" s="7"/>
    </row>
    <row r="177" spans="1:9" ht="27.75" customHeight="1" x14ac:dyDescent="0.25">
      <c r="A177" s="10"/>
      <c r="B177" s="7"/>
      <c r="C177" s="7"/>
      <c r="D177" s="7"/>
      <c r="E177" s="7"/>
      <c r="F177" s="7"/>
      <c r="G177" s="7"/>
      <c r="H177" s="7"/>
      <c r="I177" s="7"/>
    </row>
    <row r="178" spans="1:9" ht="27.75" customHeight="1" x14ac:dyDescent="0.25">
      <c r="A178" s="9"/>
      <c r="B178" s="7"/>
      <c r="C178" s="7"/>
      <c r="D178" s="7"/>
      <c r="E178" s="7"/>
      <c r="F178" s="7"/>
      <c r="G178" s="7"/>
      <c r="H178" s="7"/>
      <c r="I178" s="7"/>
    </row>
    <row r="179" spans="1:9" ht="27.75" customHeight="1" x14ac:dyDescent="0.25">
      <c r="A179" s="10"/>
      <c r="B179" s="7"/>
      <c r="C179" s="7"/>
      <c r="D179" s="7"/>
      <c r="E179" s="7"/>
      <c r="F179" s="7"/>
      <c r="G179" s="7"/>
      <c r="H179" s="7"/>
      <c r="I179" s="7"/>
    </row>
    <row r="180" spans="1:9" ht="27.75" customHeight="1" x14ac:dyDescent="0.25">
      <c r="A180" s="9"/>
      <c r="B180" s="7"/>
      <c r="C180" s="7"/>
      <c r="D180" s="7"/>
      <c r="E180" s="7"/>
      <c r="F180" s="7"/>
      <c r="G180" s="7"/>
      <c r="H180" s="7"/>
      <c r="I180" s="7"/>
    </row>
    <row r="181" spans="1:9" ht="27.75" customHeight="1" x14ac:dyDescent="0.25">
      <c r="A181" s="10"/>
      <c r="B181" s="7"/>
      <c r="C181" s="7"/>
      <c r="D181" s="7"/>
      <c r="E181" s="7"/>
      <c r="F181" s="7"/>
      <c r="G181" s="7"/>
      <c r="H181" s="7"/>
      <c r="I181" s="7"/>
    </row>
    <row r="182" spans="1:9" ht="27.75" customHeight="1" x14ac:dyDescent="0.25">
      <c r="A182" s="9"/>
      <c r="B182" s="7"/>
      <c r="C182" s="7"/>
      <c r="D182" s="7"/>
      <c r="E182" s="7"/>
      <c r="F182" s="7"/>
      <c r="G182" s="7"/>
      <c r="H182" s="7"/>
      <c r="I182" s="7"/>
    </row>
    <row r="183" spans="1:9" ht="27.75" customHeight="1" x14ac:dyDescent="0.25">
      <c r="A183" s="10"/>
      <c r="B183" s="7"/>
      <c r="C183" s="7"/>
      <c r="D183" s="7"/>
      <c r="E183" s="7"/>
      <c r="F183" s="7"/>
      <c r="G183" s="7"/>
      <c r="H183" s="7"/>
      <c r="I183" s="7"/>
    </row>
    <row r="184" spans="1:9" ht="27.75" customHeight="1" x14ac:dyDescent="0.25">
      <c r="A184" s="9"/>
      <c r="B184" s="7"/>
      <c r="C184" s="7"/>
      <c r="D184" s="7"/>
      <c r="E184" s="7"/>
      <c r="F184" s="7"/>
      <c r="G184" s="7"/>
      <c r="H184" s="7"/>
      <c r="I184" s="7"/>
    </row>
    <row r="185" spans="1:9" ht="27.75" customHeight="1" x14ac:dyDescent="0.25">
      <c r="A185" s="10"/>
      <c r="B185" s="7"/>
      <c r="C185" s="7"/>
      <c r="D185" s="7"/>
      <c r="E185" s="7"/>
      <c r="F185" s="7"/>
      <c r="G185" s="7"/>
      <c r="H185" s="7"/>
      <c r="I185" s="7"/>
    </row>
    <row r="186" spans="1:9" ht="27.75" customHeight="1" x14ac:dyDescent="0.25">
      <c r="A186" s="6"/>
      <c r="B186" s="7"/>
      <c r="C186" s="7"/>
      <c r="D186" s="7"/>
      <c r="E186" s="7"/>
      <c r="F186" s="7"/>
      <c r="G186" s="7"/>
      <c r="H186" s="7"/>
      <c r="I186" s="7"/>
    </row>
    <row r="187" spans="1:9" ht="27.75" customHeight="1" x14ac:dyDescent="0.25">
      <c r="A187" s="9"/>
      <c r="B187" s="7"/>
      <c r="C187" s="7"/>
      <c r="D187" s="7"/>
      <c r="E187" s="7"/>
      <c r="F187" s="7"/>
      <c r="G187" s="7"/>
      <c r="H187" s="7"/>
      <c r="I187" s="7"/>
    </row>
    <row r="188" spans="1:9" ht="27.75" customHeight="1" x14ac:dyDescent="0.25">
      <c r="A188" s="10"/>
      <c r="B188" s="7"/>
      <c r="C188" s="7"/>
      <c r="D188" s="7"/>
      <c r="E188" s="7"/>
      <c r="F188" s="7"/>
      <c r="G188" s="7"/>
      <c r="H188" s="7"/>
      <c r="I188" s="7"/>
    </row>
    <row r="189" spans="1:9" ht="52.5" customHeight="1" x14ac:dyDescent="0.25">
      <c r="A189" s="13"/>
      <c r="B189" s="7"/>
      <c r="C189" s="7"/>
      <c r="D189" s="7"/>
      <c r="E189" s="7"/>
      <c r="F189" s="7"/>
      <c r="G189" s="7"/>
      <c r="H189" s="7"/>
      <c r="I189" s="7"/>
    </row>
    <row r="190" spans="1:9" ht="27.75" customHeight="1" x14ac:dyDescent="0.25">
      <c r="A190" s="10"/>
      <c r="B190" s="7"/>
      <c r="C190" s="7"/>
      <c r="D190" s="7"/>
      <c r="E190" s="7"/>
      <c r="F190" s="7"/>
      <c r="G190" s="7"/>
      <c r="H190" s="7"/>
      <c r="I190" s="7"/>
    </row>
    <row r="191" spans="1:9" ht="27.75" customHeight="1" x14ac:dyDescent="0.25">
      <c r="A191" s="9"/>
      <c r="B191" s="7"/>
      <c r="C191" s="7"/>
      <c r="D191" s="7"/>
      <c r="E191" s="7"/>
      <c r="F191" s="7"/>
      <c r="G191" s="7"/>
      <c r="H191" s="7"/>
      <c r="I191" s="7"/>
    </row>
    <row r="192" spans="1:9" ht="27.75" customHeight="1" x14ac:dyDescent="0.25">
      <c r="A192" s="10"/>
      <c r="B192" s="7"/>
      <c r="C192" s="7"/>
      <c r="D192" s="7"/>
      <c r="E192" s="7"/>
      <c r="F192" s="7"/>
      <c r="G192" s="7"/>
      <c r="H192" s="7"/>
      <c r="I192" s="7"/>
    </row>
    <row r="193" spans="1:9" ht="27.75" customHeight="1" x14ac:dyDescent="0.25">
      <c r="A193" s="10"/>
      <c r="B193" s="7"/>
      <c r="C193" s="7"/>
      <c r="D193" s="7"/>
      <c r="E193" s="7"/>
      <c r="F193" s="7"/>
      <c r="G193" s="7"/>
      <c r="H193" s="7"/>
      <c r="I193" s="7"/>
    </row>
    <row r="194" spans="1:9" ht="27.75" customHeight="1" x14ac:dyDescent="0.25">
      <c r="A194" s="9"/>
      <c r="B194" s="7"/>
      <c r="C194" s="7"/>
      <c r="D194" s="7"/>
      <c r="E194" s="7"/>
      <c r="F194" s="7"/>
      <c r="G194" s="7"/>
      <c r="H194" s="7"/>
      <c r="I194" s="7"/>
    </row>
    <row r="195" spans="1:9" ht="27.75" customHeight="1" x14ac:dyDescent="0.25">
      <c r="A195" s="10"/>
      <c r="B195" s="7"/>
      <c r="C195" s="7"/>
      <c r="D195" s="7"/>
      <c r="E195" s="7"/>
      <c r="F195" s="7"/>
      <c r="G195" s="7"/>
      <c r="H195" s="7"/>
      <c r="I195" s="7"/>
    </row>
    <row r="196" spans="1:9" ht="27.75" customHeight="1" x14ac:dyDescent="0.25">
      <c r="A196" s="10"/>
      <c r="B196" s="7"/>
      <c r="C196" s="7"/>
      <c r="D196" s="7"/>
      <c r="E196" s="7"/>
      <c r="F196" s="7"/>
      <c r="G196" s="7"/>
      <c r="H196" s="7"/>
      <c r="I196" s="7"/>
    </row>
    <row r="197" spans="1:9" ht="27.75" customHeight="1" x14ac:dyDescent="0.25">
      <c r="A197" s="8"/>
      <c r="B197" s="7"/>
      <c r="C197" s="7"/>
      <c r="D197" s="7"/>
      <c r="E197" s="7"/>
      <c r="F197" s="7"/>
      <c r="G197" s="7"/>
      <c r="H197" s="7"/>
      <c r="I197" s="7"/>
    </row>
  </sheetData>
  <mergeCells count="24">
    <mergeCell ref="C1:G1"/>
    <mergeCell ref="C2:F2"/>
    <mergeCell ref="A11:H11"/>
    <mergeCell ref="A14:B14"/>
    <mergeCell ref="A12:B13"/>
    <mergeCell ref="B6:D6"/>
    <mergeCell ref="E6:G6"/>
    <mergeCell ref="B5:G5"/>
    <mergeCell ref="A2:B2"/>
    <mergeCell ref="A3:B3"/>
    <mergeCell ref="A4:B4"/>
    <mergeCell ref="E12:F12"/>
    <mergeCell ref="G12:H12"/>
    <mergeCell ref="C3:F3"/>
    <mergeCell ref="A15:B15"/>
    <mergeCell ref="I5:I6"/>
    <mergeCell ref="A22:B22"/>
    <mergeCell ref="A16:B16"/>
    <mergeCell ref="A17:B17"/>
    <mergeCell ref="A20:B20"/>
    <mergeCell ref="A21:B21"/>
    <mergeCell ref="A19:B19"/>
    <mergeCell ref="A18:B18"/>
    <mergeCell ref="C12:D12"/>
  </mergeCells>
  <printOptions horizontalCentered="1"/>
  <pageMargins left="0.4" right="0.9" top="0.3" bottom="1" header="0" footer="0.5"/>
  <pageSetup paperSize="9" scale="97" fitToHeight="0" orientation="landscape" r:id="rId1"/>
  <headerFooter>
    <oddFooter>&amp;C&amp;G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J11"/>
  <sheetViews>
    <sheetView rightToLeft="1" zoomScaleNormal="100" zoomScaleSheetLayoutView="120" workbookViewId="0">
      <pane xSplit="2" ySplit="6" topLeftCell="C7" activePane="bottomRight" state="frozen"/>
      <selection activeCell="D32" sqref="D32"/>
      <selection pane="topRight" activeCell="D32" sqref="D32"/>
      <selection pane="bottomLeft" activeCell="D32" sqref="D32"/>
      <selection pane="bottomRight" activeCell="B21" sqref="B21"/>
    </sheetView>
  </sheetViews>
  <sheetFormatPr defaultColWidth="9" defaultRowHeight="27.75" customHeight="1" x14ac:dyDescent="0.25"/>
  <cols>
    <col min="1" max="1" width="15" style="58" customWidth="1"/>
    <col min="2" max="2" width="64.28515625" style="58" customWidth="1"/>
    <col min="3" max="4" width="13.85546875" style="58" customWidth="1"/>
    <col min="5" max="5" width="13.28515625" style="58" customWidth="1"/>
    <col min="6" max="7" width="13.85546875" style="58" customWidth="1"/>
    <col min="8" max="10" width="13.28515625" style="58" customWidth="1"/>
    <col min="11" max="16384" width="9" style="58"/>
  </cols>
  <sheetData>
    <row r="1" spans="1:10" ht="30.75" customHeight="1" x14ac:dyDescent="0.25">
      <c r="A1" s="121" t="str">
        <f>"بودجه مصوب سال " &amp; year</f>
        <v>بودجه مصوب سال 1404</v>
      </c>
      <c r="B1" s="121"/>
      <c r="C1" s="121"/>
      <c r="D1" s="121"/>
      <c r="E1" s="121"/>
      <c r="F1" s="121"/>
      <c r="G1" s="121"/>
      <c r="H1" s="121"/>
      <c r="I1" s="121"/>
      <c r="J1" s="121"/>
    </row>
    <row r="2" spans="1:10" ht="33.75" customHeight="1" x14ac:dyDescent="0.5">
      <c r="A2" s="151" t="s">
        <v>14</v>
      </c>
      <c r="B2" s="151"/>
      <c r="C2" s="152" t="s">
        <v>312</v>
      </c>
      <c r="D2" s="152"/>
      <c r="E2" s="152"/>
      <c r="F2" s="152"/>
      <c r="G2" s="152"/>
      <c r="I2" s="59"/>
      <c r="J2" s="59"/>
    </row>
    <row r="3" spans="1:10" ht="18" customHeight="1" x14ac:dyDescent="0.25">
      <c r="A3" s="153" t="s">
        <v>13</v>
      </c>
      <c r="B3" s="153"/>
    </row>
    <row r="4" spans="1:10" ht="18" customHeight="1" x14ac:dyDescent="0.4">
      <c r="A4" s="154" t="s">
        <v>17</v>
      </c>
      <c r="B4" s="154"/>
      <c r="J4" s="115" t="s">
        <v>12</v>
      </c>
    </row>
    <row r="5" spans="1:10" ht="21" customHeight="1" x14ac:dyDescent="0.25">
      <c r="A5" s="155" t="s">
        <v>0</v>
      </c>
      <c r="B5" s="155" t="s">
        <v>1</v>
      </c>
      <c r="C5" s="150" t="s">
        <v>2</v>
      </c>
      <c r="D5" s="150"/>
      <c r="E5" s="150"/>
      <c r="F5" s="150" t="s">
        <v>3</v>
      </c>
      <c r="G5" s="150"/>
      <c r="H5" s="150"/>
      <c r="I5" s="149" t="str">
        <f>"مبلغ پیشنهادی 
سال " &amp; year</f>
        <v>مبلغ پیشنهادی 
سال 1404</v>
      </c>
      <c r="J5" s="149" t="str">
        <f>"مبلغ مصوب 
سال "&amp; year</f>
        <v>مبلغ مصوب 
سال 1404</v>
      </c>
    </row>
    <row r="6" spans="1:10" ht="35.25" customHeight="1" x14ac:dyDescent="0.25">
      <c r="A6" s="155"/>
      <c r="B6" s="155"/>
      <c r="C6" s="60" t="str">
        <f>"وصولی
سال "&amp; last2year</f>
        <v>وصولی
سال 1402</v>
      </c>
      <c r="D6" s="60" t="str">
        <f>"مصوب بودجه
سال "&amp; lastYear</f>
        <v>مصوب بودجه
سال 1403</v>
      </c>
      <c r="E6" s="60" t="s">
        <v>4</v>
      </c>
      <c r="F6" s="60" t="str">
        <f>"وصولي سه ماهه آخر سال " &amp; last2year</f>
        <v>وصولي سه ماهه آخر سال 1402</v>
      </c>
      <c r="G6" s="60" t="str">
        <f>"وصولي  نه ماهه اول سال "&amp; lastYear</f>
        <v>وصولي  نه ماهه اول سال 1403</v>
      </c>
      <c r="H6" s="61" t="s">
        <v>5</v>
      </c>
      <c r="I6" s="150"/>
      <c r="J6" s="150"/>
    </row>
    <row r="7" spans="1:10" ht="27.75" customHeight="1" x14ac:dyDescent="0.25">
      <c r="D7" s="59"/>
    </row>
    <row r="8" spans="1:10" ht="27.75" customHeight="1" x14ac:dyDescent="0.25">
      <c r="I8" s="59"/>
      <c r="J8" s="59"/>
    </row>
    <row r="9" spans="1:10" ht="27.75" customHeight="1" x14ac:dyDescent="0.25">
      <c r="B9" s="59"/>
      <c r="D9" s="59"/>
    </row>
    <row r="10" spans="1:10" ht="27.75" customHeight="1" x14ac:dyDescent="0.25">
      <c r="D10" s="59"/>
    </row>
    <row r="11" spans="1:10" ht="27.75" customHeight="1" x14ac:dyDescent="0.25">
      <c r="C11" s="59"/>
    </row>
  </sheetData>
  <mergeCells count="11">
    <mergeCell ref="A1:J1"/>
    <mergeCell ref="J5:J6"/>
    <mergeCell ref="I5:I6"/>
    <mergeCell ref="A2:B2"/>
    <mergeCell ref="C2:G2"/>
    <mergeCell ref="A3:B3"/>
    <mergeCell ref="A4:B4"/>
    <mergeCell ref="A5:A6"/>
    <mergeCell ref="B5:B6"/>
    <mergeCell ref="C5:E5"/>
    <mergeCell ref="F5:H5"/>
  </mergeCells>
  <phoneticPr fontId="21" type="noConversion"/>
  <printOptions horizontalCentered="1"/>
  <pageMargins left="0.4" right="0.9" top="0.3" bottom="1" header="0" footer="0.5"/>
  <pageSetup paperSize="9" scale="70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J52"/>
  <sheetViews>
    <sheetView rightToLeft="1" view="pageBreakPreview" topLeftCell="A36" zoomScale="90" zoomScaleNormal="100" zoomScaleSheetLayoutView="90" workbookViewId="0">
      <selection activeCell="C46" sqref="C46"/>
    </sheetView>
  </sheetViews>
  <sheetFormatPr defaultRowHeight="15" x14ac:dyDescent="0.25"/>
  <cols>
    <col min="1" max="1" width="11.42578125" customWidth="1"/>
    <col min="2" max="2" width="54.28515625" customWidth="1"/>
    <col min="3" max="8" width="17.42578125" customWidth="1"/>
    <col min="9" max="10" width="19.85546875" customWidth="1"/>
  </cols>
  <sheetData>
    <row r="1" spans="1:10" ht="48" x14ac:dyDescent="0.25">
      <c r="A1" s="156" t="str">
        <f>"بودجه مصوب سال " &amp; year</f>
        <v>بودجه مصوب سال 1404</v>
      </c>
      <c r="B1" s="156"/>
      <c r="C1" s="156"/>
      <c r="D1" s="156"/>
      <c r="E1" s="156"/>
      <c r="F1" s="156"/>
      <c r="G1" s="156"/>
      <c r="H1" s="156"/>
      <c r="I1" s="156"/>
      <c r="J1" s="156"/>
    </row>
    <row r="2" spans="1:10" ht="40.5" x14ac:dyDescent="0.5">
      <c r="A2" s="122" t="s">
        <v>14</v>
      </c>
      <c r="B2" s="122"/>
      <c r="C2" s="159" t="s">
        <v>313</v>
      </c>
      <c r="D2" s="159"/>
      <c r="E2" s="159"/>
      <c r="F2" s="159"/>
      <c r="G2" s="4"/>
      <c r="H2" s="4"/>
      <c r="I2" s="1"/>
    </row>
    <row r="3" spans="1:10" ht="18" x14ac:dyDescent="0.25">
      <c r="A3" s="124" t="s">
        <v>13</v>
      </c>
      <c r="B3" s="124"/>
      <c r="C3" s="1"/>
      <c r="D3" s="1"/>
      <c r="E3" s="1"/>
      <c r="F3" s="1"/>
      <c r="G3" s="1"/>
      <c r="H3" s="1"/>
      <c r="I3" s="1"/>
    </row>
    <row r="4" spans="1:10" ht="18.75" x14ac:dyDescent="0.5">
      <c r="A4" s="124" t="s">
        <v>17</v>
      </c>
      <c r="B4" s="124"/>
      <c r="C4" s="1"/>
      <c r="D4" s="1"/>
      <c r="E4" s="1"/>
      <c r="F4" s="3"/>
      <c r="G4" s="1"/>
      <c r="H4" s="1"/>
      <c r="J4" s="3" t="s">
        <v>12</v>
      </c>
    </row>
    <row r="5" spans="1:10" ht="20.25" customHeight="1" x14ac:dyDescent="0.25">
      <c r="A5" s="157" t="s">
        <v>54</v>
      </c>
      <c r="B5" s="161" t="s">
        <v>55</v>
      </c>
      <c r="C5" s="157" t="str">
        <f>"عملكرد 
 سال "&amp; last2year</f>
        <v>عملكرد 
 سال 1402</v>
      </c>
      <c r="D5" s="157" t="str">
        <f>"بودجه مصوب
سال " &amp; lastYear</f>
        <v>بودجه مصوب
سال 1403</v>
      </c>
      <c r="E5" s="157" t="s">
        <v>56</v>
      </c>
      <c r="F5" s="157"/>
      <c r="G5" s="157"/>
      <c r="H5" s="157"/>
      <c r="I5" s="157" t="str">
        <f>"بودجه پیشنهادی
سال " &amp; year</f>
        <v>بودجه پیشنهادی
سال 1404</v>
      </c>
      <c r="J5" s="157" t="str">
        <f>"بودجه مصوب
سال " &amp; year</f>
        <v>بودجه مصوب
سال 1404</v>
      </c>
    </row>
    <row r="6" spans="1:10" ht="19.5" customHeight="1" x14ac:dyDescent="0.25">
      <c r="A6" s="157"/>
      <c r="B6" s="161"/>
      <c r="C6" s="157"/>
      <c r="D6" s="157"/>
      <c r="E6" s="158" t="s">
        <v>57</v>
      </c>
      <c r="F6" s="158"/>
      <c r="G6" s="158"/>
      <c r="H6" s="157" t="s">
        <v>58</v>
      </c>
      <c r="I6" s="157"/>
      <c r="J6" s="157"/>
    </row>
    <row r="7" spans="1:10" ht="27.75" customHeight="1" x14ac:dyDescent="0.25">
      <c r="A7" s="157"/>
      <c r="B7" s="161"/>
      <c r="C7" s="157"/>
      <c r="D7" s="157"/>
      <c r="E7" s="88" t="s">
        <v>59</v>
      </c>
      <c r="F7" s="88" t="s">
        <v>60</v>
      </c>
      <c r="G7" s="89" t="s">
        <v>61</v>
      </c>
      <c r="H7" s="157"/>
      <c r="I7" s="157"/>
      <c r="J7" s="157"/>
    </row>
    <row r="8" spans="1:10" ht="27.75" customHeight="1" x14ac:dyDescent="0.25">
      <c r="A8" s="90" t="s">
        <v>62</v>
      </c>
      <c r="B8" s="91" t="s">
        <v>38</v>
      </c>
      <c r="C8" s="92">
        <f t="shared" ref="C8:G8" si="0">SUM(C9:C12)</f>
        <v>0</v>
      </c>
      <c r="D8" s="92">
        <f t="shared" si="0"/>
        <v>0</v>
      </c>
      <c r="E8" s="92">
        <f t="shared" si="0"/>
        <v>0</v>
      </c>
      <c r="F8" s="92">
        <f t="shared" si="0"/>
        <v>0</v>
      </c>
      <c r="G8" s="92">
        <f t="shared" si="0"/>
        <v>0</v>
      </c>
      <c r="H8" s="92">
        <f>SUM(H9:H12)</f>
        <v>0</v>
      </c>
      <c r="I8" s="92">
        <f t="shared" ref="I8:I45" si="1">SUM(G8:H8)</f>
        <v>0</v>
      </c>
      <c r="J8" s="92">
        <f>SUM(J10:J12)</f>
        <v>0</v>
      </c>
    </row>
    <row r="9" spans="1:10" ht="27.75" customHeight="1" x14ac:dyDescent="0.25">
      <c r="A9" s="85" t="s">
        <v>63</v>
      </c>
      <c r="B9" s="86" t="s">
        <v>64</v>
      </c>
      <c r="C9" s="82"/>
      <c r="D9" s="82"/>
      <c r="E9" s="82">
        <f>'مأموریت.برنامه.خدمت'!E9</f>
        <v>0</v>
      </c>
      <c r="F9" s="82">
        <f>'مأموریت.برنامه.خدمت'!F9</f>
        <v>0</v>
      </c>
      <c r="G9" s="81">
        <f>SUM(E9:F9)</f>
        <v>0</v>
      </c>
      <c r="H9" s="82"/>
      <c r="I9" s="82">
        <f t="shared" si="1"/>
        <v>0</v>
      </c>
      <c r="J9" s="82"/>
    </row>
    <row r="10" spans="1:10" ht="27.75" customHeight="1" x14ac:dyDescent="0.25">
      <c r="A10" s="85" t="s">
        <v>65</v>
      </c>
      <c r="B10" s="93" t="s">
        <v>66</v>
      </c>
      <c r="C10" s="82"/>
      <c r="D10" s="82"/>
      <c r="E10" s="82">
        <f>'مأموریت.برنامه.خدمت'!E16</f>
        <v>0</v>
      </c>
      <c r="F10" s="82">
        <f>'مأموریت.برنامه.خدمت'!F16</f>
        <v>0</v>
      </c>
      <c r="G10" s="81">
        <f t="shared" ref="G10:G12" si="2">SUM(E10:F10)</f>
        <v>0</v>
      </c>
      <c r="H10" s="82"/>
      <c r="I10" s="82">
        <f t="shared" si="1"/>
        <v>0</v>
      </c>
      <c r="J10" s="82"/>
    </row>
    <row r="11" spans="1:10" ht="27.75" customHeight="1" x14ac:dyDescent="0.25">
      <c r="A11" s="85" t="s">
        <v>67</v>
      </c>
      <c r="B11" s="93" t="s">
        <v>68</v>
      </c>
      <c r="C11" s="82"/>
      <c r="D11" s="82"/>
      <c r="E11" s="82">
        <f>'مأموریت.برنامه.خدمت'!E20</f>
        <v>0</v>
      </c>
      <c r="F11" s="82">
        <f>'مأموریت.برنامه.خدمت'!F20</f>
        <v>0</v>
      </c>
      <c r="G11" s="81">
        <f t="shared" si="2"/>
        <v>0</v>
      </c>
      <c r="H11" s="82"/>
      <c r="I11" s="82">
        <f t="shared" si="1"/>
        <v>0</v>
      </c>
      <c r="J11" s="82"/>
    </row>
    <row r="12" spans="1:10" ht="27.75" customHeight="1" x14ac:dyDescent="0.25">
      <c r="A12" s="85" t="s">
        <v>69</v>
      </c>
      <c r="B12" s="93" t="s">
        <v>70</v>
      </c>
      <c r="C12" s="82"/>
      <c r="D12" s="82"/>
      <c r="E12" s="82">
        <f>'مأموریت.برنامه.خدمت'!E26</f>
        <v>0</v>
      </c>
      <c r="F12" s="82">
        <f>'مأموریت.برنامه.خدمت'!F26</f>
        <v>0</v>
      </c>
      <c r="G12" s="81">
        <f t="shared" si="2"/>
        <v>0</v>
      </c>
      <c r="H12" s="82"/>
      <c r="I12" s="82">
        <f t="shared" si="1"/>
        <v>0</v>
      </c>
      <c r="J12" s="82"/>
    </row>
    <row r="13" spans="1:10" ht="27.75" customHeight="1" x14ac:dyDescent="0.25">
      <c r="A13" s="90" t="s">
        <v>71</v>
      </c>
      <c r="B13" s="91" t="s">
        <v>72</v>
      </c>
      <c r="C13" s="92">
        <f t="shared" ref="C13:H13" si="3">SUM(C14:C20)</f>
        <v>0</v>
      </c>
      <c r="D13" s="92">
        <f t="shared" si="3"/>
        <v>0</v>
      </c>
      <c r="E13" s="92">
        <f t="shared" si="3"/>
        <v>0</v>
      </c>
      <c r="F13" s="92">
        <f t="shared" si="3"/>
        <v>0</v>
      </c>
      <c r="G13" s="92">
        <f t="shared" si="3"/>
        <v>0</v>
      </c>
      <c r="H13" s="92">
        <f t="shared" si="3"/>
        <v>0</v>
      </c>
      <c r="I13" s="92">
        <f t="shared" si="1"/>
        <v>0</v>
      </c>
      <c r="J13" s="92">
        <f>SUM(J14:J20)</f>
        <v>0</v>
      </c>
    </row>
    <row r="14" spans="1:10" ht="27.75" customHeight="1" x14ac:dyDescent="0.25">
      <c r="A14" s="85" t="s">
        <v>73</v>
      </c>
      <c r="B14" s="93" t="s">
        <v>74</v>
      </c>
      <c r="C14" s="82"/>
      <c r="D14" s="82"/>
      <c r="E14" s="82">
        <f>'مأموریت.برنامه.خدمت'!E31</f>
        <v>0</v>
      </c>
      <c r="F14" s="82">
        <f>'مأموریت.برنامه.خدمت'!F31</f>
        <v>0</v>
      </c>
      <c r="G14" s="81">
        <f>SUM(E14:F14)</f>
        <v>0</v>
      </c>
      <c r="H14" s="82"/>
      <c r="I14" s="82">
        <f t="shared" si="1"/>
        <v>0</v>
      </c>
      <c r="J14" s="82"/>
    </row>
    <row r="15" spans="1:10" ht="27.75" customHeight="1" x14ac:dyDescent="0.25">
      <c r="A15" s="85" t="s">
        <v>75</v>
      </c>
      <c r="B15" s="93" t="s">
        <v>76</v>
      </c>
      <c r="C15" s="82"/>
      <c r="D15" s="82"/>
      <c r="E15" s="82">
        <f>'مأموریت.برنامه.خدمت'!E36</f>
        <v>0</v>
      </c>
      <c r="F15" s="82">
        <f>'مأموریت.برنامه.خدمت'!F36</f>
        <v>0</v>
      </c>
      <c r="G15" s="81">
        <f t="shared" ref="G15:G20" si="4">SUM(E15:F15)</f>
        <v>0</v>
      </c>
      <c r="H15" s="82"/>
      <c r="I15" s="82">
        <f t="shared" si="1"/>
        <v>0</v>
      </c>
      <c r="J15" s="82"/>
    </row>
    <row r="16" spans="1:10" ht="27.75" customHeight="1" x14ac:dyDescent="0.25">
      <c r="A16" s="85" t="s">
        <v>77</v>
      </c>
      <c r="B16" s="93" t="s">
        <v>78</v>
      </c>
      <c r="C16" s="82"/>
      <c r="D16" s="82"/>
      <c r="E16" s="82">
        <f>'مأموریت.برنامه.خدمت'!E39</f>
        <v>0</v>
      </c>
      <c r="F16" s="82">
        <f>'مأموریت.برنامه.خدمت'!F39</f>
        <v>0</v>
      </c>
      <c r="G16" s="81">
        <f t="shared" si="4"/>
        <v>0</v>
      </c>
      <c r="H16" s="82"/>
      <c r="I16" s="82">
        <f t="shared" si="1"/>
        <v>0</v>
      </c>
      <c r="J16" s="82"/>
    </row>
    <row r="17" spans="1:10" ht="27.75" customHeight="1" x14ac:dyDescent="0.25">
      <c r="A17" s="85" t="s">
        <v>79</v>
      </c>
      <c r="B17" s="93" t="s">
        <v>80</v>
      </c>
      <c r="C17" s="82"/>
      <c r="D17" s="82"/>
      <c r="E17" s="82">
        <f>'مأموریت.برنامه.خدمت'!E42</f>
        <v>0</v>
      </c>
      <c r="F17" s="82">
        <f>'مأموریت.برنامه.خدمت'!F42</f>
        <v>0</v>
      </c>
      <c r="G17" s="81">
        <f t="shared" si="4"/>
        <v>0</v>
      </c>
      <c r="H17" s="82"/>
      <c r="I17" s="82">
        <f t="shared" si="1"/>
        <v>0</v>
      </c>
      <c r="J17" s="82"/>
    </row>
    <row r="18" spans="1:10" ht="27.75" customHeight="1" x14ac:dyDescent="0.25">
      <c r="A18" s="85" t="s">
        <v>81</v>
      </c>
      <c r="B18" s="93" t="s">
        <v>82</v>
      </c>
      <c r="C18" s="82"/>
      <c r="D18" s="82"/>
      <c r="E18" s="82">
        <f>'مأموریت.برنامه.خدمت'!E47</f>
        <v>0</v>
      </c>
      <c r="F18" s="82">
        <f>'مأموریت.برنامه.خدمت'!F47</f>
        <v>0</v>
      </c>
      <c r="G18" s="81">
        <f t="shared" si="4"/>
        <v>0</v>
      </c>
      <c r="H18" s="82"/>
      <c r="I18" s="82">
        <f t="shared" si="1"/>
        <v>0</v>
      </c>
      <c r="J18" s="82"/>
    </row>
    <row r="19" spans="1:10" ht="27.75" customHeight="1" x14ac:dyDescent="0.25">
      <c r="A19" s="85" t="s">
        <v>83</v>
      </c>
      <c r="B19" s="93" t="s">
        <v>84</v>
      </c>
      <c r="C19" s="82"/>
      <c r="D19" s="82"/>
      <c r="E19" s="82">
        <f>'مأموریت.برنامه.خدمت'!E49</f>
        <v>0</v>
      </c>
      <c r="F19" s="82">
        <f>'مأموریت.برنامه.خدمت'!F49</f>
        <v>0</v>
      </c>
      <c r="G19" s="81">
        <f t="shared" si="4"/>
        <v>0</v>
      </c>
      <c r="H19" s="82"/>
      <c r="I19" s="82">
        <f t="shared" si="1"/>
        <v>0</v>
      </c>
      <c r="J19" s="82"/>
    </row>
    <row r="20" spans="1:10" ht="27.75" customHeight="1" x14ac:dyDescent="0.25">
      <c r="A20" s="85" t="s">
        <v>85</v>
      </c>
      <c r="B20" s="86" t="s">
        <v>86</v>
      </c>
      <c r="C20" s="82"/>
      <c r="D20" s="82"/>
      <c r="E20" s="82">
        <f>'مأموریت.برنامه.خدمت'!E55</f>
        <v>0</v>
      </c>
      <c r="F20" s="82">
        <f>'مأموریت.برنامه.خدمت'!F55</f>
        <v>0</v>
      </c>
      <c r="G20" s="81">
        <f t="shared" si="4"/>
        <v>0</v>
      </c>
      <c r="H20" s="82"/>
      <c r="I20" s="82">
        <f t="shared" si="1"/>
        <v>0</v>
      </c>
      <c r="J20" s="82"/>
    </row>
    <row r="21" spans="1:10" ht="27.75" customHeight="1" x14ac:dyDescent="0.25">
      <c r="A21" s="90" t="s">
        <v>87</v>
      </c>
      <c r="B21" s="91" t="s">
        <v>41</v>
      </c>
      <c r="C21" s="92">
        <f t="shared" ref="C21:H21" si="5">SUM(C22:C24)</f>
        <v>0</v>
      </c>
      <c r="D21" s="92">
        <f t="shared" si="5"/>
        <v>0</v>
      </c>
      <c r="E21" s="92">
        <f t="shared" si="5"/>
        <v>0</v>
      </c>
      <c r="F21" s="92">
        <f t="shared" si="5"/>
        <v>0</v>
      </c>
      <c r="G21" s="92">
        <f t="shared" si="5"/>
        <v>0</v>
      </c>
      <c r="H21" s="92">
        <f t="shared" si="5"/>
        <v>0</v>
      </c>
      <c r="I21" s="92">
        <f t="shared" si="1"/>
        <v>0</v>
      </c>
      <c r="J21" s="92">
        <f>SUM(J22:J24)</f>
        <v>0</v>
      </c>
    </row>
    <row r="22" spans="1:10" ht="27.75" customHeight="1" x14ac:dyDescent="0.25">
      <c r="A22" s="85" t="s">
        <v>88</v>
      </c>
      <c r="B22" s="93" t="s">
        <v>89</v>
      </c>
      <c r="C22" s="82"/>
      <c r="D22" s="82"/>
      <c r="E22" s="82">
        <f>'مأموریت.برنامه.خدمت'!E61</f>
        <v>0</v>
      </c>
      <c r="F22" s="82">
        <f>'مأموریت.برنامه.خدمت'!F61</f>
        <v>0</v>
      </c>
      <c r="G22" s="81">
        <f>SUM(E22:F22)</f>
        <v>0</v>
      </c>
      <c r="H22" s="82"/>
      <c r="I22" s="82">
        <f t="shared" si="1"/>
        <v>0</v>
      </c>
      <c r="J22" s="82"/>
    </row>
    <row r="23" spans="1:10" ht="27.75" customHeight="1" x14ac:dyDescent="0.25">
      <c r="A23" s="85" t="s">
        <v>90</v>
      </c>
      <c r="B23" s="93" t="s">
        <v>91</v>
      </c>
      <c r="C23" s="82"/>
      <c r="D23" s="82"/>
      <c r="E23" s="82">
        <f>'مأموریت.برنامه.خدمت'!E65</f>
        <v>0</v>
      </c>
      <c r="F23" s="82">
        <f>'مأموریت.برنامه.خدمت'!F65</f>
        <v>0</v>
      </c>
      <c r="G23" s="81">
        <f t="shared" ref="G23:G24" si="6">SUM(E23:F23)</f>
        <v>0</v>
      </c>
      <c r="H23" s="82"/>
      <c r="I23" s="82">
        <f t="shared" si="1"/>
        <v>0</v>
      </c>
      <c r="J23" s="82"/>
    </row>
    <row r="24" spans="1:10" ht="27.75" customHeight="1" x14ac:dyDescent="0.25">
      <c r="A24" s="85" t="s">
        <v>92</v>
      </c>
      <c r="B24" s="93" t="s">
        <v>93</v>
      </c>
      <c r="C24" s="82"/>
      <c r="D24" s="82"/>
      <c r="E24" s="82">
        <f>'مأموریت.برنامه.خدمت'!E70</f>
        <v>0</v>
      </c>
      <c r="F24" s="82">
        <f>'مأموریت.برنامه.خدمت'!F70</f>
        <v>0</v>
      </c>
      <c r="G24" s="81">
        <f t="shared" si="6"/>
        <v>0</v>
      </c>
      <c r="H24" s="82"/>
      <c r="I24" s="82">
        <f t="shared" si="1"/>
        <v>0</v>
      </c>
      <c r="J24" s="82"/>
    </row>
    <row r="25" spans="1:10" ht="27.75" customHeight="1" x14ac:dyDescent="0.25">
      <c r="A25" s="90" t="s">
        <v>94</v>
      </c>
      <c r="B25" s="91" t="s">
        <v>95</v>
      </c>
      <c r="C25" s="92">
        <f t="shared" ref="C25:H25" si="7">SUM(C26:C33)</f>
        <v>0</v>
      </c>
      <c r="D25" s="92">
        <f t="shared" si="7"/>
        <v>0</v>
      </c>
      <c r="E25" s="92">
        <f t="shared" si="7"/>
        <v>0</v>
      </c>
      <c r="F25" s="92">
        <f t="shared" si="7"/>
        <v>0</v>
      </c>
      <c r="G25" s="92">
        <f t="shared" si="7"/>
        <v>0</v>
      </c>
      <c r="H25" s="92">
        <f t="shared" si="7"/>
        <v>0</v>
      </c>
      <c r="I25" s="92">
        <f t="shared" si="1"/>
        <v>0</v>
      </c>
      <c r="J25" s="92">
        <f>SUM(J26:J33)</f>
        <v>0</v>
      </c>
    </row>
    <row r="26" spans="1:10" ht="27.75" customHeight="1" x14ac:dyDescent="0.25">
      <c r="A26" s="85" t="s">
        <v>96</v>
      </c>
      <c r="B26" s="93" t="s">
        <v>97</v>
      </c>
      <c r="C26" s="82"/>
      <c r="D26" s="82"/>
      <c r="E26" s="82">
        <f>'مأموریت.برنامه.خدمت'!E73</f>
        <v>0</v>
      </c>
      <c r="F26" s="82">
        <f>'مأموریت.برنامه.خدمت'!F73</f>
        <v>0</v>
      </c>
      <c r="G26" s="81">
        <f>SUM(E26:F26)</f>
        <v>0</v>
      </c>
      <c r="H26" s="82"/>
      <c r="I26" s="82">
        <f t="shared" si="1"/>
        <v>0</v>
      </c>
      <c r="J26" s="82"/>
    </row>
    <row r="27" spans="1:10" ht="27.75" customHeight="1" x14ac:dyDescent="0.25">
      <c r="A27" s="85" t="s">
        <v>98</v>
      </c>
      <c r="B27" s="93" t="s">
        <v>99</v>
      </c>
      <c r="C27" s="82"/>
      <c r="D27" s="82"/>
      <c r="E27" s="82">
        <f>'مأموریت.برنامه.خدمت'!E78</f>
        <v>0</v>
      </c>
      <c r="F27" s="82">
        <f>'مأموریت.برنامه.خدمت'!F78</f>
        <v>0</v>
      </c>
      <c r="G27" s="81">
        <f t="shared" ref="G27:G33" si="8">SUM(E27:F27)</f>
        <v>0</v>
      </c>
      <c r="H27" s="82"/>
      <c r="I27" s="82">
        <f t="shared" si="1"/>
        <v>0</v>
      </c>
      <c r="J27" s="82"/>
    </row>
    <row r="28" spans="1:10" ht="27.75" customHeight="1" x14ac:dyDescent="0.25">
      <c r="A28" s="85" t="s">
        <v>100</v>
      </c>
      <c r="B28" s="93" t="s">
        <v>101</v>
      </c>
      <c r="C28" s="82"/>
      <c r="D28" s="82"/>
      <c r="E28" s="82">
        <f>'مأموریت.برنامه.خدمت'!E83</f>
        <v>0</v>
      </c>
      <c r="F28" s="82">
        <f>'مأموریت.برنامه.خدمت'!F83</f>
        <v>0</v>
      </c>
      <c r="G28" s="81">
        <f t="shared" si="8"/>
        <v>0</v>
      </c>
      <c r="H28" s="82"/>
      <c r="I28" s="82">
        <f t="shared" si="1"/>
        <v>0</v>
      </c>
      <c r="J28" s="82"/>
    </row>
    <row r="29" spans="1:10" ht="27.75" customHeight="1" x14ac:dyDescent="0.25">
      <c r="A29" s="85" t="s">
        <v>102</v>
      </c>
      <c r="B29" s="93" t="s">
        <v>103</v>
      </c>
      <c r="C29" s="82"/>
      <c r="D29" s="82"/>
      <c r="E29" s="82">
        <f>'مأموریت.برنامه.خدمت'!E89</f>
        <v>0</v>
      </c>
      <c r="F29" s="82">
        <f>'مأموریت.برنامه.خدمت'!F89</f>
        <v>0</v>
      </c>
      <c r="G29" s="81">
        <f t="shared" si="8"/>
        <v>0</v>
      </c>
      <c r="H29" s="82"/>
      <c r="I29" s="82">
        <f t="shared" si="1"/>
        <v>0</v>
      </c>
      <c r="J29" s="82"/>
    </row>
    <row r="30" spans="1:10" ht="27.75" customHeight="1" x14ac:dyDescent="0.25">
      <c r="A30" s="85" t="s">
        <v>104</v>
      </c>
      <c r="B30" s="93" t="s">
        <v>105</v>
      </c>
      <c r="C30" s="82"/>
      <c r="D30" s="82"/>
      <c r="E30" s="82">
        <f>'مأموریت.برنامه.خدمت'!E91</f>
        <v>0</v>
      </c>
      <c r="F30" s="82">
        <f>'مأموریت.برنامه.خدمت'!F91</f>
        <v>0</v>
      </c>
      <c r="G30" s="81">
        <f t="shared" si="8"/>
        <v>0</v>
      </c>
      <c r="H30" s="82"/>
      <c r="I30" s="82">
        <f t="shared" si="1"/>
        <v>0</v>
      </c>
      <c r="J30" s="82"/>
    </row>
    <row r="31" spans="1:10" ht="27.75" customHeight="1" x14ac:dyDescent="0.25">
      <c r="A31" s="85" t="s">
        <v>106</v>
      </c>
      <c r="B31" s="93" t="s">
        <v>107</v>
      </c>
      <c r="C31" s="82"/>
      <c r="D31" s="82"/>
      <c r="E31" s="82">
        <f>'مأموریت.برنامه.خدمت'!E93</f>
        <v>0</v>
      </c>
      <c r="F31" s="82">
        <f>'مأموریت.برنامه.خدمت'!F93</f>
        <v>0</v>
      </c>
      <c r="G31" s="81">
        <f t="shared" si="8"/>
        <v>0</v>
      </c>
      <c r="H31" s="82"/>
      <c r="I31" s="82">
        <f t="shared" si="1"/>
        <v>0</v>
      </c>
      <c r="J31" s="82"/>
    </row>
    <row r="32" spans="1:10" ht="27.75" customHeight="1" x14ac:dyDescent="0.25">
      <c r="A32" s="85" t="s">
        <v>108</v>
      </c>
      <c r="B32" s="93" t="s">
        <v>109</v>
      </c>
      <c r="C32" s="82"/>
      <c r="D32" s="82"/>
      <c r="E32" s="82">
        <f>'مأموریت.برنامه.خدمت'!E95</f>
        <v>0</v>
      </c>
      <c r="F32" s="82">
        <f>'مأموریت.برنامه.خدمت'!F95</f>
        <v>0</v>
      </c>
      <c r="G32" s="81">
        <f t="shared" si="8"/>
        <v>0</v>
      </c>
      <c r="H32" s="82"/>
      <c r="I32" s="82">
        <f t="shared" si="1"/>
        <v>0</v>
      </c>
      <c r="J32" s="82"/>
    </row>
    <row r="33" spans="1:10" ht="27.75" customHeight="1" x14ac:dyDescent="0.25">
      <c r="A33" s="85" t="s">
        <v>110</v>
      </c>
      <c r="B33" s="93" t="s">
        <v>111</v>
      </c>
      <c r="C33" s="82"/>
      <c r="D33" s="82"/>
      <c r="E33" s="82">
        <f>'مأموریت.برنامه.خدمت'!E99</f>
        <v>0</v>
      </c>
      <c r="F33" s="82">
        <f>'مأموریت.برنامه.خدمت'!F99</f>
        <v>0</v>
      </c>
      <c r="G33" s="81">
        <f t="shared" si="8"/>
        <v>0</v>
      </c>
      <c r="H33" s="82"/>
      <c r="I33" s="82">
        <f t="shared" si="1"/>
        <v>0</v>
      </c>
      <c r="J33" s="82"/>
    </row>
    <row r="34" spans="1:10" ht="27.75" customHeight="1" x14ac:dyDescent="0.25">
      <c r="A34" s="90" t="s">
        <v>112</v>
      </c>
      <c r="B34" s="91" t="s">
        <v>113</v>
      </c>
      <c r="C34" s="92">
        <f t="shared" ref="C34:H34" si="9">SUM(C35:C38)</f>
        <v>0</v>
      </c>
      <c r="D34" s="92">
        <f t="shared" si="9"/>
        <v>0</v>
      </c>
      <c r="E34" s="92">
        <f t="shared" si="9"/>
        <v>0</v>
      </c>
      <c r="F34" s="92">
        <f t="shared" si="9"/>
        <v>0</v>
      </c>
      <c r="G34" s="92">
        <f t="shared" si="9"/>
        <v>0</v>
      </c>
      <c r="H34" s="92">
        <f t="shared" si="9"/>
        <v>0</v>
      </c>
      <c r="I34" s="92">
        <f t="shared" si="1"/>
        <v>0</v>
      </c>
      <c r="J34" s="92">
        <f>SUM(J35:J38)</f>
        <v>0</v>
      </c>
    </row>
    <row r="35" spans="1:10" ht="27.75" customHeight="1" x14ac:dyDescent="0.25">
      <c r="A35" s="85" t="s">
        <v>114</v>
      </c>
      <c r="B35" s="93" t="s">
        <v>115</v>
      </c>
      <c r="C35" s="82"/>
      <c r="D35" s="82"/>
      <c r="E35" s="82">
        <f>'مأموریت.برنامه.خدمت'!E103</f>
        <v>0</v>
      </c>
      <c r="F35" s="82">
        <f>'مأموریت.برنامه.خدمت'!F103</f>
        <v>0</v>
      </c>
      <c r="G35" s="81">
        <f>SUM(E35:F35)</f>
        <v>0</v>
      </c>
      <c r="H35" s="82"/>
      <c r="I35" s="82">
        <f t="shared" si="1"/>
        <v>0</v>
      </c>
      <c r="J35" s="82"/>
    </row>
    <row r="36" spans="1:10" ht="27.75" customHeight="1" x14ac:dyDescent="0.25">
      <c r="A36" s="85" t="s">
        <v>116</v>
      </c>
      <c r="B36" s="93" t="s">
        <v>117</v>
      </c>
      <c r="C36" s="82"/>
      <c r="D36" s="82"/>
      <c r="E36" s="82">
        <f>'مأموریت.برنامه.خدمت'!E108</f>
        <v>0</v>
      </c>
      <c r="F36" s="82">
        <f>'مأموریت.برنامه.خدمت'!F108</f>
        <v>0</v>
      </c>
      <c r="G36" s="81">
        <f t="shared" ref="G36:G38" si="10">SUM(E36:F36)</f>
        <v>0</v>
      </c>
      <c r="H36" s="82"/>
      <c r="I36" s="82">
        <f t="shared" si="1"/>
        <v>0</v>
      </c>
      <c r="J36" s="82"/>
    </row>
    <row r="37" spans="1:10" ht="27.75" customHeight="1" x14ac:dyDescent="0.25">
      <c r="A37" s="85" t="s">
        <v>118</v>
      </c>
      <c r="B37" s="93" t="s">
        <v>119</v>
      </c>
      <c r="C37" s="82"/>
      <c r="D37" s="82"/>
      <c r="E37" s="82">
        <f>'مأموریت.برنامه.خدمت'!E119</f>
        <v>0</v>
      </c>
      <c r="F37" s="82">
        <f>'مأموریت.برنامه.خدمت'!F119</f>
        <v>0</v>
      </c>
      <c r="G37" s="81">
        <f t="shared" si="10"/>
        <v>0</v>
      </c>
      <c r="H37" s="82"/>
      <c r="I37" s="82">
        <f t="shared" si="1"/>
        <v>0</v>
      </c>
      <c r="J37" s="82"/>
    </row>
    <row r="38" spans="1:10" ht="27.75" customHeight="1" x14ac:dyDescent="0.25">
      <c r="A38" s="85" t="s">
        <v>120</v>
      </c>
      <c r="B38" s="93" t="s">
        <v>121</v>
      </c>
      <c r="C38" s="82"/>
      <c r="D38" s="82"/>
      <c r="E38" s="82">
        <f>'مأموریت.برنامه.خدمت'!E176</f>
        <v>0</v>
      </c>
      <c r="F38" s="82">
        <f>'مأموریت.برنامه.خدمت'!F176</f>
        <v>0</v>
      </c>
      <c r="G38" s="81">
        <f t="shared" si="10"/>
        <v>0</v>
      </c>
      <c r="H38" s="82"/>
      <c r="I38" s="82">
        <f t="shared" si="1"/>
        <v>0</v>
      </c>
      <c r="J38" s="82"/>
    </row>
    <row r="39" spans="1:10" ht="27.75" customHeight="1" x14ac:dyDescent="0.25">
      <c r="A39" s="90" t="s">
        <v>122</v>
      </c>
      <c r="B39" s="91" t="s">
        <v>123</v>
      </c>
      <c r="C39" s="92">
        <f t="shared" ref="C39:G39" si="11">SUM(C40:C45)</f>
        <v>0</v>
      </c>
      <c r="D39" s="92">
        <f t="shared" si="11"/>
        <v>0</v>
      </c>
      <c r="E39" s="92">
        <f t="shared" si="11"/>
        <v>0</v>
      </c>
      <c r="F39" s="92">
        <f t="shared" si="11"/>
        <v>0</v>
      </c>
      <c r="G39" s="92">
        <f t="shared" si="11"/>
        <v>0</v>
      </c>
      <c r="H39" s="92">
        <f>SUM(H40:H45)</f>
        <v>0</v>
      </c>
      <c r="I39" s="92">
        <f t="shared" si="1"/>
        <v>0</v>
      </c>
      <c r="J39" s="92">
        <f>SUM(J40:J45)</f>
        <v>0</v>
      </c>
    </row>
    <row r="40" spans="1:10" ht="46.5" customHeight="1" x14ac:dyDescent="0.25">
      <c r="A40" s="85" t="s">
        <v>124</v>
      </c>
      <c r="B40" s="94" t="s">
        <v>125</v>
      </c>
      <c r="C40" s="82"/>
      <c r="D40" s="82"/>
      <c r="E40" s="82">
        <f>'مأموریت.برنامه.خدمت'!E179</f>
        <v>0</v>
      </c>
      <c r="F40" s="82">
        <f>'مأموریت.برنامه.خدمت'!F179</f>
        <v>0</v>
      </c>
      <c r="G40" s="81">
        <f>SUM(E40:F40)</f>
        <v>0</v>
      </c>
      <c r="H40" s="82"/>
      <c r="I40" s="82">
        <f t="shared" si="1"/>
        <v>0</v>
      </c>
      <c r="J40" s="82"/>
    </row>
    <row r="41" spans="1:10" ht="27.75" customHeight="1" x14ac:dyDescent="0.25">
      <c r="A41" s="85" t="s">
        <v>126</v>
      </c>
      <c r="B41" s="93" t="s">
        <v>127</v>
      </c>
      <c r="C41" s="82"/>
      <c r="D41" s="82"/>
      <c r="E41" s="82">
        <f>'مأموریت.برنامه.خدمت'!E193</f>
        <v>0</v>
      </c>
      <c r="F41" s="82">
        <f>'مأموریت.برنامه.خدمت'!F193</f>
        <v>0</v>
      </c>
      <c r="G41" s="81">
        <f t="shared" ref="G41:G45" si="12">SUM(E41:F41)</f>
        <v>0</v>
      </c>
      <c r="H41" s="82"/>
      <c r="I41" s="82">
        <f t="shared" si="1"/>
        <v>0</v>
      </c>
      <c r="J41" s="82"/>
    </row>
    <row r="42" spans="1:10" ht="27.75" customHeight="1" x14ac:dyDescent="0.25">
      <c r="A42" s="85" t="s">
        <v>128</v>
      </c>
      <c r="B42" s="93" t="s">
        <v>129</v>
      </c>
      <c r="C42" s="82"/>
      <c r="D42" s="82"/>
      <c r="E42" s="82">
        <f>'مأموریت.برنامه.خدمت'!E197</f>
        <v>0</v>
      </c>
      <c r="F42" s="82">
        <f>'مأموریت.برنامه.خدمت'!F197</f>
        <v>0</v>
      </c>
      <c r="G42" s="81">
        <f t="shared" si="12"/>
        <v>0</v>
      </c>
      <c r="H42" s="82"/>
      <c r="I42" s="82">
        <f t="shared" si="1"/>
        <v>0</v>
      </c>
      <c r="J42" s="82"/>
    </row>
    <row r="43" spans="1:10" ht="27.75" customHeight="1" x14ac:dyDescent="0.25">
      <c r="A43" s="85" t="s">
        <v>130</v>
      </c>
      <c r="B43" s="93" t="s">
        <v>131</v>
      </c>
      <c r="C43" s="82"/>
      <c r="D43" s="82"/>
      <c r="E43" s="82">
        <f>'مأموریت.برنامه.خدمت'!E201</f>
        <v>0</v>
      </c>
      <c r="F43" s="82">
        <f>'مأموریت.برنامه.خدمت'!F201</f>
        <v>0</v>
      </c>
      <c r="G43" s="81">
        <f t="shared" si="12"/>
        <v>0</v>
      </c>
      <c r="H43" s="82"/>
      <c r="I43" s="82">
        <f t="shared" si="1"/>
        <v>0</v>
      </c>
      <c r="J43" s="82"/>
    </row>
    <row r="44" spans="1:10" ht="27.75" customHeight="1" x14ac:dyDescent="0.25">
      <c r="A44" s="85" t="s">
        <v>132</v>
      </c>
      <c r="B44" s="93" t="s">
        <v>133</v>
      </c>
      <c r="C44" s="82"/>
      <c r="D44" s="82"/>
      <c r="E44" s="82">
        <f>'مأموریت.برنامه.خدمت'!E206</f>
        <v>0</v>
      </c>
      <c r="F44" s="82">
        <f>'مأموریت.برنامه.خدمت'!F206</f>
        <v>0</v>
      </c>
      <c r="G44" s="81">
        <f t="shared" si="12"/>
        <v>0</v>
      </c>
      <c r="H44" s="82"/>
      <c r="I44" s="82">
        <f t="shared" si="1"/>
        <v>0</v>
      </c>
      <c r="J44" s="82"/>
    </row>
    <row r="45" spans="1:10" ht="27.75" customHeight="1" x14ac:dyDescent="0.25">
      <c r="A45" s="85" t="s">
        <v>134</v>
      </c>
      <c r="B45" s="93" t="s">
        <v>135</v>
      </c>
      <c r="C45" s="82"/>
      <c r="D45" s="82"/>
      <c r="E45" s="82">
        <f>'مأموریت.برنامه.خدمت'!E209</f>
        <v>0</v>
      </c>
      <c r="F45" s="82">
        <f>'مأموریت.برنامه.خدمت'!F209</f>
        <v>0</v>
      </c>
      <c r="G45" s="81">
        <f t="shared" si="12"/>
        <v>0</v>
      </c>
      <c r="H45" s="82"/>
      <c r="I45" s="82">
        <f t="shared" si="1"/>
        <v>0</v>
      </c>
      <c r="J45" s="82"/>
    </row>
    <row r="46" spans="1:10" ht="27.75" customHeight="1" x14ac:dyDescent="0.25">
      <c r="A46" s="162" t="s">
        <v>306</v>
      </c>
      <c r="B46" s="163"/>
      <c r="C46" s="92">
        <f>'مصارف.اقتصادی.مالی'!C11</f>
        <v>0</v>
      </c>
      <c r="D46" s="92">
        <f>'مصارف.اقتصادی.مالی'!D11</f>
        <v>0</v>
      </c>
      <c r="E46" s="92"/>
      <c r="F46" s="92"/>
      <c r="G46" s="92"/>
      <c r="H46" s="92"/>
      <c r="I46" s="92">
        <f>'مصارف.اقتصادی.مالی'!E11</f>
        <v>0</v>
      </c>
      <c r="J46" s="92">
        <f>'مصارف.اقتصادی.مالی'!F11</f>
        <v>0</v>
      </c>
    </row>
    <row r="47" spans="1:10" ht="27.75" customHeight="1" x14ac:dyDescent="0.25">
      <c r="A47" s="160" t="s">
        <v>31</v>
      </c>
      <c r="B47" s="160"/>
      <c r="C47" s="95">
        <f>SUM(C46,C39,C34,C25,C21,C13,C8)</f>
        <v>0</v>
      </c>
      <c r="D47" s="95">
        <f t="shared" ref="D47:J47" si="13">SUM(D46,D39,D34,D25,D21,D13,D8)</f>
        <v>0</v>
      </c>
      <c r="E47" s="95">
        <f t="shared" si="13"/>
        <v>0</v>
      </c>
      <c r="F47" s="95">
        <f t="shared" si="13"/>
        <v>0</v>
      </c>
      <c r="G47" s="95">
        <f t="shared" si="13"/>
        <v>0</v>
      </c>
      <c r="H47" s="95">
        <f t="shared" si="13"/>
        <v>0</v>
      </c>
      <c r="I47" s="95">
        <f t="shared" si="13"/>
        <v>0</v>
      </c>
      <c r="J47" s="95">
        <f t="shared" si="13"/>
        <v>0</v>
      </c>
    </row>
    <row r="48" spans="1:10" x14ac:dyDescent="0.25">
      <c r="F48" s="63"/>
    </row>
    <row r="49" spans="6:10" x14ac:dyDescent="0.25">
      <c r="F49" s="63"/>
      <c r="J49" s="50">
        <f>J47-I47</f>
        <v>0</v>
      </c>
    </row>
    <row r="50" spans="6:10" x14ac:dyDescent="0.25">
      <c r="F50" s="63"/>
    </row>
    <row r="51" spans="6:10" x14ac:dyDescent="0.25">
      <c r="F51" s="63"/>
    </row>
    <row r="52" spans="6:10" x14ac:dyDescent="0.25">
      <c r="F52" s="63"/>
    </row>
  </sheetData>
  <mergeCells count="16">
    <mergeCell ref="A47:B47"/>
    <mergeCell ref="E5:H5"/>
    <mergeCell ref="A2:B2"/>
    <mergeCell ref="A3:B3"/>
    <mergeCell ref="A4:B4"/>
    <mergeCell ref="A5:A7"/>
    <mergeCell ref="B5:B7"/>
    <mergeCell ref="C5:C7"/>
    <mergeCell ref="D5:D7"/>
    <mergeCell ref="A46:B46"/>
    <mergeCell ref="A1:J1"/>
    <mergeCell ref="J5:J7"/>
    <mergeCell ref="E6:G6"/>
    <mergeCell ref="H6:H7"/>
    <mergeCell ref="C2:F2"/>
    <mergeCell ref="I5:I7"/>
  </mergeCells>
  <printOptions horizontalCentered="1"/>
  <pageMargins left="0.4" right="0.9" top="0.3" bottom="1" header="0" footer="0.5"/>
  <pageSetup paperSize="9" scale="63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I218"/>
  <sheetViews>
    <sheetView rightToLeft="1" view="pageBreakPreview" topLeftCell="A180" zoomScale="80" zoomScaleNormal="70" zoomScaleSheetLayoutView="80" workbookViewId="0">
      <selection activeCell="B221" sqref="B221"/>
    </sheetView>
  </sheetViews>
  <sheetFormatPr defaultColWidth="9" defaultRowHeight="18.75" x14ac:dyDescent="0.5"/>
  <cols>
    <col min="1" max="1" width="21.140625" style="52" customWidth="1"/>
    <col min="2" max="2" width="71.42578125" customWidth="1"/>
    <col min="3" max="4" width="17.5703125" customWidth="1"/>
    <col min="5" max="5" width="18.140625" customWidth="1"/>
    <col min="6" max="7" width="17.5703125" customWidth="1"/>
    <col min="8" max="9" width="17.85546875" customWidth="1"/>
    <col min="10" max="16384" width="9" style="66"/>
  </cols>
  <sheetData>
    <row r="1" spans="1:9" ht="48" x14ac:dyDescent="0.25">
      <c r="A1" s="156" t="str">
        <f>"بودجه مصوب سال " &amp; year</f>
        <v>بودجه مصوب سال 1404</v>
      </c>
      <c r="B1" s="156"/>
      <c r="C1" s="156"/>
      <c r="D1" s="156"/>
      <c r="E1" s="156"/>
      <c r="F1" s="156"/>
      <c r="G1" s="156"/>
      <c r="H1" s="156"/>
      <c r="I1" s="156"/>
    </row>
    <row r="2" spans="1:9" ht="36" x14ac:dyDescent="0.5">
      <c r="A2" s="69" t="s">
        <v>14</v>
      </c>
      <c r="B2" s="170" t="s">
        <v>379</v>
      </c>
      <c r="C2" s="170"/>
      <c r="D2" s="170"/>
      <c r="E2" s="170"/>
      <c r="F2" s="170"/>
      <c r="G2" s="170"/>
      <c r="H2" s="170"/>
    </row>
    <row r="3" spans="1:9" ht="18" x14ac:dyDescent="0.25">
      <c r="A3" s="124" t="s">
        <v>13</v>
      </c>
      <c r="B3" s="124"/>
      <c r="C3" s="1"/>
      <c r="D3" s="1"/>
      <c r="E3" s="1"/>
      <c r="F3" s="1"/>
      <c r="G3" s="1"/>
      <c r="H3" s="1"/>
    </row>
    <row r="4" spans="1:9" x14ac:dyDescent="0.5">
      <c r="A4" s="124" t="s">
        <v>17</v>
      </c>
      <c r="B4" s="124"/>
      <c r="C4" s="1"/>
      <c r="D4" s="1"/>
      <c r="E4" s="1"/>
      <c r="F4" s="3"/>
      <c r="G4" s="1"/>
      <c r="I4" s="3" t="s">
        <v>12</v>
      </c>
    </row>
    <row r="5" spans="1:9" ht="20.25" customHeight="1" x14ac:dyDescent="0.25">
      <c r="A5" s="168" t="s">
        <v>54</v>
      </c>
      <c r="B5" s="169" t="s">
        <v>55</v>
      </c>
      <c r="C5" s="166" t="str">
        <f>"عملكرد 
 سال "&amp;last2year</f>
        <v>عملكرد 
 سال 1402</v>
      </c>
      <c r="D5" s="166" t="str">
        <f>"بودجه مصوب
سال "&amp;lastYear</f>
        <v>بودجه مصوب
سال 1403</v>
      </c>
      <c r="E5" s="166" t="s">
        <v>56</v>
      </c>
      <c r="F5" s="166"/>
      <c r="G5" s="166"/>
      <c r="H5" s="166" t="str">
        <f>"بودجه پیشنهادی
 سال "&amp;year</f>
        <v>بودجه پیشنهادی
 سال 1404</v>
      </c>
      <c r="I5" s="166" t="str">
        <f>"بودجه مصوب
 سال "&amp; year</f>
        <v>بودجه مصوب
 سال 1404</v>
      </c>
    </row>
    <row r="6" spans="1:9" ht="19.5" customHeight="1" x14ac:dyDescent="0.25">
      <c r="A6" s="168"/>
      <c r="B6" s="169"/>
      <c r="C6" s="166"/>
      <c r="D6" s="166"/>
      <c r="E6" s="167" t="s">
        <v>57</v>
      </c>
      <c r="F6" s="167"/>
      <c r="G6" s="167"/>
      <c r="H6" s="166"/>
      <c r="I6" s="166"/>
    </row>
    <row r="7" spans="1:9" ht="37.5" customHeight="1" x14ac:dyDescent="0.25">
      <c r="A7" s="168"/>
      <c r="B7" s="169"/>
      <c r="C7" s="166"/>
      <c r="D7" s="166"/>
      <c r="E7" s="71" t="s">
        <v>59</v>
      </c>
      <c r="F7" s="71" t="s">
        <v>60</v>
      </c>
      <c r="G7" s="72" t="s">
        <v>61</v>
      </c>
      <c r="H7" s="166"/>
      <c r="I7" s="166"/>
    </row>
    <row r="8" spans="1:9" s="67" customFormat="1" ht="33.75" hidden="1" customHeight="1" x14ac:dyDescent="0.25">
      <c r="A8" s="29" t="s">
        <v>186</v>
      </c>
      <c r="B8" s="30" t="s">
        <v>38</v>
      </c>
      <c r="C8" s="27">
        <f>SUM(C9,C16,C20,C26)</f>
        <v>0</v>
      </c>
      <c r="D8" s="27">
        <f t="shared" ref="D8:I8" si="0">SUM(D9,D16,D20,D26)</f>
        <v>0</v>
      </c>
      <c r="E8" s="27">
        <f t="shared" si="0"/>
        <v>0</v>
      </c>
      <c r="F8" s="27">
        <f t="shared" si="0"/>
        <v>0</v>
      </c>
      <c r="G8" s="27">
        <f t="shared" si="0"/>
        <v>0</v>
      </c>
      <c r="H8" s="27">
        <f t="shared" si="0"/>
        <v>0</v>
      </c>
      <c r="I8" s="27">
        <f t="shared" si="0"/>
        <v>0</v>
      </c>
    </row>
    <row r="9" spans="1:9" s="67" customFormat="1" ht="33.75" hidden="1" customHeight="1" x14ac:dyDescent="0.25">
      <c r="A9" s="39" t="s">
        <v>187</v>
      </c>
      <c r="B9" s="40" t="s">
        <v>147</v>
      </c>
      <c r="C9" s="28">
        <f t="shared" ref="C9" si="1">SUM(C10:C15)</f>
        <v>0</v>
      </c>
      <c r="D9" s="28">
        <f t="shared" ref="D9:I9" si="2">SUM(D10:D15)</f>
        <v>0</v>
      </c>
      <c r="E9" s="28">
        <f t="shared" si="2"/>
        <v>0</v>
      </c>
      <c r="F9" s="28">
        <f t="shared" si="2"/>
        <v>0</v>
      </c>
      <c r="G9" s="28">
        <f t="shared" si="2"/>
        <v>0</v>
      </c>
      <c r="H9" s="28">
        <f t="shared" si="2"/>
        <v>0</v>
      </c>
      <c r="I9" s="28">
        <f t="shared" si="2"/>
        <v>0</v>
      </c>
    </row>
    <row r="10" spans="1:9" s="67" customFormat="1" ht="33.75" hidden="1" customHeight="1" x14ac:dyDescent="0.25">
      <c r="A10" s="46"/>
      <c r="B10" s="41"/>
      <c r="C10" s="42"/>
      <c r="D10" s="42"/>
      <c r="E10" s="43"/>
      <c r="F10" s="43"/>
      <c r="G10" s="43">
        <f t="shared" ref="G10:G15" si="3">SUM(E10:F10)</f>
        <v>0</v>
      </c>
      <c r="H10" s="43">
        <f t="shared" ref="H10:H14" si="4">G10</f>
        <v>0</v>
      </c>
      <c r="I10" s="43"/>
    </row>
    <row r="11" spans="1:9" s="67" customFormat="1" ht="33.75" hidden="1" customHeight="1" x14ac:dyDescent="0.25">
      <c r="A11" s="46"/>
      <c r="B11" s="41"/>
      <c r="C11" s="42"/>
      <c r="D11" s="42"/>
      <c r="E11" s="43"/>
      <c r="F11" s="43"/>
      <c r="G11" s="43">
        <f t="shared" si="3"/>
        <v>0</v>
      </c>
      <c r="H11" s="43">
        <f t="shared" si="4"/>
        <v>0</v>
      </c>
      <c r="I11" s="43"/>
    </row>
    <row r="12" spans="1:9" s="67" customFormat="1" ht="33.75" hidden="1" customHeight="1" x14ac:dyDescent="0.25">
      <c r="A12" s="46"/>
      <c r="B12" s="41"/>
      <c r="C12" s="42"/>
      <c r="D12" s="42"/>
      <c r="E12" s="43"/>
      <c r="F12" s="43"/>
      <c r="G12" s="43">
        <f t="shared" si="3"/>
        <v>0</v>
      </c>
      <c r="H12" s="43">
        <f t="shared" si="4"/>
        <v>0</v>
      </c>
      <c r="I12" s="43"/>
    </row>
    <row r="13" spans="1:9" s="67" customFormat="1" ht="33.75" hidden="1" customHeight="1" x14ac:dyDescent="0.25">
      <c r="A13" s="46"/>
      <c r="B13" s="41"/>
      <c r="C13" s="42"/>
      <c r="D13" s="42"/>
      <c r="E13" s="43"/>
      <c r="F13" s="43"/>
      <c r="G13" s="43">
        <f t="shared" si="3"/>
        <v>0</v>
      </c>
      <c r="H13" s="43">
        <f t="shared" si="4"/>
        <v>0</v>
      </c>
      <c r="I13" s="43"/>
    </row>
    <row r="14" spans="1:9" s="67" customFormat="1" ht="33.75" hidden="1" customHeight="1" x14ac:dyDescent="0.25">
      <c r="A14" s="46"/>
      <c r="B14" s="41"/>
      <c r="C14" s="42"/>
      <c r="D14" s="42"/>
      <c r="E14" s="43"/>
      <c r="F14" s="43"/>
      <c r="G14" s="43">
        <f t="shared" si="3"/>
        <v>0</v>
      </c>
      <c r="H14" s="43">
        <f t="shared" si="4"/>
        <v>0</v>
      </c>
      <c r="I14" s="43"/>
    </row>
    <row r="15" spans="1:9" s="67" customFormat="1" ht="33.75" hidden="1" customHeight="1" x14ac:dyDescent="0.25">
      <c r="A15" s="46"/>
      <c r="B15" s="41"/>
      <c r="C15" s="42"/>
      <c r="D15" s="42"/>
      <c r="E15" s="43"/>
      <c r="F15" s="43"/>
      <c r="G15" s="43">
        <f t="shared" si="3"/>
        <v>0</v>
      </c>
      <c r="H15" s="43">
        <f>G15</f>
        <v>0</v>
      </c>
      <c r="I15" s="43"/>
    </row>
    <row r="16" spans="1:9" s="68" customFormat="1" ht="33.75" hidden="1" customHeight="1" x14ac:dyDescent="0.35">
      <c r="A16" s="39" t="s">
        <v>188</v>
      </c>
      <c r="B16" s="40" t="s">
        <v>66</v>
      </c>
      <c r="C16" s="28">
        <f>SUM(C17:C19)</f>
        <v>0</v>
      </c>
      <c r="D16" s="28">
        <f t="shared" ref="D16:I16" si="5">SUM(D17:D19)</f>
        <v>0</v>
      </c>
      <c r="E16" s="28">
        <f t="shared" si="5"/>
        <v>0</v>
      </c>
      <c r="F16" s="28">
        <f t="shared" si="5"/>
        <v>0</v>
      </c>
      <c r="G16" s="28">
        <f t="shared" si="5"/>
        <v>0</v>
      </c>
      <c r="H16" s="28">
        <f t="shared" si="5"/>
        <v>0</v>
      </c>
      <c r="I16" s="28">
        <f t="shared" si="5"/>
        <v>0</v>
      </c>
    </row>
    <row r="17" spans="1:9" s="68" customFormat="1" ht="33.75" hidden="1" customHeight="1" x14ac:dyDescent="0.35">
      <c r="A17" s="51"/>
      <c r="B17" s="44"/>
      <c r="C17" s="43"/>
      <c r="D17" s="42"/>
      <c r="E17" s="43"/>
      <c r="F17" s="43"/>
      <c r="G17" s="43">
        <f t="shared" ref="G17:G19" si="6">SUM(E17:F17)</f>
        <v>0</v>
      </c>
      <c r="H17" s="43">
        <f t="shared" ref="H17:H19" si="7">G17</f>
        <v>0</v>
      </c>
      <c r="I17" s="43"/>
    </row>
    <row r="18" spans="1:9" s="68" customFormat="1" ht="33.75" hidden="1" customHeight="1" x14ac:dyDescent="0.35">
      <c r="A18" s="51"/>
      <c r="B18" s="44"/>
      <c r="C18" s="43"/>
      <c r="D18" s="42"/>
      <c r="E18" s="43"/>
      <c r="F18" s="43"/>
      <c r="G18" s="43">
        <f t="shared" si="6"/>
        <v>0</v>
      </c>
      <c r="H18" s="43">
        <f t="shared" si="7"/>
        <v>0</v>
      </c>
      <c r="I18" s="43"/>
    </row>
    <row r="19" spans="1:9" s="68" customFormat="1" ht="33.75" hidden="1" customHeight="1" x14ac:dyDescent="0.35">
      <c r="A19" s="51"/>
      <c r="B19" s="44"/>
      <c r="C19" s="43"/>
      <c r="D19" s="42"/>
      <c r="E19" s="43"/>
      <c r="F19" s="43"/>
      <c r="G19" s="43">
        <f t="shared" si="6"/>
        <v>0</v>
      </c>
      <c r="H19" s="43">
        <f t="shared" si="7"/>
        <v>0</v>
      </c>
      <c r="I19" s="43"/>
    </row>
    <row r="20" spans="1:9" s="68" customFormat="1" ht="33.75" hidden="1" customHeight="1" x14ac:dyDescent="0.35">
      <c r="A20" s="39" t="s">
        <v>189</v>
      </c>
      <c r="B20" s="40" t="s">
        <v>68</v>
      </c>
      <c r="C20" s="28">
        <f>SUM(C21:C25)</f>
        <v>0</v>
      </c>
      <c r="D20" s="28">
        <f t="shared" ref="D20:I20" si="8">SUM(D21:D25)</f>
        <v>0</v>
      </c>
      <c r="E20" s="28">
        <f t="shared" si="8"/>
        <v>0</v>
      </c>
      <c r="F20" s="28">
        <f t="shared" si="8"/>
        <v>0</v>
      </c>
      <c r="G20" s="28">
        <f t="shared" si="8"/>
        <v>0</v>
      </c>
      <c r="H20" s="28">
        <f t="shared" si="8"/>
        <v>0</v>
      </c>
      <c r="I20" s="28">
        <f t="shared" si="8"/>
        <v>0</v>
      </c>
    </row>
    <row r="21" spans="1:9" s="68" customFormat="1" ht="33.75" hidden="1" customHeight="1" x14ac:dyDescent="0.35">
      <c r="A21" s="46"/>
      <c r="B21" s="45"/>
      <c r="C21" s="43"/>
      <c r="D21" s="42"/>
      <c r="E21" s="43"/>
      <c r="F21" s="43"/>
      <c r="G21" s="43">
        <f t="shared" ref="G21:G25" si="9">SUM(E21:F21)</f>
        <v>0</v>
      </c>
      <c r="H21" s="43">
        <f t="shared" ref="H21:H24" si="10">G21</f>
        <v>0</v>
      </c>
      <c r="I21" s="43"/>
    </row>
    <row r="22" spans="1:9" s="68" customFormat="1" ht="33.75" hidden="1" customHeight="1" x14ac:dyDescent="0.35">
      <c r="A22" s="46"/>
      <c r="B22" s="45"/>
      <c r="C22" s="43"/>
      <c r="D22" s="42"/>
      <c r="E22" s="43"/>
      <c r="F22" s="43"/>
      <c r="G22" s="43">
        <f t="shared" si="9"/>
        <v>0</v>
      </c>
      <c r="H22" s="43">
        <f t="shared" si="10"/>
        <v>0</v>
      </c>
      <c r="I22" s="43"/>
    </row>
    <row r="23" spans="1:9" s="68" customFormat="1" ht="33.75" hidden="1" customHeight="1" x14ac:dyDescent="0.35">
      <c r="A23" s="51"/>
      <c r="B23" s="44"/>
      <c r="C23" s="43"/>
      <c r="D23" s="42"/>
      <c r="E23" s="43"/>
      <c r="F23" s="43"/>
      <c r="G23" s="43">
        <f t="shared" si="9"/>
        <v>0</v>
      </c>
      <c r="H23" s="43">
        <f t="shared" si="10"/>
        <v>0</v>
      </c>
      <c r="I23" s="43"/>
    </row>
    <row r="24" spans="1:9" s="68" customFormat="1" ht="33.75" hidden="1" customHeight="1" x14ac:dyDescent="0.35">
      <c r="A24" s="51"/>
      <c r="B24" s="44"/>
      <c r="C24" s="43"/>
      <c r="D24" s="42"/>
      <c r="E24" s="43"/>
      <c r="F24" s="43"/>
      <c r="G24" s="43">
        <f t="shared" si="9"/>
        <v>0</v>
      </c>
      <c r="H24" s="43">
        <f t="shared" si="10"/>
        <v>0</v>
      </c>
      <c r="I24" s="43"/>
    </row>
    <row r="25" spans="1:9" s="68" customFormat="1" ht="33.75" hidden="1" customHeight="1" x14ac:dyDescent="0.35">
      <c r="A25" s="51"/>
      <c r="B25" s="44"/>
      <c r="C25" s="43"/>
      <c r="D25" s="42"/>
      <c r="E25" s="43"/>
      <c r="F25" s="43"/>
      <c r="G25" s="43">
        <f t="shared" si="9"/>
        <v>0</v>
      </c>
      <c r="H25" s="43">
        <f>G25</f>
        <v>0</v>
      </c>
      <c r="I25" s="43"/>
    </row>
    <row r="26" spans="1:9" s="68" customFormat="1" ht="33.75" hidden="1" customHeight="1" x14ac:dyDescent="0.35">
      <c r="A26" s="39" t="s">
        <v>233</v>
      </c>
      <c r="B26" s="40" t="s">
        <v>70</v>
      </c>
      <c r="C26" s="28">
        <f>SUM(C27:C29)</f>
        <v>0</v>
      </c>
      <c r="D26" s="28">
        <f t="shared" ref="D26:I26" si="11">SUM(D27:D29)</f>
        <v>0</v>
      </c>
      <c r="E26" s="28">
        <f t="shared" si="11"/>
        <v>0</v>
      </c>
      <c r="F26" s="28">
        <f t="shared" si="11"/>
        <v>0</v>
      </c>
      <c r="G26" s="28">
        <f t="shared" si="11"/>
        <v>0</v>
      </c>
      <c r="H26" s="28">
        <f t="shared" si="11"/>
        <v>0</v>
      </c>
      <c r="I26" s="28">
        <f t="shared" si="11"/>
        <v>0</v>
      </c>
    </row>
    <row r="27" spans="1:9" s="68" customFormat="1" ht="33.75" hidden="1" customHeight="1" x14ac:dyDescent="0.35">
      <c r="A27" s="46"/>
      <c r="B27" s="45"/>
      <c r="C27" s="42"/>
      <c r="D27" s="42"/>
      <c r="E27" s="43"/>
      <c r="F27" s="43"/>
      <c r="G27" s="43">
        <f t="shared" ref="G27:G29" si="12">SUM(E27:F27)</f>
        <v>0</v>
      </c>
      <c r="H27" s="43">
        <f>G27</f>
        <v>0</v>
      </c>
      <c r="I27" s="43"/>
    </row>
    <row r="28" spans="1:9" s="68" customFormat="1" ht="33.75" hidden="1" customHeight="1" x14ac:dyDescent="0.35">
      <c r="A28" s="46"/>
      <c r="B28" s="45"/>
      <c r="C28" s="42"/>
      <c r="D28" s="42"/>
      <c r="E28" s="43"/>
      <c r="F28" s="43"/>
      <c r="G28" s="43">
        <f t="shared" si="12"/>
        <v>0</v>
      </c>
      <c r="H28" s="43">
        <f t="shared" ref="H28:H29" si="13">G28</f>
        <v>0</v>
      </c>
      <c r="I28" s="43"/>
    </row>
    <row r="29" spans="1:9" s="68" customFormat="1" ht="33.75" hidden="1" customHeight="1" x14ac:dyDescent="0.35">
      <c r="A29" s="46"/>
      <c r="B29" s="45"/>
      <c r="C29" s="42"/>
      <c r="D29" s="42"/>
      <c r="E29" s="43"/>
      <c r="F29" s="43"/>
      <c r="G29" s="43">
        <f t="shared" si="12"/>
        <v>0</v>
      </c>
      <c r="H29" s="43">
        <f t="shared" si="13"/>
        <v>0</v>
      </c>
      <c r="I29" s="43"/>
    </row>
    <row r="30" spans="1:9" ht="33.75" customHeight="1" x14ac:dyDescent="0.25">
      <c r="A30" s="73" t="s">
        <v>190</v>
      </c>
      <c r="B30" s="74" t="s">
        <v>72</v>
      </c>
      <c r="C30" s="75">
        <f>SUM(C31,C36,C39,C42,C47,C49,C55)</f>
        <v>0</v>
      </c>
      <c r="D30" s="75">
        <f t="shared" ref="D30:I30" si="14">SUM(D31,D36,D39,D42,D47,D49,D55)</f>
        <v>0</v>
      </c>
      <c r="E30" s="75">
        <f t="shared" si="14"/>
        <v>0</v>
      </c>
      <c r="F30" s="75">
        <f t="shared" si="14"/>
        <v>0</v>
      </c>
      <c r="G30" s="75">
        <f t="shared" si="14"/>
        <v>0</v>
      </c>
      <c r="H30" s="75">
        <f t="shared" si="14"/>
        <v>0</v>
      </c>
      <c r="I30" s="75">
        <f t="shared" si="14"/>
        <v>0</v>
      </c>
    </row>
    <row r="31" spans="1:9" ht="33.75" hidden="1" customHeight="1" x14ac:dyDescent="0.25">
      <c r="A31" s="76" t="s">
        <v>191</v>
      </c>
      <c r="B31" s="77" t="s">
        <v>74</v>
      </c>
      <c r="C31" s="78">
        <f>SUM(C32:C35)</f>
        <v>0</v>
      </c>
      <c r="D31" s="78">
        <f t="shared" ref="D31:I31" si="15">SUM(D32:D35)</f>
        <v>0</v>
      </c>
      <c r="E31" s="78">
        <f t="shared" si="15"/>
        <v>0</v>
      </c>
      <c r="F31" s="78">
        <f t="shared" si="15"/>
        <v>0</v>
      </c>
      <c r="G31" s="78">
        <f t="shared" si="15"/>
        <v>0</v>
      </c>
      <c r="H31" s="78">
        <f t="shared" si="15"/>
        <v>0</v>
      </c>
      <c r="I31" s="78">
        <f t="shared" si="15"/>
        <v>0</v>
      </c>
    </row>
    <row r="32" spans="1:9" ht="33.75" hidden="1" customHeight="1" x14ac:dyDescent="0.25">
      <c r="A32" s="79"/>
      <c r="B32" s="80"/>
      <c r="C32" s="81"/>
      <c r="D32" s="82"/>
      <c r="E32" s="81"/>
      <c r="F32" s="81"/>
      <c r="G32" s="81">
        <f t="shared" ref="G32:G35" si="16">SUM(E32:F32)</f>
        <v>0</v>
      </c>
      <c r="H32" s="81">
        <f t="shared" ref="H32:H80" si="17">G32</f>
        <v>0</v>
      </c>
      <c r="I32" s="81"/>
    </row>
    <row r="33" spans="1:9" ht="33.75" hidden="1" customHeight="1" x14ac:dyDescent="0.25">
      <c r="A33" s="79"/>
      <c r="B33" s="80"/>
      <c r="C33" s="81"/>
      <c r="D33" s="82"/>
      <c r="E33" s="81"/>
      <c r="F33" s="81"/>
      <c r="G33" s="81">
        <f t="shared" si="16"/>
        <v>0</v>
      </c>
      <c r="H33" s="81">
        <f t="shared" si="17"/>
        <v>0</v>
      </c>
      <c r="I33" s="81"/>
    </row>
    <row r="34" spans="1:9" ht="33.75" hidden="1" customHeight="1" x14ac:dyDescent="0.25">
      <c r="A34" s="83"/>
      <c r="B34" s="84"/>
      <c r="C34" s="81"/>
      <c r="D34" s="82"/>
      <c r="E34" s="81"/>
      <c r="F34" s="81"/>
      <c r="G34" s="81">
        <f t="shared" si="16"/>
        <v>0</v>
      </c>
      <c r="H34" s="81">
        <f t="shared" si="17"/>
        <v>0</v>
      </c>
      <c r="I34" s="81"/>
    </row>
    <row r="35" spans="1:9" ht="33.75" hidden="1" customHeight="1" x14ac:dyDescent="0.25">
      <c r="A35" s="79"/>
      <c r="B35" s="80"/>
      <c r="C35" s="81"/>
      <c r="D35" s="82"/>
      <c r="E35" s="81"/>
      <c r="F35" s="81"/>
      <c r="G35" s="81">
        <f t="shared" si="16"/>
        <v>0</v>
      </c>
      <c r="H35" s="81">
        <f t="shared" si="17"/>
        <v>0</v>
      </c>
      <c r="I35" s="81"/>
    </row>
    <row r="36" spans="1:9" ht="33.75" hidden="1" customHeight="1" x14ac:dyDescent="0.25">
      <c r="A36" s="76" t="s">
        <v>192</v>
      </c>
      <c r="B36" s="77" t="s">
        <v>76</v>
      </c>
      <c r="C36" s="78">
        <f>SUM(C37:C38)</f>
        <v>0</v>
      </c>
      <c r="D36" s="78">
        <f t="shared" ref="D36:I36" si="18">SUM(D37:D38)</f>
        <v>0</v>
      </c>
      <c r="E36" s="78">
        <f t="shared" si="18"/>
        <v>0</v>
      </c>
      <c r="F36" s="78">
        <f t="shared" si="18"/>
        <v>0</v>
      </c>
      <c r="G36" s="78">
        <f t="shared" si="18"/>
        <v>0</v>
      </c>
      <c r="H36" s="78">
        <f t="shared" si="18"/>
        <v>0</v>
      </c>
      <c r="I36" s="78">
        <f t="shared" si="18"/>
        <v>0</v>
      </c>
    </row>
    <row r="37" spans="1:9" ht="33.75" hidden="1" customHeight="1" x14ac:dyDescent="0.25">
      <c r="A37" s="83"/>
      <c r="B37" s="84"/>
      <c r="C37" s="81"/>
      <c r="D37" s="82"/>
      <c r="E37" s="81"/>
      <c r="F37" s="81"/>
      <c r="G37" s="81">
        <f t="shared" ref="G37:G38" si="19">SUM(E37:F37)</f>
        <v>0</v>
      </c>
      <c r="H37" s="81">
        <f t="shared" si="17"/>
        <v>0</v>
      </c>
      <c r="I37" s="81"/>
    </row>
    <row r="38" spans="1:9" ht="33.75" hidden="1" customHeight="1" x14ac:dyDescent="0.25">
      <c r="A38" s="79"/>
      <c r="B38" s="80"/>
      <c r="C38" s="81"/>
      <c r="D38" s="82"/>
      <c r="E38" s="81"/>
      <c r="F38" s="81"/>
      <c r="G38" s="81">
        <f t="shared" si="19"/>
        <v>0</v>
      </c>
      <c r="H38" s="81">
        <f t="shared" si="17"/>
        <v>0</v>
      </c>
      <c r="I38" s="81"/>
    </row>
    <row r="39" spans="1:9" ht="33.75" hidden="1" customHeight="1" x14ac:dyDescent="0.25">
      <c r="A39" s="76" t="s">
        <v>193</v>
      </c>
      <c r="B39" s="77" t="s">
        <v>136</v>
      </c>
      <c r="C39" s="78">
        <f>SUM(C40:C41)</f>
        <v>0</v>
      </c>
      <c r="D39" s="78">
        <f t="shared" ref="D39:I39" si="20">SUM(D40:D41)</f>
        <v>0</v>
      </c>
      <c r="E39" s="78">
        <f t="shared" si="20"/>
        <v>0</v>
      </c>
      <c r="F39" s="78">
        <f t="shared" si="20"/>
        <v>0</v>
      </c>
      <c r="G39" s="78">
        <f t="shared" si="20"/>
        <v>0</v>
      </c>
      <c r="H39" s="78">
        <f t="shared" si="20"/>
        <v>0</v>
      </c>
      <c r="I39" s="78">
        <f t="shared" si="20"/>
        <v>0</v>
      </c>
    </row>
    <row r="40" spans="1:9" ht="33.75" hidden="1" customHeight="1" x14ac:dyDescent="0.25">
      <c r="A40" s="83"/>
      <c r="B40" s="84"/>
      <c r="C40" s="81"/>
      <c r="D40" s="82"/>
      <c r="E40" s="81"/>
      <c r="F40" s="81"/>
      <c r="G40" s="81">
        <f t="shared" ref="G40:G41" si="21">SUM(E40:F40)</f>
        <v>0</v>
      </c>
      <c r="H40" s="81">
        <f t="shared" si="17"/>
        <v>0</v>
      </c>
      <c r="I40" s="81"/>
    </row>
    <row r="41" spans="1:9" ht="33.75" hidden="1" customHeight="1" x14ac:dyDescent="0.25">
      <c r="A41" s="79"/>
      <c r="B41" s="80"/>
      <c r="C41" s="81"/>
      <c r="D41" s="82"/>
      <c r="E41" s="81"/>
      <c r="F41" s="81"/>
      <c r="G41" s="81">
        <f t="shared" si="21"/>
        <v>0</v>
      </c>
      <c r="H41" s="81">
        <f t="shared" si="17"/>
        <v>0</v>
      </c>
      <c r="I41" s="81"/>
    </row>
    <row r="42" spans="1:9" ht="33.75" customHeight="1" x14ac:dyDescent="0.25">
      <c r="A42" s="76" t="s">
        <v>194</v>
      </c>
      <c r="B42" s="77" t="s">
        <v>80</v>
      </c>
      <c r="C42" s="78">
        <f>SUM(C43:C46)</f>
        <v>0</v>
      </c>
      <c r="D42" s="78">
        <f t="shared" ref="D42:I42" si="22">SUM(D43:D46)</f>
        <v>0</v>
      </c>
      <c r="E42" s="78">
        <f t="shared" si="22"/>
        <v>0</v>
      </c>
      <c r="F42" s="78">
        <f t="shared" si="22"/>
        <v>0</v>
      </c>
      <c r="G42" s="78">
        <f t="shared" si="22"/>
        <v>0</v>
      </c>
      <c r="H42" s="78">
        <f t="shared" si="22"/>
        <v>0</v>
      </c>
      <c r="I42" s="78">
        <f t="shared" si="22"/>
        <v>0</v>
      </c>
    </row>
    <row r="43" spans="1:9" ht="33.75" customHeight="1" x14ac:dyDescent="0.25">
      <c r="A43" s="85" t="s">
        <v>234</v>
      </c>
      <c r="B43" s="84" t="s">
        <v>138</v>
      </c>
      <c r="C43" s="82"/>
      <c r="D43" s="82"/>
      <c r="E43" s="81"/>
      <c r="F43" s="81"/>
      <c r="G43" s="81">
        <f t="shared" ref="G43:G46" si="23">SUM(E43:F43)</f>
        <v>0</v>
      </c>
      <c r="H43" s="81">
        <f t="shared" si="17"/>
        <v>0</v>
      </c>
      <c r="I43" s="81"/>
    </row>
    <row r="44" spans="1:9" ht="33.75" customHeight="1" x14ac:dyDescent="0.25">
      <c r="A44" s="85" t="s">
        <v>235</v>
      </c>
      <c r="B44" s="119" t="s">
        <v>139</v>
      </c>
      <c r="C44" s="82"/>
      <c r="D44" s="82"/>
      <c r="E44" s="81"/>
      <c r="F44" s="81"/>
      <c r="G44" s="81">
        <f t="shared" si="23"/>
        <v>0</v>
      </c>
      <c r="H44" s="81">
        <f t="shared" si="17"/>
        <v>0</v>
      </c>
      <c r="I44" s="81"/>
    </row>
    <row r="45" spans="1:9" ht="33.75" customHeight="1" x14ac:dyDescent="0.25">
      <c r="A45" s="85" t="s">
        <v>234</v>
      </c>
      <c r="B45" s="119" t="s">
        <v>137</v>
      </c>
      <c r="C45" s="82"/>
      <c r="D45" s="82"/>
      <c r="E45" s="81"/>
      <c r="F45" s="81"/>
      <c r="G45" s="81">
        <f t="shared" si="23"/>
        <v>0</v>
      </c>
      <c r="H45" s="81">
        <f t="shared" si="17"/>
        <v>0</v>
      </c>
      <c r="I45" s="81"/>
    </row>
    <row r="46" spans="1:9" ht="33.75" customHeight="1" x14ac:dyDescent="0.25">
      <c r="A46" s="85" t="s">
        <v>235</v>
      </c>
      <c r="B46" s="119" t="s">
        <v>320</v>
      </c>
      <c r="C46" s="82"/>
      <c r="D46" s="82"/>
      <c r="E46" s="81"/>
      <c r="F46" s="81"/>
      <c r="G46" s="81">
        <f t="shared" si="23"/>
        <v>0</v>
      </c>
      <c r="H46" s="81">
        <f t="shared" si="17"/>
        <v>0</v>
      </c>
      <c r="I46" s="81"/>
    </row>
    <row r="47" spans="1:9" ht="33.75" customHeight="1" x14ac:dyDescent="0.25">
      <c r="A47" s="76" t="s">
        <v>195</v>
      </c>
      <c r="B47" s="77" t="s">
        <v>82</v>
      </c>
      <c r="C47" s="78">
        <f>SUM(C48:C48)</f>
        <v>0</v>
      </c>
      <c r="D47" s="78">
        <f t="shared" ref="D47:I47" si="24">SUM(D48:D48)</f>
        <v>0</v>
      </c>
      <c r="E47" s="78">
        <f t="shared" si="24"/>
        <v>0</v>
      </c>
      <c r="F47" s="78">
        <f t="shared" si="24"/>
        <v>0</v>
      </c>
      <c r="G47" s="78">
        <f t="shared" si="24"/>
        <v>0</v>
      </c>
      <c r="H47" s="78">
        <f t="shared" si="24"/>
        <v>0</v>
      </c>
      <c r="I47" s="78">
        <f t="shared" si="24"/>
        <v>0</v>
      </c>
    </row>
    <row r="48" spans="1:9" ht="33.75" customHeight="1" x14ac:dyDescent="0.25">
      <c r="A48" s="79" t="s">
        <v>198</v>
      </c>
      <c r="B48" s="80" t="s">
        <v>140</v>
      </c>
      <c r="C48" s="82"/>
      <c r="D48" s="82"/>
      <c r="E48" s="81"/>
      <c r="F48" s="81"/>
      <c r="G48" s="81">
        <f>SUM(E48:F48)</f>
        <v>0</v>
      </c>
      <c r="H48" s="81">
        <f t="shared" si="17"/>
        <v>0</v>
      </c>
      <c r="I48" s="81"/>
    </row>
    <row r="49" spans="1:9" ht="33.75" hidden="1" customHeight="1" x14ac:dyDescent="0.25">
      <c r="A49" s="76" t="s">
        <v>196</v>
      </c>
      <c r="B49" s="77" t="s">
        <v>84</v>
      </c>
      <c r="C49" s="78">
        <f>SUM(C50:C54)</f>
        <v>0</v>
      </c>
      <c r="D49" s="78">
        <f t="shared" ref="D49:I49" si="25">SUM(D50:D54)</f>
        <v>0</v>
      </c>
      <c r="E49" s="78">
        <f t="shared" si="25"/>
        <v>0</v>
      </c>
      <c r="F49" s="78">
        <f t="shared" si="25"/>
        <v>0</v>
      </c>
      <c r="G49" s="78">
        <f t="shared" si="25"/>
        <v>0</v>
      </c>
      <c r="H49" s="78">
        <f t="shared" si="25"/>
        <v>0</v>
      </c>
      <c r="I49" s="78">
        <f t="shared" si="25"/>
        <v>0</v>
      </c>
    </row>
    <row r="50" spans="1:9" ht="33.75" hidden="1" customHeight="1" x14ac:dyDescent="0.25">
      <c r="A50" s="85"/>
      <c r="B50" s="86"/>
      <c r="C50" s="82"/>
      <c r="D50" s="82"/>
      <c r="E50" s="81"/>
      <c r="F50" s="81"/>
      <c r="G50" s="81">
        <f t="shared" ref="G50:G54" si="26">SUM(E50:F50)</f>
        <v>0</v>
      </c>
      <c r="H50" s="81">
        <f t="shared" si="17"/>
        <v>0</v>
      </c>
      <c r="I50" s="81"/>
    </row>
    <row r="51" spans="1:9" ht="33.75" hidden="1" customHeight="1" x14ac:dyDescent="0.25">
      <c r="A51" s="85"/>
      <c r="B51" s="86"/>
      <c r="C51" s="82"/>
      <c r="D51" s="82"/>
      <c r="E51" s="81"/>
      <c r="F51" s="81"/>
      <c r="G51" s="81">
        <f t="shared" si="26"/>
        <v>0</v>
      </c>
      <c r="H51" s="81">
        <f t="shared" si="17"/>
        <v>0</v>
      </c>
      <c r="I51" s="81"/>
    </row>
    <row r="52" spans="1:9" ht="33.75" hidden="1" customHeight="1" x14ac:dyDescent="0.25">
      <c r="A52" s="85"/>
      <c r="B52" s="86"/>
      <c r="C52" s="82"/>
      <c r="D52" s="82"/>
      <c r="E52" s="81"/>
      <c r="F52" s="81"/>
      <c r="G52" s="81">
        <f t="shared" si="26"/>
        <v>0</v>
      </c>
      <c r="H52" s="81">
        <f t="shared" si="17"/>
        <v>0</v>
      </c>
      <c r="I52" s="81"/>
    </row>
    <row r="53" spans="1:9" ht="33.75" hidden="1" customHeight="1" x14ac:dyDescent="0.25">
      <c r="A53" s="85"/>
      <c r="B53" s="86"/>
      <c r="C53" s="82"/>
      <c r="D53" s="82"/>
      <c r="E53" s="81"/>
      <c r="F53" s="81"/>
      <c r="G53" s="81">
        <f t="shared" si="26"/>
        <v>0</v>
      </c>
      <c r="H53" s="81">
        <f t="shared" si="17"/>
        <v>0</v>
      </c>
      <c r="I53" s="81"/>
    </row>
    <row r="54" spans="1:9" ht="33.75" hidden="1" customHeight="1" x14ac:dyDescent="0.25">
      <c r="A54" s="85"/>
      <c r="B54" s="86"/>
      <c r="C54" s="82"/>
      <c r="D54" s="82"/>
      <c r="E54" s="81"/>
      <c r="F54" s="81"/>
      <c r="G54" s="81">
        <f t="shared" si="26"/>
        <v>0</v>
      </c>
      <c r="H54" s="81">
        <f t="shared" si="17"/>
        <v>0</v>
      </c>
      <c r="I54" s="81"/>
    </row>
    <row r="55" spans="1:9" ht="33.75" hidden="1" customHeight="1" x14ac:dyDescent="0.25">
      <c r="A55" s="76" t="s">
        <v>197</v>
      </c>
      <c r="B55" s="77" t="s">
        <v>86</v>
      </c>
      <c r="C55" s="78">
        <f>SUM(C56:C59)</f>
        <v>0</v>
      </c>
      <c r="D55" s="78">
        <f t="shared" ref="D55:I55" si="27">SUM(D56:D59)</f>
        <v>0</v>
      </c>
      <c r="E55" s="78">
        <f t="shared" si="27"/>
        <v>0</v>
      </c>
      <c r="F55" s="78">
        <f t="shared" si="27"/>
        <v>0</v>
      </c>
      <c r="G55" s="78">
        <f t="shared" si="27"/>
        <v>0</v>
      </c>
      <c r="H55" s="78">
        <f t="shared" si="27"/>
        <v>0</v>
      </c>
      <c r="I55" s="78">
        <f t="shared" si="27"/>
        <v>0</v>
      </c>
    </row>
    <row r="56" spans="1:9" ht="33.75" hidden="1" customHeight="1" x14ac:dyDescent="0.25">
      <c r="A56" s="85"/>
      <c r="B56" s="86"/>
      <c r="C56" s="82"/>
      <c r="D56" s="82"/>
      <c r="E56" s="81"/>
      <c r="F56" s="81"/>
      <c r="G56" s="81">
        <f t="shared" ref="G56:G59" si="28">SUM(E56:F56)</f>
        <v>0</v>
      </c>
      <c r="H56" s="81">
        <f t="shared" si="17"/>
        <v>0</v>
      </c>
      <c r="I56" s="81"/>
    </row>
    <row r="57" spans="1:9" ht="33.75" hidden="1" customHeight="1" x14ac:dyDescent="0.25">
      <c r="A57" s="85"/>
      <c r="B57" s="86"/>
      <c r="C57" s="82"/>
      <c r="D57" s="82"/>
      <c r="E57" s="81"/>
      <c r="F57" s="81"/>
      <c r="G57" s="81">
        <f t="shared" si="28"/>
        <v>0</v>
      </c>
      <c r="H57" s="81">
        <f t="shared" si="17"/>
        <v>0</v>
      </c>
      <c r="I57" s="81"/>
    </row>
    <row r="58" spans="1:9" ht="33.75" hidden="1" customHeight="1" x14ac:dyDescent="0.25">
      <c r="A58" s="85"/>
      <c r="B58" s="86"/>
      <c r="C58" s="82"/>
      <c r="D58" s="82"/>
      <c r="E58" s="81"/>
      <c r="F58" s="81"/>
      <c r="G58" s="81">
        <f t="shared" si="28"/>
        <v>0</v>
      </c>
      <c r="H58" s="81">
        <f t="shared" si="17"/>
        <v>0</v>
      </c>
      <c r="I58" s="81"/>
    </row>
    <row r="59" spans="1:9" ht="33.75" hidden="1" customHeight="1" x14ac:dyDescent="0.25">
      <c r="A59" s="85"/>
      <c r="B59" s="86"/>
      <c r="C59" s="82"/>
      <c r="D59" s="82"/>
      <c r="E59" s="81"/>
      <c r="F59" s="81"/>
      <c r="G59" s="81">
        <f t="shared" si="28"/>
        <v>0</v>
      </c>
      <c r="H59" s="81">
        <f t="shared" si="17"/>
        <v>0</v>
      </c>
      <c r="I59" s="81"/>
    </row>
    <row r="60" spans="1:9" ht="33.75" hidden="1" customHeight="1" x14ac:dyDescent="0.25">
      <c r="A60" s="73" t="s">
        <v>199</v>
      </c>
      <c r="B60" s="74" t="s">
        <v>41</v>
      </c>
      <c r="C60" s="75">
        <f>SUM(C61,C65,C70)</f>
        <v>0</v>
      </c>
      <c r="D60" s="75">
        <f t="shared" ref="D60:I60" si="29">SUM(D61,D65,D70)</f>
        <v>0</v>
      </c>
      <c r="E60" s="75">
        <f t="shared" si="29"/>
        <v>0</v>
      </c>
      <c r="F60" s="75">
        <f t="shared" si="29"/>
        <v>0</v>
      </c>
      <c r="G60" s="75">
        <f t="shared" si="29"/>
        <v>0</v>
      </c>
      <c r="H60" s="75">
        <f t="shared" si="29"/>
        <v>0</v>
      </c>
      <c r="I60" s="75">
        <f t="shared" si="29"/>
        <v>0</v>
      </c>
    </row>
    <row r="61" spans="1:9" ht="33.75" hidden="1" customHeight="1" x14ac:dyDescent="0.25">
      <c r="A61" s="76" t="s">
        <v>200</v>
      </c>
      <c r="B61" s="77" t="s">
        <v>89</v>
      </c>
      <c r="C61" s="78">
        <f>SUM(C62:C64)</f>
        <v>0</v>
      </c>
      <c r="D61" s="78">
        <f t="shared" ref="D61:I61" si="30">SUM(D62:D64)</f>
        <v>0</v>
      </c>
      <c r="E61" s="78">
        <f t="shared" si="30"/>
        <v>0</v>
      </c>
      <c r="F61" s="78">
        <f t="shared" si="30"/>
        <v>0</v>
      </c>
      <c r="G61" s="78">
        <f t="shared" si="30"/>
        <v>0</v>
      </c>
      <c r="H61" s="78">
        <f t="shared" si="30"/>
        <v>0</v>
      </c>
      <c r="I61" s="78">
        <f t="shared" si="30"/>
        <v>0</v>
      </c>
    </row>
    <row r="62" spans="1:9" ht="33.75" hidden="1" customHeight="1" x14ac:dyDescent="0.25">
      <c r="A62" s="85"/>
      <c r="B62" s="86" t="s">
        <v>141</v>
      </c>
      <c r="C62" s="82"/>
      <c r="D62" s="82"/>
      <c r="E62" s="81"/>
      <c r="F62" s="81"/>
      <c r="G62" s="81">
        <f t="shared" ref="G62:G64" si="31">SUM(E62:F62)</f>
        <v>0</v>
      </c>
      <c r="H62" s="81">
        <f t="shared" si="17"/>
        <v>0</v>
      </c>
      <c r="I62" s="81"/>
    </row>
    <row r="63" spans="1:9" ht="33.75" hidden="1" customHeight="1" x14ac:dyDescent="0.25">
      <c r="A63" s="85"/>
      <c r="B63" s="86"/>
      <c r="C63" s="82"/>
      <c r="D63" s="82"/>
      <c r="E63" s="81"/>
      <c r="F63" s="81"/>
      <c r="G63" s="81">
        <f t="shared" si="31"/>
        <v>0</v>
      </c>
      <c r="H63" s="81">
        <f t="shared" si="17"/>
        <v>0</v>
      </c>
      <c r="I63" s="81"/>
    </row>
    <row r="64" spans="1:9" ht="33.75" hidden="1" customHeight="1" x14ac:dyDescent="0.25">
      <c r="A64" s="85"/>
      <c r="B64" s="86"/>
      <c r="C64" s="82"/>
      <c r="D64" s="82"/>
      <c r="E64" s="81"/>
      <c r="F64" s="81"/>
      <c r="G64" s="81">
        <f t="shared" si="31"/>
        <v>0</v>
      </c>
      <c r="H64" s="81">
        <f t="shared" si="17"/>
        <v>0</v>
      </c>
      <c r="I64" s="81"/>
    </row>
    <row r="65" spans="1:9" ht="33.75" hidden="1" customHeight="1" x14ac:dyDescent="0.25">
      <c r="A65" s="76" t="s">
        <v>201</v>
      </c>
      <c r="B65" s="77" t="s">
        <v>91</v>
      </c>
      <c r="C65" s="78">
        <f>SUM(C66:C69)</f>
        <v>0</v>
      </c>
      <c r="D65" s="78">
        <f t="shared" ref="D65:I65" si="32">SUM(D66:D69)</f>
        <v>0</v>
      </c>
      <c r="E65" s="78">
        <f t="shared" si="32"/>
        <v>0</v>
      </c>
      <c r="F65" s="78">
        <f t="shared" si="32"/>
        <v>0</v>
      </c>
      <c r="G65" s="78">
        <f t="shared" si="32"/>
        <v>0</v>
      </c>
      <c r="H65" s="78">
        <f t="shared" si="32"/>
        <v>0</v>
      </c>
      <c r="I65" s="78">
        <f t="shared" si="32"/>
        <v>0</v>
      </c>
    </row>
    <row r="66" spans="1:9" ht="33.75" hidden="1" customHeight="1" x14ac:dyDescent="0.25">
      <c r="A66" s="85"/>
      <c r="B66" s="86"/>
      <c r="C66" s="82"/>
      <c r="D66" s="82"/>
      <c r="E66" s="81"/>
      <c r="F66" s="81"/>
      <c r="G66" s="81">
        <f t="shared" ref="G66:G69" si="33">SUM(E66:F66)</f>
        <v>0</v>
      </c>
      <c r="H66" s="81">
        <f t="shared" si="17"/>
        <v>0</v>
      </c>
      <c r="I66" s="81"/>
    </row>
    <row r="67" spans="1:9" ht="33.75" hidden="1" customHeight="1" x14ac:dyDescent="0.25">
      <c r="A67" s="85"/>
      <c r="B67" s="86"/>
      <c r="C67" s="82"/>
      <c r="D67" s="82"/>
      <c r="E67" s="81"/>
      <c r="F67" s="81"/>
      <c r="G67" s="81">
        <f t="shared" si="33"/>
        <v>0</v>
      </c>
      <c r="H67" s="81">
        <f t="shared" si="17"/>
        <v>0</v>
      </c>
      <c r="I67" s="81"/>
    </row>
    <row r="68" spans="1:9" ht="33.75" hidden="1" customHeight="1" x14ac:dyDescent="0.25">
      <c r="A68" s="85"/>
      <c r="B68" s="86"/>
      <c r="C68" s="82"/>
      <c r="D68" s="82"/>
      <c r="E68" s="81"/>
      <c r="F68" s="81"/>
      <c r="G68" s="81">
        <f t="shared" si="33"/>
        <v>0</v>
      </c>
      <c r="H68" s="81">
        <f t="shared" si="17"/>
        <v>0</v>
      </c>
      <c r="I68" s="81"/>
    </row>
    <row r="69" spans="1:9" ht="33.75" hidden="1" customHeight="1" x14ac:dyDescent="0.25">
      <c r="A69" s="85"/>
      <c r="B69" s="86"/>
      <c r="C69" s="82"/>
      <c r="D69" s="82"/>
      <c r="E69" s="81"/>
      <c r="F69" s="81"/>
      <c r="G69" s="81">
        <f t="shared" si="33"/>
        <v>0</v>
      </c>
      <c r="H69" s="81">
        <f t="shared" si="17"/>
        <v>0</v>
      </c>
      <c r="I69" s="81"/>
    </row>
    <row r="70" spans="1:9" ht="33.75" hidden="1" customHeight="1" x14ac:dyDescent="0.25">
      <c r="A70" s="76" t="s">
        <v>202</v>
      </c>
      <c r="B70" s="77" t="s">
        <v>93</v>
      </c>
      <c r="C70" s="78">
        <f>SUM(C71)</f>
        <v>0</v>
      </c>
      <c r="D70" s="78">
        <f t="shared" ref="D70:I70" si="34">SUM(D71)</f>
        <v>0</v>
      </c>
      <c r="E70" s="78">
        <f t="shared" si="34"/>
        <v>0</v>
      </c>
      <c r="F70" s="78">
        <f t="shared" si="34"/>
        <v>0</v>
      </c>
      <c r="G70" s="78">
        <f t="shared" si="34"/>
        <v>0</v>
      </c>
      <c r="H70" s="78">
        <f t="shared" si="34"/>
        <v>0</v>
      </c>
      <c r="I70" s="78">
        <f t="shared" si="34"/>
        <v>0</v>
      </c>
    </row>
    <row r="71" spans="1:9" ht="33.75" hidden="1" customHeight="1" x14ac:dyDescent="0.25">
      <c r="A71" s="85"/>
      <c r="B71" s="86"/>
      <c r="C71" s="82"/>
      <c r="D71" s="82"/>
      <c r="E71" s="81"/>
      <c r="F71" s="81"/>
      <c r="G71" s="81">
        <f>SUM(E71:F71)</f>
        <v>0</v>
      </c>
      <c r="H71" s="81">
        <f t="shared" si="17"/>
        <v>0</v>
      </c>
      <c r="I71" s="81"/>
    </row>
    <row r="72" spans="1:9" ht="33.75" hidden="1" customHeight="1" x14ac:dyDescent="0.25">
      <c r="A72" s="73" t="s">
        <v>203</v>
      </c>
      <c r="B72" s="74" t="s">
        <v>42</v>
      </c>
      <c r="C72" s="75">
        <f>SUM(C73,C78,C83,C89,C91,C93,C95,C99)</f>
        <v>0</v>
      </c>
      <c r="D72" s="75">
        <f t="shared" ref="D72:I72" si="35">SUM(D73,D78,D83,D89,D91,D93,D95,D99)</f>
        <v>0</v>
      </c>
      <c r="E72" s="75">
        <f t="shared" si="35"/>
        <v>0</v>
      </c>
      <c r="F72" s="75">
        <f t="shared" si="35"/>
        <v>0</v>
      </c>
      <c r="G72" s="75">
        <f t="shared" si="35"/>
        <v>0</v>
      </c>
      <c r="H72" s="75">
        <f t="shared" si="35"/>
        <v>0</v>
      </c>
      <c r="I72" s="75">
        <f t="shared" si="35"/>
        <v>0</v>
      </c>
    </row>
    <row r="73" spans="1:9" ht="33.75" hidden="1" customHeight="1" x14ac:dyDescent="0.25">
      <c r="A73" s="76" t="s">
        <v>204</v>
      </c>
      <c r="B73" s="77" t="s">
        <v>97</v>
      </c>
      <c r="C73" s="78">
        <f>SUM(C74:C77)</f>
        <v>0</v>
      </c>
      <c r="D73" s="78">
        <f t="shared" ref="D73:I73" si="36">SUM(D74:D77)</f>
        <v>0</v>
      </c>
      <c r="E73" s="78">
        <f t="shared" si="36"/>
        <v>0</v>
      </c>
      <c r="F73" s="78">
        <f t="shared" si="36"/>
        <v>0</v>
      </c>
      <c r="G73" s="78">
        <f t="shared" si="36"/>
        <v>0</v>
      </c>
      <c r="H73" s="78">
        <f t="shared" si="36"/>
        <v>0</v>
      </c>
      <c r="I73" s="78">
        <f t="shared" si="36"/>
        <v>0</v>
      </c>
    </row>
    <row r="74" spans="1:9" ht="33.75" hidden="1" customHeight="1" x14ac:dyDescent="0.25">
      <c r="A74" s="85"/>
      <c r="B74" s="86" t="s">
        <v>321</v>
      </c>
      <c r="C74" s="82"/>
      <c r="D74" s="82"/>
      <c r="E74" s="81"/>
      <c r="F74" s="81"/>
      <c r="G74" s="81">
        <f t="shared" ref="G74:G77" si="37">SUM(E74:F74)</f>
        <v>0</v>
      </c>
      <c r="H74" s="81">
        <f t="shared" si="17"/>
        <v>0</v>
      </c>
      <c r="I74" s="81"/>
    </row>
    <row r="75" spans="1:9" ht="33.75" hidden="1" customHeight="1" x14ac:dyDescent="0.25">
      <c r="A75" s="85"/>
      <c r="B75" s="86"/>
      <c r="C75" s="82"/>
      <c r="D75" s="82"/>
      <c r="E75" s="81"/>
      <c r="F75" s="81"/>
      <c r="G75" s="81">
        <f t="shared" si="37"/>
        <v>0</v>
      </c>
      <c r="H75" s="81">
        <f t="shared" si="17"/>
        <v>0</v>
      </c>
      <c r="I75" s="81"/>
    </row>
    <row r="76" spans="1:9" ht="33.75" hidden="1" customHeight="1" x14ac:dyDescent="0.25">
      <c r="A76" s="85"/>
      <c r="B76" s="86"/>
      <c r="C76" s="82"/>
      <c r="D76" s="82"/>
      <c r="E76" s="81"/>
      <c r="F76" s="81"/>
      <c r="G76" s="81">
        <f t="shared" si="37"/>
        <v>0</v>
      </c>
      <c r="H76" s="81">
        <f t="shared" si="17"/>
        <v>0</v>
      </c>
      <c r="I76" s="81"/>
    </row>
    <row r="77" spans="1:9" ht="33.75" hidden="1" customHeight="1" x14ac:dyDescent="0.25">
      <c r="A77" s="85"/>
      <c r="B77" s="86"/>
      <c r="C77" s="82"/>
      <c r="D77" s="82"/>
      <c r="E77" s="81"/>
      <c r="F77" s="81"/>
      <c r="G77" s="81">
        <f t="shared" si="37"/>
        <v>0</v>
      </c>
      <c r="H77" s="81">
        <f t="shared" si="17"/>
        <v>0</v>
      </c>
      <c r="I77" s="81"/>
    </row>
    <row r="78" spans="1:9" ht="33.75" hidden="1" customHeight="1" x14ac:dyDescent="0.25">
      <c r="A78" s="76" t="s">
        <v>205</v>
      </c>
      <c r="B78" s="77" t="s">
        <v>99</v>
      </c>
      <c r="C78" s="78">
        <f>SUM(C79:C82)</f>
        <v>0</v>
      </c>
      <c r="D78" s="78">
        <f t="shared" ref="D78:I78" si="38">SUM(D79:D82)</f>
        <v>0</v>
      </c>
      <c r="E78" s="78">
        <f t="shared" si="38"/>
        <v>0</v>
      </c>
      <c r="F78" s="78">
        <f t="shared" si="38"/>
        <v>0</v>
      </c>
      <c r="G78" s="78">
        <f t="shared" si="38"/>
        <v>0</v>
      </c>
      <c r="H78" s="78">
        <f t="shared" si="38"/>
        <v>0</v>
      </c>
      <c r="I78" s="78">
        <f t="shared" si="38"/>
        <v>0</v>
      </c>
    </row>
    <row r="79" spans="1:9" ht="33.75" hidden="1" customHeight="1" x14ac:dyDescent="0.25">
      <c r="A79" s="85"/>
      <c r="B79" s="86"/>
      <c r="C79" s="82"/>
      <c r="D79" s="82"/>
      <c r="E79" s="81"/>
      <c r="F79" s="81"/>
      <c r="G79" s="81">
        <f t="shared" ref="G79:G82" si="39">SUM(E79:F79)</f>
        <v>0</v>
      </c>
      <c r="H79" s="81">
        <f t="shared" si="17"/>
        <v>0</v>
      </c>
      <c r="I79" s="81"/>
    </row>
    <row r="80" spans="1:9" ht="33.75" hidden="1" customHeight="1" x14ac:dyDescent="0.25">
      <c r="A80" s="85"/>
      <c r="B80" s="86"/>
      <c r="C80" s="82"/>
      <c r="D80" s="82"/>
      <c r="E80" s="81"/>
      <c r="F80" s="81"/>
      <c r="G80" s="81">
        <f t="shared" si="39"/>
        <v>0</v>
      </c>
      <c r="H80" s="81">
        <f t="shared" si="17"/>
        <v>0</v>
      </c>
      <c r="I80" s="81"/>
    </row>
    <row r="81" spans="1:9" ht="33.75" hidden="1" customHeight="1" x14ac:dyDescent="0.25">
      <c r="A81" s="85"/>
      <c r="B81" s="86"/>
      <c r="C81" s="82"/>
      <c r="D81" s="82"/>
      <c r="E81" s="81"/>
      <c r="F81" s="81"/>
      <c r="G81" s="81">
        <f t="shared" si="39"/>
        <v>0</v>
      </c>
      <c r="H81" s="81">
        <f t="shared" ref="H81:H118" si="40">G81</f>
        <v>0</v>
      </c>
      <c r="I81" s="81"/>
    </row>
    <row r="82" spans="1:9" ht="33.75" hidden="1" customHeight="1" x14ac:dyDescent="0.25">
      <c r="A82" s="85"/>
      <c r="B82" s="86"/>
      <c r="C82" s="82"/>
      <c r="D82" s="82"/>
      <c r="E82" s="81"/>
      <c r="F82" s="81"/>
      <c r="G82" s="81">
        <f t="shared" si="39"/>
        <v>0</v>
      </c>
      <c r="H82" s="81">
        <f t="shared" si="40"/>
        <v>0</v>
      </c>
      <c r="I82" s="81"/>
    </row>
    <row r="83" spans="1:9" ht="33.75" hidden="1" customHeight="1" x14ac:dyDescent="0.25">
      <c r="A83" s="76" t="s">
        <v>206</v>
      </c>
      <c r="B83" s="77" t="s">
        <v>101</v>
      </c>
      <c r="C83" s="78">
        <f>SUM(C84:C88)</f>
        <v>0</v>
      </c>
      <c r="D83" s="78">
        <f t="shared" ref="D83:I83" si="41">SUM(D84:D88)</f>
        <v>0</v>
      </c>
      <c r="E83" s="78">
        <f t="shared" si="41"/>
        <v>0</v>
      </c>
      <c r="F83" s="78">
        <f t="shared" si="41"/>
        <v>0</v>
      </c>
      <c r="G83" s="78">
        <f t="shared" si="41"/>
        <v>0</v>
      </c>
      <c r="H83" s="78">
        <f t="shared" si="41"/>
        <v>0</v>
      </c>
      <c r="I83" s="78">
        <f t="shared" si="41"/>
        <v>0</v>
      </c>
    </row>
    <row r="84" spans="1:9" ht="33.75" hidden="1" customHeight="1" x14ac:dyDescent="0.25">
      <c r="A84" s="85"/>
      <c r="B84" s="86"/>
      <c r="C84" s="82"/>
      <c r="D84" s="82"/>
      <c r="E84" s="81"/>
      <c r="F84" s="81"/>
      <c r="G84" s="81">
        <f t="shared" ref="G84:G88" si="42">SUM(E84:F84)</f>
        <v>0</v>
      </c>
      <c r="H84" s="81">
        <f t="shared" si="40"/>
        <v>0</v>
      </c>
      <c r="I84" s="81"/>
    </row>
    <row r="85" spans="1:9" ht="33.75" hidden="1" customHeight="1" x14ac:dyDescent="0.25">
      <c r="A85" s="85"/>
      <c r="B85" s="86"/>
      <c r="C85" s="82"/>
      <c r="D85" s="82"/>
      <c r="E85" s="81"/>
      <c r="F85" s="81"/>
      <c r="G85" s="81">
        <f t="shared" si="42"/>
        <v>0</v>
      </c>
      <c r="H85" s="81">
        <f t="shared" si="40"/>
        <v>0</v>
      </c>
      <c r="I85" s="81"/>
    </row>
    <row r="86" spans="1:9" ht="33.75" hidden="1" customHeight="1" x14ac:dyDescent="0.25">
      <c r="A86" s="85"/>
      <c r="B86" s="86"/>
      <c r="C86" s="82"/>
      <c r="D86" s="82"/>
      <c r="E86" s="81"/>
      <c r="F86" s="81"/>
      <c r="G86" s="81">
        <f t="shared" si="42"/>
        <v>0</v>
      </c>
      <c r="H86" s="81">
        <f t="shared" si="40"/>
        <v>0</v>
      </c>
      <c r="I86" s="81"/>
    </row>
    <row r="87" spans="1:9" ht="33.75" hidden="1" customHeight="1" x14ac:dyDescent="0.25">
      <c r="A87" s="85"/>
      <c r="B87" s="86"/>
      <c r="C87" s="82"/>
      <c r="D87" s="82"/>
      <c r="E87" s="81"/>
      <c r="F87" s="81"/>
      <c r="G87" s="81">
        <f t="shared" si="42"/>
        <v>0</v>
      </c>
      <c r="H87" s="81">
        <f t="shared" si="40"/>
        <v>0</v>
      </c>
      <c r="I87" s="81"/>
    </row>
    <row r="88" spans="1:9" ht="33.75" hidden="1" customHeight="1" x14ac:dyDescent="0.25">
      <c r="A88" s="85"/>
      <c r="B88" s="82"/>
      <c r="C88" s="82"/>
      <c r="D88" s="82"/>
      <c r="E88" s="81"/>
      <c r="F88" s="81"/>
      <c r="G88" s="81">
        <f t="shared" si="42"/>
        <v>0</v>
      </c>
      <c r="H88" s="81">
        <f t="shared" si="40"/>
        <v>0</v>
      </c>
      <c r="I88" s="81"/>
    </row>
    <row r="89" spans="1:9" ht="33.75" hidden="1" customHeight="1" x14ac:dyDescent="0.25">
      <c r="A89" s="76" t="s">
        <v>207</v>
      </c>
      <c r="B89" s="77" t="s">
        <v>103</v>
      </c>
      <c r="C89" s="78">
        <f>SUM(C90)</f>
        <v>0</v>
      </c>
      <c r="D89" s="78">
        <f t="shared" ref="D89:I89" si="43">SUM(D90)</f>
        <v>0</v>
      </c>
      <c r="E89" s="78">
        <f t="shared" si="43"/>
        <v>0</v>
      </c>
      <c r="F89" s="78">
        <f t="shared" si="43"/>
        <v>0</v>
      </c>
      <c r="G89" s="78">
        <f t="shared" si="43"/>
        <v>0</v>
      </c>
      <c r="H89" s="78">
        <f t="shared" si="43"/>
        <v>0</v>
      </c>
      <c r="I89" s="78">
        <f t="shared" si="43"/>
        <v>0</v>
      </c>
    </row>
    <row r="90" spans="1:9" ht="33.75" hidden="1" customHeight="1" x14ac:dyDescent="0.25">
      <c r="A90" s="85"/>
      <c r="B90" s="86"/>
      <c r="C90" s="82"/>
      <c r="D90" s="82"/>
      <c r="E90" s="81"/>
      <c r="F90" s="81"/>
      <c r="G90" s="81">
        <f>SUM(E90:F90)</f>
        <v>0</v>
      </c>
      <c r="H90" s="81">
        <f t="shared" si="40"/>
        <v>0</v>
      </c>
      <c r="I90" s="81"/>
    </row>
    <row r="91" spans="1:9" ht="33.75" hidden="1" customHeight="1" x14ac:dyDescent="0.25">
      <c r="A91" s="76" t="s">
        <v>208</v>
      </c>
      <c r="B91" s="77" t="s">
        <v>105</v>
      </c>
      <c r="C91" s="78">
        <f>SUM(C92)</f>
        <v>0</v>
      </c>
      <c r="D91" s="78">
        <f t="shared" ref="D91:I91" si="44">SUM(D92)</f>
        <v>0</v>
      </c>
      <c r="E91" s="78">
        <f t="shared" si="44"/>
        <v>0</v>
      </c>
      <c r="F91" s="78">
        <f t="shared" si="44"/>
        <v>0</v>
      </c>
      <c r="G91" s="78">
        <f t="shared" si="44"/>
        <v>0</v>
      </c>
      <c r="H91" s="78">
        <f t="shared" si="44"/>
        <v>0</v>
      </c>
      <c r="I91" s="78">
        <f t="shared" si="44"/>
        <v>0</v>
      </c>
    </row>
    <row r="92" spans="1:9" ht="33.75" hidden="1" customHeight="1" x14ac:dyDescent="0.25">
      <c r="A92" s="85"/>
      <c r="B92" s="86"/>
      <c r="C92" s="82"/>
      <c r="D92" s="82"/>
      <c r="E92" s="81"/>
      <c r="F92" s="81"/>
      <c r="G92" s="81">
        <f>SUM(E92:F92)</f>
        <v>0</v>
      </c>
      <c r="H92" s="81">
        <f t="shared" si="40"/>
        <v>0</v>
      </c>
      <c r="I92" s="81"/>
    </row>
    <row r="93" spans="1:9" ht="33.75" hidden="1" customHeight="1" x14ac:dyDescent="0.25">
      <c r="A93" s="76" t="s">
        <v>209</v>
      </c>
      <c r="B93" s="77" t="s">
        <v>107</v>
      </c>
      <c r="C93" s="78">
        <f>SUM(C94)</f>
        <v>0</v>
      </c>
      <c r="D93" s="78">
        <f t="shared" ref="D93:I93" si="45">SUM(D94)</f>
        <v>0</v>
      </c>
      <c r="E93" s="78">
        <f t="shared" si="45"/>
        <v>0</v>
      </c>
      <c r="F93" s="78">
        <f t="shared" si="45"/>
        <v>0</v>
      </c>
      <c r="G93" s="78">
        <f t="shared" si="45"/>
        <v>0</v>
      </c>
      <c r="H93" s="78">
        <f t="shared" si="45"/>
        <v>0</v>
      </c>
      <c r="I93" s="78">
        <f t="shared" si="45"/>
        <v>0</v>
      </c>
    </row>
    <row r="94" spans="1:9" ht="33.75" hidden="1" customHeight="1" x14ac:dyDescent="0.25">
      <c r="A94" s="85"/>
      <c r="B94" s="86"/>
      <c r="C94" s="82"/>
      <c r="D94" s="82"/>
      <c r="E94" s="81"/>
      <c r="F94" s="81"/>
      <c r="G94" s="81">
        <f>SUM(E94:F94)</f>
        <v>0</v>
      </c>
      <c r="H94" s="81">
        <f t="shared" si="40"/>
        <v>0</v>
      </c>
      <c r="I94" s="81"/>
    </row>
    <row r="95" spans="1:9" ht="33.75" hidden="1" customHeight="1" x14ac:dyDescent="0.25">
      <c r="A95" s="76" t="s">
        <v>210</v>
      </c>
      <c r="B95" s="77" t="s">
        <v>109</v>
      </c>
      <c r="C95" s="78">
        <f>SUM(C96:C98)</f>
        <v>0</v>
      </c>
      <c r="D95" s="78">
        <f t="shared" ref="D95:I95" si="46">SUM(D96:D98)</f>
        <v>0</v>
      </c>
      <c r="E95" s="78">
        <f t="shared" si="46"/>
        <v>0</v>
      </c>
      <c r="F95" s="78">
        <f t="shared" si="46"/>
        <v>0</v>
      </c>
      <c r="G95" s="78">
        <f t="shared" si="46"/>
        <v>0</v>
      </c>
      <c r="H95" s="78">
        <f t="shared" si="46"/>
        <v>0</v>
      </c>
      <c r="I95" s="78">
        <f t="shared" si="46"/>
        <v>0</v>
      </c>
    </row>
    <row r="96" spans="1:9" ht="33.75" hidden="1" customHeight="1" x14ac:dyDescent="0.25">
      <c r="A96" s="85"/>
      <c r="B96" s="86"/>
      <c r="C96" s="82"/>
      <c r="D96" s="82"/>
      <c r="E96" s="81"/>
      <c r="F96" s="81"/>
      <c r="G96" s="81">
        <f t="shared" ref="G96:G98" si="47">SUM(E96:F96)</f>
        <v>0</v>
      </c>
      <c r="H96" s="81">
        <f t="shared" si="40"/>
        <v>0</v>
      </c>
      <c r="I96" s="81"/>
    </row>
    <row r="97" spans="1:9" ht="33.75" hidden="1" customHeight="1" x14ac:dyDescent="0.25">
      <c r="A97" s="85"/>
      <c r="B97" s="86"/>
      <c r="C97" s="82"/>
      <c r="D97" s="82"/>
      <c r="E97" s="81"/>
      <c r="F97" s="81"/>
      <c r="G97" s="81">
        <f t="shared" si="47"/>
        <v>0</v>
      </c>
      <c r="H97" s="81">
        <f t="shared" si="40"/>
        <v>0</v>
      </c>
      <c r="I97" s="81"/>
    </row>
    <row r="98" spans="1:9" ht="33.75" hidden="1" customHeight="1" x14ac:dyDescent="0.25">
      <c r="A98" s="85"/>
      <c r="B98" s="86"/>
      <c r="C98" s="82"/>
      <c r="D98" s="82"/>
      <c r="E98" s="81"/>
      <c r="F98" s="81"/>
      <c r="G98" s="81">
        <f t="shared" si="47"/>
        <v>0</v>
      </c>
      <c r="H98" s="81">
        <f t="shared" si="40"/>
        <v>0</v>
      </c>
      <c r="I98" s="81"/>
    </row>
    <row r="99" spans="1:9" ht="33.75" hidden="1" customHeight="1" x14ac:dyDescent="0.25">
      <c r="A99" s="76" t="s">
        <v>211</v>
      </c>
      <c r="B99" s="77" t="s">
        <v>111</v>
      </c>
      <c r="C99" s="78">
        <f>SUM(C100:C101)</f>
        <v>0</v>
      </c>
      <c r="D99" s="78">
        <f t="shared" ref="D99:I99" si="48">SUM(D100:D101)</f>
        <v>0</v>
      </c>
      <c r="E99" s="78">
        <f t="shared" si="48"/>
        <v>0</v>
      </c>
      <c r="F99" s="78">
        <f t="shared" si="48"/>
        <v>0</v>
      </c>
      <c r="G99" s="78">
        <f t="shared" si="48"/>
        <v>0</v>
      </c>
      <c r="H99" s="78">
        <f t="shared" si="48"/>
        <v>0</v>
      </c>
      <c r="I99" s="78">
        <f t="shared" si="48"/>
        <v>0</v>
      </c>
    </row>
    <row r="100" spans="1:9" ht="33.75" hidden="1" customHeight="1" x14ac:dyDescent="0.25">
      <c r="A100" s="85"/>
      <c r="B100" s="86"/>
      <c r="C100" s="82"/>
      <c r="D100" s="82"/>
      <c r="E100" s="81"/>
      <c r="F100" s="81"/>
      <c r="G100" s="81">
        <f t="shared" ref="G100:G101" si="49">SUM(E100:F100)</f>
        <v>0</v>
      </c>
      <c r="H100" s="81">
        <f t="shared" si="40"/>
        <v>0</v>
      </c>
      <c r="I100" s="81"/>
    </row>
    <row r="101" spans="1:9" ht="33.75" hidden="1" customHeight="1" x14ac:dyDescent="0.25">
      <c r="A101" s="85"/>
      <c r="B101" s="86"/>
      <c r="C101" s="82"/>
      <c r="D101" s="82"/>
      <c r="E101" s="81"/>
      <c r="F101" s="81"/>
      <c r="G101" s="81">
        <f t="shared" si="49"/>
        <v>0</v>
      </c>
      <c r="H101" s="81">
        <f t="shared" si="40"/>
        <v>0</v>
      </c>
      <c r="I101" s="81"/>
    </row>
    <row r="102" spans="1:9" ht="33.75" customHeight="1" x14ac:dyDescent="0.25">
      <c r="A102" s="73" t="s">
        <v>212</v>
      </c>
      <c r="B102" s="74" t="s">
        <v>43</v>
      </c>
      <c r="C102" s="75">
        <f>SUM(C103,C108,C119,C176)</f>
        <v>0</v>
      </c>
      <c r="D102" s="75">
        <f t="shared" ref="D102:I102" si="50">SUM(D103,D108,D119,D176)</f>
        <v>0</v>
      </c>
      <c r="E102" s="75">
        <f t="shared" si="50"/>
        <v>0</v>
      </c>
      <c r="F102" s="75">
        <f t="shared" si="50"/>
        <v>0</v>
      </c>
      <c r="G102" s="75">
        <f t="shared" si="50"/>
        <v>0</v>
      </c>
      <c r="H102" s="75">
        <f t="shared" si="50"/>
        <v>0</v>
      </c>
      <c r="I102" s="75">
        <f t="shared" si="50"/>
        <v>0</v>
      </c>
    </row>
    <row r="103" spans="1:9" ht="33.75" customHeight="1" x14ac:dyDescent="0.25">
      <c r="A103" s="76" t="s">
        <v>213</v>
      </c>
      <c r="B103" s="77" t="s">
        <v>308</v>
      </c>
      <c r="C103" s="78">
        <f>SUM(C104:C107)</f>
        <v>0</v>
      </c>
      <c r="D103" s="78">
        <f t="shared" ref="D103:I103" si="51">SUM(D104:D107)</f>
        <v>0</v>
      </c>
      <c r="E103" s="78">
        <f t="shared" si="51"/>
        <v>0</v>
      </c>
      <c r="F103" s="78">
        <f t="shared" si="51"/>
        <v>0</v>
      </c>
      <c r="G103" s="78">
        <f t="shared" si="51"/>
        <v>0</v>
      </c>
      <c r="H103" s="78">
        <f t="shared" si="51"/>
        <v>0</v>
      </c>
      <c r="I103" s="78">
        <f t="shared" si="51"/>
        <v>0</v>
      </c>
    </row>
    <row r="104" spans="1:9" ht="33.75" customHeight="1" x14ac:dyDescent="0.25">
      <c r="A104" s="85" t="s">
        <v>214</v>
      </c>
      <c r="B104" s="86" t="s">
        <v>142</v>
      </c>
      <c r="C104" s="82"/>
      <c r="D104" s="82"/>
      <c r="E104" s="81"/>
      <c r="F104" s="81"/>
      <c r="G104" s="81">
        <f t="shared" ref="G104:G107" si="52">SUM(E104:F104)</f>
        <v>0</v>
      </c>
      <c r="H104" s="81">
        <f t="shared" si="40"/>
        <v>0</v>
      </c>
      <c r="I104" s="81"/>
    </row>
    <row r="105" spans="1:9" ht="33.75" customHeight="1" x14ac:dyDescent="0.25">
      <c r="A105" s="85" t="s">
        <v>215</v>
      </c>
      <c r="B105" s="86" t="s">
        <v>175</v>
      </c>
      <c r="C105" s="82"/>
      <c r="D105" s="82"/>
      <c r="E105" s="81"/>
      <c r="F105" s="81"/>
      <c r="G105" s="81">
        <f t="shared" si="52"/>
        <v>0</v>
      </c>
      <c r="H105" s="81">
        <f t="shared" si="40"/>
        <v>0</v>
      </c>
      <c r="I105" s="81"/>
    </row>
    <row r="106" spans="1:9" ht="33.75" hidden="1" customHeight="1" x14ac:dyDescent="0.25">
      <c r="A106" s="85"/>
      <c r="B106" s="86"/>
      <c r="C106" s="82"/>
      <c r="D106" s="82"/>
      <c r="E106" s="81"/>
      <c r="F106" s="81"/>
      <c r="G106" s="81">
        <f t="shared" si="52"/>
        <v>0</v>
      </c>
      <c r="H106" s="81">
        <f t="shared" si="40"/>
        <v>0</v>
      </c>
      <c r="I106" s="81"/>
    </row>
    <row r="107" spans="1:9" ht="33.75" hidden="1" customHeight="1" x14ac:dyDescent="0.25">
      <c r="A107" s="85"/>
      <c r="B107" s="86"/>
      <c r="C107" s="82"/>
      <c r="D107" s="82"/>
      <c r="E107" s="81"/>
      <c r="F107" s="81"/>
      <c r="G107" s="81">
        <f t="shared" si="52"/>
        <v>0</v>
      </c>
      <c r="H107" s="81">
        <f t="shared" si="40"/>
        <v>0</v>
      </c>
      <c r="I107" s="81"/>
    </row>
    <row r="108" spans="1:9" ht="33.75" customHeight="1" x14ac:dyDescent="0.25">
      <c r="A108" s="76" t="s">
        <v>216</v>
      </c>
      <c r="B108" s="77" t="s">
        <v>117</v>
      </c>
      <c r="C108" s="78">
        <f>SUM(C109:C118)</f>
        <v>0</v>
      </c>
      <c r="D108" s="78">
        <f t="shared" ref="D108:I108" si="53">SUM(D109:D118)</f>
        <v>0</v>
      </c>
      <c r="E108" s="78">
        <f t="shared" si="53"/>
        <v>0</v>
      </c>
      <c r="F108" s="78">
        <f t="shared" si="53"/>
        <v>0</v>
      </c>
      <c r="G108" s="78">
        <f t="shared" si="53"/>
        <v>0</v>
      </c>
      <c r="H108" s="78">
        <f t="shared" si="53"/>
        <v>0</v>
      </c>
      <c r="I108" s="78">
        <f t="shared" si="53"/>
        <v>0</v>
      </c>
    </row>
    <row r="109" spans="1:9" ht="33.75" customHeight="1" x14ac:dyDescent="0.25">
      <c r="A109" s="85" t="s">
        <v>217</v>
      </c>
      <c r="B109" s="86" t="s">
        <v>179</v>
      </c>
      <c r="C109" s="82"/>
      <c r="D109" s="82"/>
      <c r="E109" s="81"/>
      <c r="F109" s="81"/>
      <c r="G109" s="81">
        <f t="shared" ref="G109:G118" si="54">SUM(E109:F109)</f>
        <v>0</v>
      </c>
      <c r="H109" s="81">
        <f t="shared" ref="H109:H110" si="55">G109</f>
        <v>0</v>
      </c>
      <c r="I109" s="81"/>
    </row>
    <row r="110" spans="1:9" ht="33.75" customHeight="1" x14ac:dyDescent="0.25">
      <c r="A110" s="85" t="s">
        <v>236</v>
      </c>
      <c r="B110" s="86" t="s">
        <v>26</v>
      </c>
      <c r="C110" s="82"/>
      <c r="D110" s="82"/>
      <c r="E110" s="81"/>
      <c r="F110" s="81"/>
      <c r="G110" s="81">
        <f t="shared" si="54"/>
        <v>0</v>
      </c>
      <c r="H110" s="81">
        <f t="shared" si="55"/>
        <v>0</v>
      </c>
      <c r="I110" s="81"/>
    </row>
    <row r="111" spans="1:9" ht="33.75" customHeight="1" x14ac:dyDescent="0.25">
      <c r="A111" s="85" t="s">
        <v>237</v>
      </c>
      <c r="B111" s="86" t="s">
        <v>22</v>
      </c>
      <c r="C111" s="82"/>
      <c r="D111" s="82"/>
      <c r="E111" s="81"/>
      <c r="F111" s="81"/>
      <c r="G111" s="81">
        <f t="shared" si="54"/>
        <v>0</v>
      </c>
      <c r="H111" s="81">
        <f t="shared" si="40"/>
        <v>0</v>
      </c>
      <c r="I111" s="81"/>
    </row>
    <row r="112" spans="1:9" ht="33.75" customHeight="1" x14ac:dyDescent="0.25">
      <c r="A112" s="85" t="s">
        <v>238</v>
      </c>
      <c r="B112" s="86" t="s">
        <v>25</v>
      </c>
      <c r="C112" s="82"/>
      <c r="D112" s="82"/>
      <c r="E112" s="81"/>
      <c r="F112" s="81"/>
      <c r="G112" s="81">
        <f t="shared" si="54"/>
        <v>0</v>
      </c>
      <c r="H112" s="81">
        <f t="shared" si="40"/>
        <v>0</v>
      </c>
      <c r="I112" s="81"/>
    </row>
    <row r="113" spans="1:9" ht="33.75" customHeight="1" x14ac:dyDescent="0.25">
      <c r="A113" s="85" t="s">
        <v>239</v>
      </c>
      <c r="B113" s="86" t="s">
        <v>24</v>
      </c>
      <c r="C113" s="82"/>
      <c r="D113" s="82"/>
      <c r="E113" s="81"/>
      <c r="F113" s="81"/>
      <c r="G113" s="81">
        <f t="shared" si="54"/>
        <v>0</v>
      </c>
      <c r="H113" s="81">
        <f t="shared" si="40"/>
        <v>0</v>
      </c>
      <c r="I113" s="81"/>
    </row>
    <row r="114" spans="1:9" ht="33.75" customHeight="1" x14ac:dyDescent="0.25">
      <c r="A114" s="85" t="s">
        <v>240</v>
      </c>
      <c r="B114" s="86" t="s">
        <v>23</v>
      </c>
      <c r="C114" s="82"/>
      <c r="D114" s="82"/>
      <c r="E114" s="81"/>
      <c r="F114" s="81"/>
      <c r="G114" s="81">
        <f t="shared" si="54"/>
        <v>0</v>
      </c>
      <c r="H114" s="81">
        <f t="shared" si="40"/>
        <v>0</v>
      </c>
      <c r="I114" s="81"/>
    </row>
    <row r="115" spans="1:9" ht="33.75" hidden="1" customHeight="1" x14ac:dyDescent="0.25">
      <c r="A115" s="85" t="s">
        <v>256</v>
      </c>
      <c r="B115" s="86" t="s">
        <v>322</v>
      </c>
      <c r="C115" s="82"/>
      <c r="D115" s="82"/>
      <c r="E115" s="81"/>
      <c r="F115" s="81"/>
      <c r="G115" s="81">
        <f t="shared" si="54"/>
        <v>0</v>
      </c>
      <c r="H115" s="81">
        <f t="shared" si="40"/>
        <v>0</v>
      </c>
      <c r="I115" s="81"/>
    </row>
    <row r="116" spans="1:9" ht="33.75" hidden="1" customHeight="1" x14ac:dyDescent="0.25">
      <c r="A116" s="85" t="s">
        <v>257</v>
      </c>
      <c r="B116" s="86" t="s">
        <v>323</v>
      </c>
      <c r="C116" s="82"/>
      <c r="D116" s="82"/>
      <c r="E116" s="81"/>
      <c r="F116" s="81"/>
      <c r="G116" s="81">
        <f t="shared" si="54"/>
        <v>0</v>
      </c>
      <c r="H116" s="81">
        <f t="shared" si="40"/>
        <v>0</v>
      </c>
      <c r="I116" s="81"/>
    </row>
    <row r="117" spans="1:9" ht="33.75" customHeight="1" x14ac:dyDescent="0.25">
      <c r="A117" s="85" t="s">
        <v>258</v>
      </c>
      <c r="B117" s="86" t="s">
        <v>324</v>
      </c>
      <c r="C117" s="82"/>
      <c r="D117" s="82"/>
      <c r="E117" s="81"/>
      <c r="F117" s="81"/>
      <c r="G117" s="81">
        <f t="shared" si="54"/>
        <v>0</v>
      </c>
      <c r="H117" s="81">
        <f t="shared" ref="H117" si="56">G117</f>
        <v>0</v>
      </c>
      <c r="I117" s="81"/>
    </row>
    <row r="118" spans="1:9" ht="33.75" customHeight="1" x14ac:dyDescent="0.25">
      <c r="A118" s="85" t="s">
        <v>259</v>
      </c>
      <c r="B118" s="82" t="s">
        <v>325</v>
      </c>
      <c r="C118" s="82"/>
      <c r="D118" s="82"/>
      <c r="E118" s="81"/>
      <c r="F118" s="81"/>
      <c r="G118" s="81">
        <f t="shared" si="54"/>
        <v>0</v>
      </c>
      <c r="H118" s="81">
        <f t="shared" si="40"/>
        <v>0</v>
      </c>
      <c r="I118" s="81"/>
    </row>
    <row r="119" spans="1:9" ht="33.75" customHeight="1" x14ac:dyDescent="0.25">
      <c r="A119" s="76" t="s">
        <v>218</v>
      </c>
      <c r="B119" s="77" t="s">
        <v>119</v>
      </c>
      <c r="C119" s="78">
        <f>SUM(C120:C175)</f>
        <v>0</v>
      </c>
      <c r="D119" s="78">
        <f t="shared" ref="D119:I119" si="57">SUM(D120:D175)</f>
        <v>0</v>
      </c>
      <c r="E119" s="78">
        <f t="shared" si="57"/>
        <v>0</v>
      </c>
      <c r="F119" s="78">
        <f t="shared" si="57"/>
        <v>0</v>
      </c>
      <c r="G119" s="78">
        <f t="shared" si="57"/>
        <v>0</v>
      </c>
      <c r="H119" s="78">
        <f t="shared" si="57"/>
        <v>0</v>
      </c>
      <c r="I119" s="78">
        <f t="shared" si="57"/>
        <v>0</v>
      </c>
    </row>
    <row r="120" spans="1:9" ht="33.75" customHeight="1" x14ac:dyDescent="0.25">
      <c r="A120" s="85" t="s">
        <v>219</v>
      </c>
      <c r="B120" s="86" t="s">
        <v>326</v>
      </c>
      <c r="C120" s="82"/>
      <c r="D120" s="82"/>
      <c r="E120" s="81"/>
      <c r="F120" s="81"/>
      <c r="G120" s="81">
        <f t="shared" ref="G120:G175" si="58">SUM(E120:F120)</f>
        <v>0</v>
      </c>
      <c r="H120" s="81">
        <f t="shared" ref="H120" si="59">G120</f>
        <v>0</v>
      </c>
      <c r="I120" s="81"/>
    </row>
    <row r="121" spans="1:9" ht="33.75" customHeight="1" x14ac:dyDescent="0.25">
      <c r="A121" s="85" t="s">
        <v>220</v>
      </c>
      <c r="B121" s="86" t="s">
        <v>327</v>
      </c>
      <c r="C121" s="82"/>
      <c r="D121" s="82"/>
      <c r="E121" s="82"/>
      <c r="F121" s="81"/>
      <c r="G121" s="81">
        <f t="shared" si="58"/>
        <v>0</v>
      </c>
      <c r="H121" s="81">
        <f t="shared" ref="H121:H154" si="60">G121</f>
        <v>0</v>
      </c>
      <c r="I121" s="81"/>
    </row>
    <row r="122" spans="1:9" ht="33.75" customHeight="1" x14ac:dyDescent="0.25">
      <c r="A122" s="85" t="s">
        <v>241</v>
      </c>
      <c r="B122" s="86" t="s">
        <v>328</v>
      </c>
      <c r="C122" s="82"/>
      <c r="D122" s="82"/>
      <c r="E122" s="81"/>
      <c r="F122" s="81"/>
      <c r="G122" s="81">
        <f t="shared" si="58"/>
        <v>0</v>
      </c>
      <c r="H122" s="81">
        <f t="shared" si="60"/>
        <v>0</v>
      </c>
      <c r="I122" s="81"/>
    </row>
    <row r="123" spans="1:9" ht="33.75" customHeight="1" x14ac:dyDescent="0.25">
      <c r="A123" s="85" t="s">
        <v>242</v>
      </c>
      <c r="B123" s="86" t="s">
        <v>329</v>
      </c>
      <c r="C123" s="82"/>
      <c r="D123" s="82"/>
      <c r="E123" s="82"/>
      <c r="F123" s="81"/>
      <c r="G123" s="81">
        <f t="shared" si="58"/>
        <v>0</v>
      </c>
      <c r="H123" s="81">
        <f t="shared" si="60"/>
        <v>0</v>
      </c>
      <c r="I123" s="81"/>
    </row>
    <row r="124" spans="1:9" ht="33.75" customHeight="1" x14ac:dyDescent="0.25">
      <c r="A124" s="85" t="s">
        <v>243</v>
      </c>
      <c r="B124" s="86" t="s">
        <v>330</v>
      </c>
      <c r="C124" s="82"/>
      <c r="D124" s="82"/>
      <c r="E124" s="82"/>
      <c r="F124" s="81"/>
      <c r="G124" s="81">
        <f t="shared" si="58"/>
        <v>0</v>
      </c>
      <c r="H124" s="81">
        <f t="shared" si="60"/>
        <v>0</v>
      </c>
      <c r="I124" s="81"/>
    </row>
    <row r="125" spans="1:9" ht="32.25" customHeight="1" x14ac:dyDescent="0.25">
      <c r="A125" s="85" t="s">
        <v>244</v>
      </c>
      <c r="B125" s="86" t="s">
        <v>331</v>
      </c>
      <c r="C125" s="82"/>
      <c r="D125" s="82"/>
      <c r="E125" s="81"/>
      <c r="F125" s="81"/>
      <c r="G125" s="81">
        <f t="shared" si="58"/>
        <v>0</v>
      </c>
      <c r="H125" s="81">
        <f t="shared" si="60"/>
        <v>0</v>
      </c>
      <c r="I125" s="81"/>
    </row>
    <row r="126" spans="1:9" ht="33.75" customHeight="1" x14ac:dyDescent="0.25">
      <c r="A126" s="85" t="s">
        <v>245</v>
      </c>
      <c r="B126" s="86" t="s">
        <v>332</v>
      </c>
      <c r="C126" s="82"/>
      <c r="D126" s="82"/>
      <c r="E126" s="81"/>
      <c r="F126" s="81"/>
      <c r="G126" s="81">
        <f t="shared" si="58"/>
        <v>0</v>
      </c>
      <c r="H126" s="81">
        <f t="shared" si="60"/>
        <v>0</v>
      </c>
      <c r="I126" s="81"/>
    </row>
    <row r="127" spans="1:9" ht="33.75" customHeight="1" x14ac:dyDescent="0.25">
      <c r="A127" s="85" t="s">
        <v>246</v>
      </c>
      <c r="B127" s="86" t="s">
        <v>333</v>
      </c>
      <c r="C127" s="82"/>
      <c r="D127" s="82"/>
      <c r="E127" s="81"/>
      <c r="F127" s="81"/>
      <c r="G127" s="81">
        <f t="shared" si="58"/>
        <v>0</v>
      </c>
      <c r="H127" s="81">
        <f t="shared" si="60"/>
        <v>0</v>
      </c>
      <c r="I127" s="81"/>
    </row>
    <row r="128" spans="1:9" ht="33.75" customHeight="1" x14ac:dyDescent="0.25">
      <c r="A128" s="85" t="s">
        <v>247</v>
      </c>
      <c r="B128" s="86" t="s">
        <v>334</v>
      </c>
      <c r="C128" s="82"/>
      <c r="D128" s="82"/>
      <c r="E128" s="81"/>
      <c r="F128" s="81"/>
      <c r="G128" s="81">
        <f t="shared" si="58"/>
        <v>0</v>
      </c>
      <c r="H128" s="81">
        <f t="shared" si="60"/>
        <v>0</v>
      </c>
      <c r="I128" s="81"/>
    </row>
    <row r="129" spans="1:9" ht="33.75" customHeight="1" x14ac:dyDescent="0.25">
      <c r="A129" s="85" t="s">
        <v>248</v>
      </c>
      <c r="B129" s="86" t="s">
        <v>335</v>
      </c>
      <c r="C129" s="82"/>
      <c r="D129" s="82"/>
      <c r="E129" s="81"/>
      <c r="F129" s="81"/>
      <c r="G129" s="81">
        <f t="shared" si="58"/>
        <v>0</v>
      </c>
      <c r="H129" s="81">
        <f t="shared" si="60"/>
        <v>0</v>
      </c>
      <c r="I129" s="81"/>
    </row>
    <row r="130" spans="1:9" ht="33.75" customHeight="1" x14ac:dyDescent="0.25">
      <c r="A130" s="85" t="s">
        <v>249</v>
      </c>
      <c r="B130" s="86" t="s">
        <v>336</v>
      </c>
      <c r="C130" s="82"/>
      <c r="D130" s="82"/>
      <c r="E130" s="81"/>
      <c r="F130" s="81"/>
      <c r="G130" s="81">
        <f t="shared" si="58"/>
        <v>0</v>
      </c>
      <c r="H130" s="81">
        <f t="shared" si="60"/>
        <v>0</v>
      </c>
      <c r="I130" s="81"/>
    </row>
    <row r="131" spans="1:9" ht="33.75" customHeight="1" x14ac:dyDescent="0.25">
      <c r="A131" s="85" t="s">
        <v>250</v>
      </c>
      <c r="B131" s="86" t="s">
        <v>337</v>
      </c>
      <c r="C131" s="82"/>
      <c r="D131" s="82"/>
      <c r="E131" s="81"/>
      <c r="F131" s="81"/>
      <c r="G131" s="81">
        <f t="shared" si="58"/>
        <v>0</v>
      </c>
      <c r="H131" s="81">
        <f t="shared" si="60"/>
        <v>0</v>
      </c>
      <c r="I131" s="81"/>
    </row>
    <row r="132" spans="1:9" ht="33.75" customHeight="1" x14ac:dyDescent="0.25">
      <c r="A132" s="85" t="s">
        <v>251</v>
      </c>
      <c r="B132" s="86" t="s">
        <v>338</v>
      </c>
      <c r="C132" s="82"/>
      <c r="D132" s="82"/>
      <c r="E132" s="81"/>
      <c r="F132" s="81"/>
      <c r="G132" s="81">
        <f t="shared" si="58"/>
        <v>0</v>
      </c>
      <c r="H132" s="81">
        <f t="shared" si="60"/>
        <v>0</v>
      </c>
      <c r="I132" s="81"/>
    </row>
    <row r="133" spans="1:9" ht="33.75" customHeight="1" x14ac:dyDescent="0.25">
      <c r="A133" s="85" t="s">
        <v>260</v>
      </c>
      <c r="B133" s="86" t="s">
        <v>339</v>
      </c>
      <c r="C133" s="82"/>
      <c r="D133" s="82"/>
      <c r="E133" s="81"/>
      <c r="F133" s="81"/>
      <c r="G133" s="81">
        <f t="shared" si="58"/>
        <v>0</v>
      </c>
      <c r="H133" s="81">
        <f t="shared" si="60"/>
        <v>0</v>
      </c>
      <c r="I133" s="81"/>
    </row>
    <row r="134" spans="1:9" ht="33.75" customHeight="1" x14ac:dyDescent="0.25">
      <c r="A134" s="85" t="s">
        <v>261</v>
      </c>
      <c r="B134" s="86" t="s">
        <v>340</v>
      </c>
      <c r="C134" s="82"/>
      <c r="D134" s="82"/>
      <c r="E134" s="81"/>
      <c r="F134" s="81"/>
      <c r="G134" s="81">
        <f t="shared" si="58"/>
        <v>0</v>
      </c>
      <c r="H134" s="81">
        <f t="shared" si="60"/>
        <v>0</v>
      </c>
      <c r="I134" s="81"/>
    </row>
    <row r="135" spans="1:9" ht="33.75" customHeight="1" x14ac:dyDescent="0.25">
      <c r="A135" s="85" t="s">
        <v>262</v>
      </c>
      <c r="B135" s="86" t="s">
        <v>341</v>
      </c>
      <c r="C135" s="82"/>
      <c r="D135" s="82"/>
      <c r="E135" s="81"/>
      <c r="F135" s="81"/>
      <c r="G135" s="81">
        <f t="shared" si="58"/>
        <v>0</v>
      </c>
      <c r="H135" s="81">
        <f t="shared" si="60"/>
        <v>0</v>
      </c>
      <c r="I135" s="81"/>
    </row>
    <row r="136" spans="1:9" ht="33.75" customHeight="1" x14ac:dyDescent="0.25">
      <c r="A136" s="85" t="s">
        <v>263</v>
      </c>
      <c r="B136" s="86" t="s">
        <v>342</v>
      </c>
      <c r="C136" s="82"/>
      <c r="D136" s="82"/>
      <c r="E136" s="81"/>
      <c r="F136" s="81"/>
      <c r="G136" s="81">
        <f t="shared" si="58"/>
        <v>0</v>
      </c>
      <c r="H136" s="81">
        <f t="shared" si="60"/>
        <v>0</v>
      </c>
      <c r="I136" s="81"/>
    </row>
    <row r="137" spans="1:9" ht="33.75" customHeight="1" x14ac:dyDescent="0.25">
      <c r="A137" s="85" t="s">
        <v>264</v>
      </c>
      <c r="B137" s="86" t="s">
        <v>343</v>
      </c>
      <c r="C137" s="82"/>
      <c r="D137" s="82"/>
      <c r="E137" s="81"/>
      <c r="F137" s="81"/>
      <c r="G137" s="81">
        <f t="shared" si="58"/>
        <v>0</v>
      </c>
      <c r="H137" s="81">
        <f t="shared" si="60"/>
        <v>0</v>
      </c>
      <c r="I137" s="81"/>
    </row>
    <row r="138" spans="1:9" ht="33.75" customHeight="1" x14ac:dyDescent="0.25">
      <c r="A138" s="85" t="s">
        <v>265</v>
      </c>
      <c r="B138" s="86" t="s">
        <v>344</v>
      </c>
      <c r="C138" s="82"/>
      <c r="D138" s="82"/>
      <c r="E138" s="81"/>
      <c r="F138" s="81"/>
      <c r="G138" s="81">
        <f t="shared" si="58"/>
        <v>0</v>
      </c>
      <c r="H138" s="81">
        <f t="shared" si="60"/>
        <v>0</v>
      </c>
      <c r="I138" s="81"/>
    </row>
    <row r="139" spans="1:9" ht="33.75" customHeight="1" x14ac:dyDescent="0.25">
      <c r="A139" s="85" t="s">
        <v>266</v>
      </c>
      <c r="B139" s="86" t="s">
        <v>345</v>
      </c>
      <c r="C139" s="82"/>
      <c r="D139" s="82"/>
      <c r="E139" s="81"/>
      <c r="F139" s="81"/>
      <c r="G139" s="81">
        <f t="shared" si="58"/>
        <v>0</v>
      </c>
      <c r="H139" s="81">
        <f t="shared" si="60"/>
        <v>0</v>
      </c>
      <c r="I139" s="81"/>
    </row>
    <row r="140" spans="1:9" ht="33.75" customHeight="1" x14ac:dyDescent="0.25">
      <c r="A140" s="85" t="s">
        <v>267</v>
      </c>
      <c r="B140" s="86" t="s">
        <v>346</v>
      </c>
      <c r="C140" s="82"/>
      <c r="D140" s="82"/>
      <c r="E140" s="81"/>
      <c r="F140" s="81"/>
      <c r="G140" s="81">
        <f t="shared" si="58"/>
        <v>0</v>
      </c>
      <c r="H140" s="81">
        <f t="shared" si="60"/>
        <v>0</v>
      </c>
      <c r="I140" s="81"/>
    </row>
    <row r="141" spans="1:9" ht="33.75" customHeight="1" x14ac:dyDescent="0.25">
      <c r="A141" s="85" t="s">
        <v>268</v>
      </c>
      <c r="B141" s="86" t="s">
        <v>347</v>
      </c>
      <c r="C141" s="82"/>
      <c r="D141" s="82"/>
      <c r="E141" s="81"/>
      <c r="F141" s="81"/>
      <c r="G141" s="81">
        <f t="shared" si="58"/>
        <v>0</v>
      </c>
      <c r="H141" s="81">
        <f t="shared" si="60"/>
        <v>0</v>
      </c>
      <c r="I141" s="81"/>
    </row>
    <row r="142" spans="1:9" ht="33.75" customHeight="1" x14ac:dyDescent="0.25">
      <c r="A142" s="85" t="s">
        <v>269</v>
      </c>
      <c r="B142" s="86" t="s">
        <v>348</v>
      </c>
      <c r="C142" s="82"/>
      <c r="D142" s="82"/>
      <c r="E142" s="81"/>
      <c r="F142" s="81"/>
      <c r="G142" s="81">
        <f t="shared" si="58"/>
        <v>0</v>
      </c>
      <c r="H142" s="81">
        <f t="shared" si="60"/>
        <v>0</v>
      </c>
      <c r="I142" s="81"/>
    </row>
    <row r="143" spans="1:9" ht="33.75" customHeight="1" x14ac:dyDescent="0.25">
      <c r="A143" s="85" t="s">
        <v>270</v>
      </c>
      <c r="B143" s="86" t="s">
        <v>349</v>
      </c>
      <c r="C143" s="82"/>
      <c r="D143" s="82"/>
      <c r="E143" s="81"/>
      <c r="F143" s="81"/>
      <c r="G143" s="81">
        <f t="shared" si="58"/>
        <v>0</v>
      </c>
      <c r="H143" s="81">
        <f t="shared" si="60"/>
        <v>0</v>
      </c>
      <c r="I143" s="81"/>
    </row>
    <row r="144" spans="1:9" ht="33.75" customHeight="1" x14ac:dyDescent="0.25">
      <c r="A144" s="85" t="s">
        <v>271</v>
      </c>
      <c r="B144" s="86" t="s">
        <v>350</v>
      </c>
      <c r="C144" s="82"/>
      <c r="D144" s="82"/>
      <c r="E144" s="81"/>
      <c r="F144" s="81"/>
      <c r="G144" s="81">
        <f t="shared" si="58"/>
        <v>0</v>
      </c>
      <c r="H144" s="81">
        <f t="shared" si="60"/>
        <v>0</v>
      </c>
      <c r="I144" s="81"/>
    </row>
    <row r="145" spans="1:9" ht="33.75" customHeight="1" x14ac:dyDescent="0.25">
      <c r="A145" s="85" t="s">
        <v>272</v>
      </c>
      <c r="B145" s="86" t="s">
        <v>351</v>
      </c>
      <c r="C145" s="82"/>
      <c r="D145" s="82"/>
      <c r="E145" s="81"/>
      <c r="F145" s="81"/>
      <c r="G145" s="81">
        <f t="shared" si="58"/>
        <v>0</v>
      </c>
      <c r="H145" s="81">
        <f t="shared" si="60"/>
        <v>0</v>
      </c>
      <c r="I145" s="81"/>
    </row>
    <row r="146" spans="1:9" ht="33.75" customHeight="1" x14ac:dyDescent="0.25">
      <c r="A146" s="85" t="s">
        <v>273</v>
      </c>
      <c r="B146" s="86" t="s">
        <v>352</v>
      </c>
      <c r="C146" s="82"/>
      <c r="D146" s="82"/>
      <c r="E146" s="81"/>
      <c r="F146" s="81"/>
      <c r="G146" s="81">
        <f t="shared" si="58"/>
        <v>0</v>
      </c>
      <c r="H146" s="81">
        <f t="shared" si="60"/>
        <v>0</v>
      </c>
      <c r="I146" s="81"/>
    </row>
    <row r="147" spans="1:9" ht="39.75" hidden="1" customHeight="1" x14ac:dyDescent="0.25">
      <c r="A147" s="85" t="s">
        <v>274</v>
      </c>
      <c r="B147" s="86" t="s">
        <v>353</v>
      </c>
      <c r="C147" s="82"/>
      <c r="D147" s="82"/>
      <c r="E147" s="81"/>
      <c r="F147" s="81"/>
      <c r="G147" s="81">
        <f t="shared" si="58"/>
        <v>0</v>
      </c>
      <c r="H147" s="81">
        <f t="shared" si="60"/>
        <v>0</v>
      </c>
      <c r="I147" s="81"/>
    </row>
    <row r="148" spans="1:9" ht="33.75" hidden="1" customHeight="1" x14ac:dyDescent="0.25">
      <c r="A148" s="85" t="s">
        <v>275</v>
      </c>
      <c r="B148" s="86" t="s">
        <v>354</v>
      </c>
      <c r="C148" s="82"/>
      <c r="D148" s="82"/>
      <c r="E148" s="82"/>
      <c r="F148" s="81"/>
      <c r="G148" s="81">
        <f t="shared" si="58"/>
        <v>0</v>
      </c>
      <c r="H148" s="81">
        <f t="shared" si="60"/>
        <v>0</v>
      </c>
      <c r="I148" s="81"/>
    </row>
    <row r="149" spans="1:9" ht="33.75" hidden="1" customHeight="1" x14ac:dyDescent="0.25">
      <c r="A149" s="85" t="s">
        <v>276</v>
      </c>
      <c r="B149" s="86" t="s">
        <v>355</v>
      </c>
      <c r="C149" s="82"/>
      <c r="D149" s="82"/>
      <c r="E149" s="82"/>
      <c r="F149" s="81"/>
      <c r="G149" s="81">
        <f t="shared" si="58"/>
        <v>0</v>
      </c>
      <c r="H149" s="81">
        <f t="shared" si="60"/>
        <v>0</v>
      </c>
      <c r="I149" s="81"/>
    </row>
    <row r="150" spans="1:9" ht="33.75" customHeight="1" x14ac:dyDescent="0.25">
      <c r="A150" s="85" t="s">
        <v>277</v>
      </c>
      <c r="B150" s="86" t="s">
        <v>356</v>
      </c>
      <c r="C150" s="82"/>
      <c r="D150" s="82"/>
      <c r="E150" s="81"/>
      <c r="F150" s="81"/>
      <c r="G150" s="81">
        <f t="shared" si="58"/>
        <v>0</v>
      </c>
      <c r="H150" s="81">
        <f t="shared" si="60"/>
        <v>0</v>
      </c>
      <c r="I150" s="81"/>
    </row>
    <row r="151" spans="1:9" ht="33.75" customHeight="1" x14ac:dyDescent="0.25">
      <c r="A151" s="85" t="s">
        <v>278</v>
      </c>
      <c r="B151" s="86" t="s">
        <v>357</v>
      </c>
      <c r="C151" s="82"/>
      <c r="D151" s="82"/>
      <c r="E151" s="82"/>
      <c r="F151" s="81"/>
      <c r="G151" s="81">
        <f t="shared" si="58"/>
        <v>0</v>
      </c>
      <c r="H151" s="81">
        <f t="shared" si="60"/>
        <v>0</v>
      </c>
      <c r="I151" s="81"/>
    </row>
    <row r="152" spans="1:9" ht="33.75" customHeight="1" x14ac:dyDescent="0.25">
      <c r="A152" s="85" t="s">
        <v>279</v>
      </c>
      <c r="B152" s="86" t="s">
        <v>358</v>
      </c>
      <c r="C152" s="82"/>
      <c r="D152" s="82"/>
      <c r="E152" s="82"/>
      <c r="F152" s="81"/>
      <c r="G152" s="81">
        <f t="shared" si="58"/>
        <v>0</v>
      </c>
      <c r="H152" s="81">
        <f t="shared" si="60"/>
        <v>0</v>
      </c>
      <c r="I152" s="81"/>
    </row>
    <row r="153" spans="1:9" ht="33.75" customHeight="1" x14ac:dyDescent="0.25">
      <c r="A153" s="85" t="s">
        <v>280</v>
      </c>
      <c r="B153" s="86" t="s">
        <v>359</v>
      </c>
      <c r="C153" s="82"/>
      <c r="D153" s="82"/>
      <c r="E153" s="81"/>
      <c r="F153" s="81"/>
      <c r="G153" s="81">
        <f t="shared" si="58"/>
        <v>0</v>
      </c>
      <c r="H153" s="81">
        <f t="shared" si="60"/>
        <v>0</v>
      </c>
      <c r="I153" s="81"/>
    </row>
    <row r="154" spans="1:9" ht="33.75" customHeight="1" x14ac:dyDescent="0.25">
      <c r="A154" s="85" t="s">
        <v>281</v>
      </c>
      <c r="B154" s="86" t="s">
        <v>360</v>
      </c>
      <c r="C154" s="82"/>
      <c r="D154" s="82"/>
      <c r="E154" s="81"/>
      <c r="F154" s="81"/>
      <c r="G154" s="81">
        <f t="shared" si="58"/>
        <v>0</v>
      </c>
      <c r="H154" s="81">
        <f t="shared" si="60"/>
        <v>0</v>
      </c>
      <c r="I154" s="81"/>
    </row>
    <row r="155" spans="1:9" ht="33.75" customHeight="1" x14ac:dyDescent="0.25">
      <c r="A155" s="85" t="s">
        <v>282</v>
      </c>
      <c r="B155" s="86" t="s">
        <v>361</v>
      </c>
      <c r="C155" s="82"/>
      <c r="D155" s="82"/>
      <c r="E155" s="81"/>
      <c r="F155" s="81"/>
      <c r="G155" s="81">
        <f t="shared" si="58"/>
        <v>0</v>
      </c>
      <c r="H155" s="81">
        <f t="shared" ref="H155:H175" si="61">G155</f>
        <v>0</v>
      </c>
      <c r="I155" s="81"/>
    </row>
    <row r="156" spans="1:9" ht="33.75" hidden="1" customHeight="1" x14ac:dyDescent="0.25">
      <c r="A156" s="85" t="s">
        <v>283</v>
      </c>
      <c r="B156" s="86" t="s">
        <v>362</v>
      </c>
      <c r="C156" s="82"/>
      <c r="D156" s="82"/>
      <c r="E156" s="81"/>
      <c r="F156" s="81"/>
      <c r="G156" s="81">
        <f t="shared" si="58"/>
        <v>0</v>
      </c>
      <c r="H156" s="81">
        <f t="shared" si="61"/>
        <v>0</v>
      </c>
      <c r="I156" s="81"/>
    </row>
    <row r="157" spans="1:9" ht="33.75" hidden="1" customHeight="1" x14ac:dyDescent="0.25">
      <c r="A157" s="85" t="s">
        <v>284</v>
      </c>
      <c r="B157" s="86" t="s">
        <v>363</v>
      </c>
      <c r="C157" s="82"/>
      <c r="D157" s="82"/>
      <c r="E157" s="81"/>
      <c r="F157" s="81"/>
      <c r="G157" s="81">
        <f t="shared" si="58"/>
        <v>0</v>
      </c>
      <c r="H157" s="81">
        <f t="shared" si="61"/>
        <v>0</v>
      </c>
      <c r="I157" s="81"/>
    </row>
    <row r="158" spans="1:9" ht="33.75" customHeight="1" x14ac:dyDescent="0.25">
      <c r="A158" s="85" t="s">
        <v>285</v>
      </c>
      <c r="B158" s="86" t="s">
        <v>364</v>
      </c>
      <c r="C158" s="82"/>
      <c r="D158" s="82"/>
      <c r="E158" s="81"/>
      <c r="F158" s="81"/>
      <c r="G158" s="81">
        <f t="shared" si="58"/>
        <v>0</v>
      </c>
      <c r="H158" s="81">
        <f t="shared" si="61"/>
        <v>0</v>
      </c>
      <c r="I158" s="81"/>
    </row>
    <row r="159" spans="1:9" ht="33.75" customHeight="1" x14ac:dyDescent="0.25">
      <c r="A159" s="85" t="s">
        <v>286</v>
      </c>
      <c r="B159" s="86" t="s">
        <v>365</v>
      </c>
      <c r="C159" s="82"/>
      <c r="D159" s="82"/>
      <c r="E159" s="81"/>
      <c r="F159" s="81"/>
      <c r="G159" s="81">
        <f t="shared" si="58"/>
        <v>0</v>
      </c>
      <c r="H159" s="81">
        <f t="shared" si="61"/>
        <v>0</v>
      </c>
      <c r="I159" s="81"/>
    </row>
    <row r="160" spans="1:9" ht="33.75" customHeight="1" x14ac:dyDescent="0.25">
      <c r="A160" s="85" t="s">
        <v>287</v>
      </c>
      <c r="B160" s="86" t="s">
        <v>366</v>
      </c>
      <c r="C160" s="82"/>
      <c r="D160" s="82"/>
      <c r="E160" s="81"/>
      <c r="F160" s="81"/>
      <c r="G160" s="81">
        <f t="shared" si="58"/>
        <v>0</v>
      </c>
      <c r="H160" s="81">
        <f t="shared" ref="H160" si="62">G160</f>
        <v>0</v>
      </c>
      <c r="I160" s="81"/>
    </row>
    <row r="161" spans="1:9" ht="33.75" customHeight="1" x14ac:dyDescent="0.25">
      <c r="A161" s="85" t="s">
        <v>288</v>
      </c>
      <c r="B161" s="86" t="s">
        <v>367</v>
      </c>
      <c r="C161" s="82"/>
      <c r="D161" s="82"/>
      <c r="E161" s="81"/>
      <c r="F161" s="81"/>
      <c r="G161" s="81">
        <f t="shared" si="58"/>
        <v>0</v>
      </c>
      <c r="H161" s="81">
        <f t="shared" ref="H161:H162" si="63">G161</f>
        <v>0</v>
      </c>
      <c r="I161" s="81"/>
    </row>
    <row r="162" spans="1:9" ht="33.75" customHeight="1" x14ac:dyDescent="0.25">
      <c r="A162" s="85" t="s">
        <v>289</v>
      </c>
      <c r="B162" s="86" t="s">
        <v>368</v>
      </c>
      <c r="C162" s="82"/>
      <c r="D162" s="82"/>
      <c r="E162" s="81"/>
      <c r="F162" s="81"/>
      <c r="G162" s="81">
        <f t="shared" si="58"/>
        <v>0</v>
      </c>
      <c r="H162" s="81">
        <f t="shared" si="63"/>
        <v>0</v>
      </c>
      <c r="I162" s="81"/>
    </row>
    <row r="163" spans="1:9" ht="33.75" customHeight="1" x14ac:dyDescent="0.25">
      <c r="A163" s="85" t="s">
        <v>290</v>
      </c>
      <c r="B163" s="86" t="s">
        <v>369</v>
      </c>
      <c r="C163" s="82"/>
      <c r="D163" s="82"/>
      <c r="E163" s="81"/>
      <c r="F163" s="81"/>
      <c r="G163" s="81">
        <f t="shared" si="58"/>
        <v>0</v>
      </c>
      <c r="H163" s="81">
        <f t="shared" ref="H163:H164" si="64">G163</f>
        <v>0</v>
      </c>
      <c r="I163" s="81"/>
    </row>
    <row r="164" spans="1:9" ht="33.75" customHeight="1" x14ac:dyDescent="0.25">
      <c r="A164" s="85" t="s">
        <v>291</v>
      </c>
      <c r="B164" s="86" t="s">
        <v>370</v>
      </c>
      <c r="C164" s="82"/>
      <c r="D164" s="82"/>
      <c r="E164" s="81"/>
      <c r="F164" s="81"/>
      <c r="G164" s="81">
        <f t="shared" si="58"/>
        <v>0</v>
      </c>
      <c r="H164" s="81">
        <f t="shared" si="64"/>
        <v>0</v>
      </c>
      <c r="I164" s="81"/>
    </row>
    <row r="165" spans="1:9" ht="33.75" customHeight="1" x14ac:dyDescent="0.25">
      <c r="A165" s="85" t="s">
        <v>292</v>
      </c>
      <c r="B165" s="86" t="s">
        <v>371</v>
      </c>
      <c r="C165" s="82"/>
      <c r="D165" s="82"/>
      <c r="E165" s="81"/>
      <c r="F165" s="81"/>
      <c r="G165" s="81">
        <f t="shared" si="58"/>
        <v>0</v>
      </c>
      <c r="H165" s="81">
        <f t="shared" ref="H165:H168" si="65">G165</f>
        <v>0</v>
      </c>
      <c r="I165" s="81"/>
    </row>
    <row r="166" spans="1:9" ht="33.75" customHeight="1" x14ac:dyDescent="0.25">
      <c r="A166" s="85" t="s">
        <v>293</v>
      </c>
      <c r="B166" s="86" t="s">
        <v>372</v>
      </c>
      <c r="C166" s="82"/>
      <c r="D166" s="82"/>
      <c r="E166" s="81"/>
      <c r="F166" s="81"/>
      <c r="G166" s="81">
        <f t="shared" si="58"/>
        <v>0</v>
      </c>
      <c r="H166" s="81">
        <f t="shared" si="65"/>
        <v>0</v>
      </c>
      <c r="I166" s="81"/>
    </row>
    <row r="167" spans="1:9" ht="33.75" customHeight="1" x14ac:dyDescent="0.25">
      <c r="A167" s="85" t="s">
        <v>294</v>
      </c>
      <c r="B167" s="86" t="s">
        <v>373</v>
      </c>
      <c r="C167" s="82"/>
      <c r="D167" s="82"/>
      <c r="E167" s="81"/>
      <c r="F167" s="81"/>
      <c r="G167" s="81">
        <f t="shared" si="58"/>
        <v>0</v>
      </c>
      <c r="H167" s="81">
        <f t="shared" si="65"/>
        <v>0</v>
      </c>
      <c r="I167" s="81"/>
    </row>
    <row r="168" spans="1:9" ht="33.75" customHeight="1" x14ac:dyDescent="0.25">
      <c r="A168" s="85" t="s">
        <v>295</v>
      </c>
      <c r="B168" s="86" t="s">
        <v>374</v>
      </c>
      <c r="C168" s="82"/>
      <c r="D168" s="82"/>
      <c r="E168" s="81"/>
      <c r="F168" s="81"/>
      <c r="G168" s="81">
        <f t="shared" si="58"/>
        <v>0</v>
      </c>
      <c r="H168" s="81">
        <f t="shared" si="65"/>
        <v>0</v>
      </c>
      <c r="I168" s="81"/>
    </row>
    <row r="169" spans="1:9" ht="33.75" customHeight="1" x14ac:dyDescent="0.25">
      <c r="A169" s="85" t="s">
        <v>296</v>
      </c>
      <c r="B169" s="86" t="s">
        <v>375</v>
      </c>
      <c r="C169" s="82"/>
      <c r="D169" s="82"/>
      <c r="E169" s="81"/>
      <c r="F169" s="81"/>
      <c r="G169" s="81">
        <f t="shared" si="58"/>
        <v>0</v>
      </c>
      <c r="H169" s="81">
        <f t="shared" ref="H169:H174" si="66">G169</f>
        <v>0</v>
      </c>
      <c r="I169" s="81"/>
    </row>
    <row r="170" spans="1:9" ht="33.75" hidden="1" customHeight="1" x14ac:dyDescent="0.25">
      <c r="A170" s="85"/>
      <c r="B170" s="86"/>
      <c r="C170" s="82"/>
      <c r="D170" s="82"/>
      <c r="E170" s="81"/>
      <c r="F170" s="81"/>
      <c r="G170" s="81">
        <f t="shared" si="58"/>
        <v>0</v>
      </c>
      <c r="H170" s="81">
        <f t="shared" si="66"/>
        <v>0</v>
      </c>
      <c r="I170" s="81"/>
    </row>
    <row r="171" spans="1:9" ht="33.75" hidden="1" customHeight="1" x14ac:dyDescent="0.25">
      <c r="A171" s="85"/>
      <c r="B171" s="86"/>
      <c r="C171" s="82"/>
      <c r="D171" s="82"/>
      <c r="E171" s="81"/>
      <c r="F171" s="81"/>
      <c r="G171" s="81">
        <f t="shared" si="58"/>
        <v>0</v>
      </c>
      <c r="H171" s="81">
        <f t="shared" si="66"/>
        <v>0</v>
      </c>
      <c r="I171" s="81"/>
    </row>
    <row r="172" spans="1:9" ht="33.75" hidden="1" customHeight="1" x14ac:dyDescent="0.25">
      <c r="A172" s="85"/>
      <c r="B172" s="86"/>
      <c r="C172" s="82"/>
      <c r="D172" s="82"/>
      <c r="E172" s="81"/>
      <c r="F172" s="81"/>
      <c r="G172" s="81">
        <f t="shared" si="58"/>
        <v>0</v>
      </c>
      <c r="H172" s="81">
        <f t="shared" si="66"/>
        <v>0</v>
      </c>
      <c r="I172" s="81"/>
    </row>
    <row r="173" spans="1:9" ht="33.75" hidden="1" customHeight="1" x14ac:dyDescent="0.25">
      <c r="A173" s="85"/>
      <c r="B173" s="86"/>
      <c r="C173" s="82"/>
      <c r="D173" s="82"/>
      <c r="E173" s="81"/>
      <c r="F173" s="81"/>
      <c r="G173" s="81">
        <f t="shared" si="58"/>
        <v>0</v>
      </c>
      <c r="H173" s="81">
        <f t="shared" si="66"/>
        <v>0</v>
      </c>
      <c r="I173" s="81"/>
    </row>
    <row r="174" spans="1:9" ht="33.75" hidden="1" customHeight="1" x14ac:dyDescent="0.25">
      <c r="A174" s="85"/>
      <c r="B174" s="86"/>
      <c r="C174" s="82"/>
      <c r="D174" s="82"/>
      <c r="E174" s="81"/>
      <c r="F174" s="81"/>
      <c r="G174" s="81">
        <f t="shared" si="58"/>
        <v>0</v>
      </c>
      <c r="H174" s="81">
        <f t="shared" si="66"/>
        <v>0</v>
      </c>
      <c r="I174" s="81"/>
    </row>
    <row r="175" spans="1:9" ht="33.75" hidden="1" customHeight="1" x14ac:dyDescent="0.25">
      <c r="A175" s="85"/>
      <c r="B175" s="86"/>
      <c r="C175" s="82"/>
      <c r="D175" s="82"/>
      <c r="E175" s="81"/>
      <c r="F175" s="81"/>
      <c r="G175" s="81">
        <f t="shared" si="58"/>
        <v>0</v>
      </c>
      <c r="H175" s="81">
        <f t="shared" si="61"/>
        <v>0</v>
      </c>
      <c r="I175" s="81"/>
    </row>
    <row r="176" spans="1:9" ht="33.75" customHeight="1" x14ac:dyDescent="0.25">
      <c r="A176" s="76" t="s">
        <v>221</v>
      </c>
      <c r="B176" s="77" t="s">
        <v>121</v>
      </c>
      <c r="C176" s="78">
        <f>SUM(C177)</f>
        <v>0</v>
      </c>
      <c r="D176" s="78">
        <f t="shared" ref="D176:I176" si="67">SUM(D177)</f>
        <v>0</v>
      </c>
      <c r="E176" s="78">
        <f t="shared" si="67"/>
        <v>0</v>
      </c>
      <c r="F176" s="78">
        <f t="shared" si="67"/>
        <v>0</v>
      </c>
      <c r="G176" s="78">
        <f t="shared" si="67"/>
        <v>0</v>
      </c>
      <c r="H176" s="78">
        <f t="shared" si="67"/>
        <v>0</v>
      </c>
      <c r="I176" s="78">
        <f t="shared" si="67"/>
        <v>0</v>
      </c>
    </row>
    <row r="177" spans="1:9" ht="33.75" customHeight="1" x14ac:dyDescent="0.25">
      <c r="A177" s="85"/>
      <c r="B177" s="86"/>
      <c r="C177" s="82"/>
      <c r="D177" s="82"/>
      <c r="E177" s="81"/>
      <c r="F177" s="81"/>
      <c r="G177" s="81">
        <f>SUM(E177:F177)</f>
        <v>0</v>
      </c>
      <c r="H177" s="81">
        <f t="shared" ref="H177:H217" si="68">G177</f>
        <v>0</v>
      </c>
      <c r="I177" s="81"/>
    </row>
    <row r="178" spans="1:9" ht="33.75" customHeight="1" x14ac:dyDescent="0.25">
      <c r="A178" s="73" t="s">
        <v>222</v>
      </c>
      <c r="B178" s="74" t="s">
        <v>44</v>
      </c>
      <c r="C178" s="75">
        <f>SUM(C179,C193,C197,C201,C206,C209)</f>
        <v>0</v>
      </c>
      <c r="D178" s="75">
        <f t="shared" ref="D178:I178" si="69">SUM(D179,D193,D197,D201,D206,D209)</f>
        <v>0</v>
      </c>
      <c r="E178" s="75">
        <f t="shared" si="69"/>
        <v>0</v>
      </c>
      <c r="F178" s="75">
        <f t="shared" si="69"/>
        <v>0</v>
      </c>
      <c r="G178" s="75">
        <f t="shared" si="69"/>
        <v>0</v>
      </c>
      <c r="H178" s="75">
        <f t="shared" si="69"/>
        <v>0</v>
      </c>
      <c r="I178" s="75">
        <f t="shared" si="69"/>
        <v>0</v>
      </c>
    </row>
    <row r="179" spans="1:9" ht="33.75" customHeight="1" x14ac:dyDescent="0.25">
      <c r="A179" s="76" t="s">
        <v>228</v>
      </c>
      <c r="B179" s="77" t="s">
        <v>125</v>
      </c>
      <c r="C179" s="78">
        <f>SUM(C180:C192)</f>
        <v>0</v>
      </c>
      <c r="D179" s="78">
        <f t="shared" ref="D179:I179" si="70">SUM(D180:D192)</f>
        <v>0</v>
      </c>
      <c r="E179" s="78">
        <f t="shared" si="70"/>
        <v>0</v>
      </c>
      <c r="F179" s="78">
        <f t="shared" si="70"/>
        <v>0</v>
      </c>
      <c r="G179" s="78">
        <f t="shared" si="70"/>
        <v>0</v>
      </c>
      <c r="H179" s="78">
        <f t="shared" si="70"/>
        <v>0</v>
      </c>
      <c r="I179" s="78">
        <f t="shared" si="70"/>
        <v>0</v>
      </c>
    </row>
    <row r="180" spans="1:9" ht="33.75" customHeight="1" x14ac:dyDescent="0.25">
      <c r="A180" s="85" t="s">
        <v>229</v>
      </c>
      <c r="B180" s="86" t="s">
        <v>27</v>
      </c>
      <c r="C180" s="82"/>
      <c r="D180" s="82"/>
      <c r="E180" s="81"/>
      <c r="F180" s="81"/>
      <c r="G180" s="81">
        <f t="shared" ref="G180:G192" si="71">SUM(E180:F180)</f>
        <v>0</v>
      </c>
      <c r="H180" s="81">
        <f t="shared" si="68"/>
        <v>0</v>
      </c>
      <c r="I180" s="81"/>
    </row>
    <row r="181" spans="1:9" ht="33.75" customHeight="1" x14ac:dyDescent="0.25">
      <c r="A181" s="85" t="s">
        <v>252</v>
      </c>
      <c r="B181" s="86" t="s">
        <v>28</v>
      </c>
      <c r="C181" s="82"/>
      <c r="D181" s="82"/>
      <c r="E181" s="81"/>
      <c r="F181" s="81"/>
      <c r="G181" s="81">
        <f t="shared" si="71"/>
        <v>0</v>
      </c>
      <c r="H181" s="81">
        <f t="shared" si="68"/>
        <v>0</v>
      </c>
      <c r="I181" s="81"/>
    </row>
    <row r="182" spans="1:9" ht="33.75" hidden="1" customHeight="1" x14ac:dyDescent="0.25">
      <c r="A182" s="85" t="s">
        <v>297</v>
      </c>
      <c r="B182" s="86" t="s">
        <v>29</v>
      </c>
      <c r="C182" s="82"/>
      <c r="D182" s="82"/>
      <c r="E182" s="81"/>
      <c r="F182" s="81"/>
      <c r="G182" s="81">
        <f t="shared" si="71"/>
        <v>0</v>
      </c>
      <c r="H182" s="81">
        <f t="shared" si="68"/>
        <v>0</v>
      </c>
      <c r="I182" s="81"/>
    </row>
    <row r="183" spans="1:9" ht="33.75" hidden="1" customHeight="1" x14ac:dyDescent="0.25">
      <c r="A183" s="85" t="s">
        <v>298</v>
      </c>
      <c r="B183" s="86" t="s">
        <v>143</v>
      </c>
      <c r="C183" s="82"/>
      <c r="D183" s="82"/>
      <c r="E183" s="81"/>
      <c r="F183" s="81"/>
      <c r="G183" s="81">
        <f t="shared" si="71"/>
        <v>0</v>
      </c>
      <c r="H183" s="81">
        <f t="shared" si="68"/>
        <v>0</v>
      </c>
      <c r="I183" s="81"/>
    </row>
    <row r="184" spans="1:9" ht="33.75" customHeight="1" x14ac:dyDescent="0.25">
      <c r="A184" s="85" t="s">
        <v>299</v>
      </c>
      <c r="B184" s="86" t="s">
        <v>30</v>
      </c>
      <c r="C184" s="82"/>
      <c r="D184" s="82"/>
      <c r="E184" s="81"/>
      <c r="F184" s="81"/>
      <c r="G184" s="81">
        <f t="shared" si="71"/>
        <v>0</v>
      </c>
      <c r="H184" s="81">
        <f t="shared" si="68"/>
        <v>0</v>
      </c>
      <c r="I184" s="81"/>
    </row>
    <row r="185" spans="1:9" ht="33.75" customHeight="1" x14ac:dyDescent="0.25">
      <c r="A185" s="85" t="s">
        <v>300</v>
      </c>
      <c r="B185" s="86" t="s">
        <v>376</v>
      </c>
      <c r="C185" s="82"/>
      <c r="D185" s="82"/>
      <c r="E185" s="81"/>
      <c r="F185" s="81"/>
      <c r="G185" s="81">
        <f t="shared" si="71"/>
        <v>0</v>
      </c>
      <c r="H185" s="81">
        <f t="shared" si="68"/>
        <v>0</v>
      </c>
      <c r="I185" s="81"/>
    </row>
    <row r="186" spans="1:9" ht="33.75" customHeight="1" x14ac:dyDescent="0.25">
      <c r="A186" s="85" t="s">
        <v>301</v>
      </c>
      <c r="B186" s="86" t="s">
        <v>377</v>
      </c>
      <c r="C186" s="82"/>
      <c r="D186" s="82"/>
      <c r="E186" s="81"/>
      <c r="F186" s="81"/>
      <c r="G186" s="81">
        <f t="shared" si="71"/>
        <v>0</v>
      </c>
      <c r="H186" s="81">
        <f t="shared" si="68"/>
        <v>0</v>
      </c>
      <c r="I186" s="81"/>
    </row>
    <row r="187" spans="1:9" ht="33.75" customHeight="1" x14ac:dyDescent="0.25">
      <c r="A187" s="85" t="s">
        <v>302</v>
      </c>
      <c r="B187" s="86" t="s">
        <v>378</v>
      </c>
      <c r="C187" s="82"/>
      <c r="D187" s="82"/>
      <c r="E187" s="81"/>
      <c r="F187" s="81"/>
      <c r="G187" s="81">
        <f t="shared" si="71"/>
        <v>0</v>
      </c>
      <c r="H187" s="81">
        <f t="shared" si="68"/>
        <v>0</v>
      </c>
      <c r="I187" s="81"/>
    </row>
    <row r="188" spans="1:9" ht="33.75" hidden="1" customHeight="1" x14ac:dyDescent="0.25">
      <c r="A188" s="85"/>
      <c r="B188" s="86"/>
      <c r="C188" s="82"/>
      <c r="D188" s="82"/>
      <c r="E188" s="81"/>
      <c r="F188" s="81"/>
      <c r="G188" s="81">
        <f t="shared" si="71"/>
        <v>0</v>
      </c>
      <c r="H188" s="81">
        <f t="shared" si="68"/>
        <v>0</v>
      </c>
      <c r="I188" s="81"/>
    </row>
    <row r="189" spans="1:9" ht="33.75" hidden="1" customHeight="1" x14ac:dyDescent="0.25">
      <c r="A189" s="85"/>
      <c r="B189" s="86"/>
      <c r="C189" s="82"/>
      <c r="D189" s="82"/>
      <c r="E189" s="81"/>
      <c r="F189" s="81"/>
      <c r="G189" s="81">
        <f t="shared" si="71"/>
        <v>0</v>
      </c>
      <c r="H189" s="81">
        <f t="shared" si="68"/>
        <v>0</v>
      </c>
      <c r="I189" s="81"/>
    </row>
    <row r="190" spans="1:9" ht="33.75" hidden="1" customHeight="1" x14ac:dyDescent="0.25">
      <c r="A190" s="85"/>
      <c r="B190" s="86"/>
      <c r="C190" s="82"/>
      <c r="D190" s="82"/>
      <c r="E190" s="81"/>
      <c r="F190" s="81"/>
      <c r="G190" s="81">
        <f t="shared" si="71"/>
        <v>0</v>
      </c>
      <c r="H190" s="81">
        <f t="shared" si="68"/>
        <v>0</v>
      </c>
      <c r="I190" s="81"/>
    </row>
    <row r="191" spans="1:9" ht="33.75" hidden="1" customHeight="1" x14ac:dyDescent="0.25">
      <c r="A191" s="85"/>
      <c r="B191" s="86"/>
      <c r="C191" s="82"/>
      <c r="D191" s="82"/>
      <c r="E191" s="81"/>
      <c r="F191" s="81"/>
      <c r="G191" s="81">
        <f t="shared" si="71"/>
        <v>0</v>
      </c>
      <c r="H191" s="81">
        <f t="shared" si="68"/>
        <v>0</v>
      </c>
      <c r="I191" s="81"/>
    </row>
    <row r="192" spans="1:9" ht="33.75" hidden="1" customHeight="1" x14ac:dyDescent="0.25">
      <c r="A192" s="85"/>
      <c r="B192" s="86"/>
      <c r="C192" s="82"/>
      <c r="D192" s="82"/>
      <c r="E192" s="81"/>
      <c r="F192" s="81"/>
      <c r="G192" s="81">
        <f t="shared" si="71"/>
        <v>0</v>
      </c>
      <c r="H192" s="81">
        <f t="shared" si="68"/>
        <v>0</v>
      </c>
      <c r="I192" s="81"/>
    </row>
    <row r="193" spans="1:9" ht="33.75" customHeight="1" x14ac:dyDescent="0.25">
      <c r="A193" s="76" t="s">
        <v>230</v>
      </c>
      <c r="B193" s="77" t="s">
        <v>127</v>
      </c>
      <c r="C193" s="78">
        <f>SUM(C194:C196)</f>
        <v>0</v>
      </c>
      <c r="D193" s="78">
        <f t="shared" ref="D193:I193" si="72">SUM(D194:D196)</f>
        <v>0</v>
      </c>
      <c r="E193" s="78">
        <f t="shared" si="72"/>
        <v>0</v>
      </c>
      <c r="F193" s="78">
        <f t="shared" si="72"/>
        <v>0</v>
      </c>
      <c r="G193" s="78">
        <f t="shared" si="72"/>
        <v>0</v>
      </c>
      <c r="H193" s="78">
        <f t="shared" si="72"/>
        <v>0</v>
      </c>
      <c r="I193" s="78">
        <f t="shared" si="72"/>
        <v>0</v>
      </c>
    </row>
    <row r="194" spans="1:9" ht="33.75" customHeight="1" x14ac:dyDescent="0.25">
      <c r="A194" s="85" t="s">
        <v>231</v>
      </c>
      <c r="B194" s="86" t="s">
        <v>21</v>
      </c>
      <c r="C194" s="82"/>
      <c r="D194" s="82"/>
      <c r="E194" s="81"/>
      <c r="F194" s="81"/>
      <c r="G194" s="81">
        <f t="shared" ref="G194:G196" si="73">SUM(E194:F194)</f>
        <v>0</v>
      </c>
      <c r="H194" s="81">
        <f t="shared" si="68"/>
        <v>0</v>
      </c>
      <c r="I194" s="81"/>
    </row>
    <row r="195" spans="1:9" ht="33.75" customHeight="1" x14ac:dyDescent="0.25">
      <c r="A195" s="85" t="s">
        <v>253</v>
      </c>
      <c r="B195" s="86" t="s">
        <v>20</v>
      </c>
      <c r="C195" s="82"/>
      <c r="D195" s="82"/>
      <c r="E195" s="81"/>
      <c r="F195" s="81"/>
      <c r="G195" s="81">
        <f t="shared" si="73"/>
        <v>0</v>
      </c>
      <c r="H195" s="81">
        <f t="shared" si="68"/>
        <v>0</v>
      </c>
      <c r="I195" s="81"/>
    </row>
    <row r="196" spans="1:9" ht="33.75" hidden="1" customHeight="1" x14ac:dyDescent="0.25">
      <c r="A196" s="85"/>
      <c r="B196" s="86"/>
      <c r="C196" s="82"/>
      <c r="D196" s="82"/>
      <c r="E196" s="81"/>
      <c r="F196" s="81"/>
      <c r="G196" s="81">
        <f t="shared" si="73"/>
        <v>0</v>
      </c>
      <c r="H196" s="81">
        <f t="shared" si="68"/>
        <v>0</v>
      </c>
      <c r="I196" s="81"/>
    </row>
    <row r="197" spans="1:9" ht="33.75" hidden="1" customHeight="1" x14ac:dyDescent="0.25">
      <c r="A197" s="76" t="s">
        <v>232</v>
      </c>
      <c r="B197" s="77" t="s">
        <v>129</v>
      </c>
      <c r="C197" s="78">
        <f>SUM(C198:C200)</f>
        <v>0</v>
      </c>
      <c r="D197" s="78">
        <f t="shared" ref="D197:I197" si="74">SUM(D198:D200)</f>
        <v>0</v>
      </c>
      <c r="E197" s="78">
        <f t="shared" si="74"/>
        <v>0</v>
      </c>
      <c r="F197" s="78">
        <f t="shared" si="74"/>
        <v>0</v>
      </c>
      <c r="G197" s="78">
        <f t="shared" si="74"/>
        <v>0</v>
      </c>
      <c r="H197" s="78">
        <f t="shared" si="74"/>
        <v>0</v>
      </c>
      <c r="I197" s="78">
        <f t="shared" si="74"/>
        <v>0</v>
      </c>
    </row>
    <row r="198" spans="1:9" ht="33.75" hidden="1" customHeight="1" x14ac:dyDescent="0.25">
      <c r="A198" s="85"/>
      <c r="B198" s="86"/>
      <c r="C198" s="82"/>
      <c r="D198" s="82"/>
      <c r="E198" s="81"/>
      <c r="F198" s="81"/>
      <c r="G198" s="81">
        <f t="shared" ref="G198:G200" si="75">SUM(E198:F198)</f>
        <v>0</v>
      </c>
      <c r="H198" s="81">
        <f t="shared" si="68"/>
        <v>0</v>
      </c>
      <c r="I198" s="81"/>
    </row>
    <row r="199" spans="1:9" ht="33.75" hidden="1" customHeight="1" x14ac:dyDescent="0.25">
      <c r="A199" s="85"/>
      <c r="B199" s="86"/>
      <c r="C199" s="82"/>
      <c r="D199" s="82"/>
      <c r="E199" s="81"/>
      <c r="F199" s="81"/>
      <c r="G199" s="81">
        <f t="shared" si="75"/>
        <v>0</v>
      </c>
      <c r="H199" s="81">
        <f t="shared" si="68"/>
        <v>0</v>
      </c>
      <c r="I199" s="81"/>
    </row>
    <row r="200" spans="1:9" ht="33.75" hidden="1" customHeight="1" x14ac:dyDescent="0.25">
      <c r="A200" s="85"/>
      <c r="B200" s="86"/>
      <c r="C200" s="82"/>
      <c r="D200" s="82"/>
      <c r="E200" s="81"/>
      <c r="F200" s="81"/>
      <c r="G200" s="81">
        <f t="shared" si="75"/>
        <v>0</v>
      </c>
      <c r="H200" s="81">
        <f t="shared" si="68"/>
        <v>0</v>
      </c>
      <c r="I200" s="81"/>
    </row>
    <row r="201" spans="1:9" ht="33.75" customHeight="1" x14ac:dyDescent="0.25">
      <c r="A201" s="76" t="s">
        <v>223</v>
      </c>
      <c r="B201" s="77" t="s">
        <v>131</v>
      </c>
      <c r="C201" s="78">
        <f>SUM(C202:C205)</f>
        <v>0</v>
      </c>
      <c r="D201" s="78">
        <f t="shared" ref="D201:I201" si="76">SUM(D202:D205)</f>
        <v>0</v>
      </c>
      <c r="E201" s="78">
        <f t="shared" si="76"/>
        <v>0</v>
      </c>
      <c r="F201" s="78">
        <f t="shared" si="76"/>
        <v>0</v>
      </c>
      <c r="G201" s="78">
        <f t="shared" si="76"/>
        <v>0</v>
      </c>
      <c r="H201" s="78">
        <f t="shared" si="76"/>
        <v>0</v>
      </c>
      <c r="I201" s="78">
        <f t="shared" si="76"/>
        <v>0</v>
      </c>
    </row>
    <row r="202" spans="1:9" ht="33.75" customHeight="1" x14ac:dyDescent="0.25">
      <c r="A202" s="85" t="s">
        <v>254</v>
      </c>
      <c r="B202" s="86" t="s">
        <v>32</v>
      </c>
      <c r="C202" s="82"/>
      <c r="D202" s="82"/>
      <c r="E202" s="81"/>
      <c r="F202" s="81"/>
      <c r="G202" s="81">
        <f>SUM(E202:F202)</f>
        <v>0</v>
      </c>
      <c r="H202" s="81">
        <f t="shared" si="68"/>
        <v>0</v>
      </c>
      <c r="I202" s="81"/>
    </row>
    <row r="203" spans="1:9" ht="33.75" hidden="1" customHeight="1" x14ac:dyDescent="0.25">
      <c r="A203" s="85"/>
      <c r="B203" s="86"/>
      <c r="C203" s="82"/>
      <c r="D203" s="82"/>
      <c r="E203" s="81"/>
      <c r="F203" s="81"/>
      <c r="G203" s="81">
        <f t="shared" ref="G203:G205" si="77">SUM(E203:F203)</f>
        <v>0</v>
      </c>
      <c r="H203" s="81">
        <f t="shared" si="68"/>
        <v>0</v>
      </c>
      <c r="I203" s="81"/>
    </row>
    <row r="204" spans="1:9" ht="33.75" hidden="1" customHeight="1" x14ac:dyDescent="0.25">
      <c r="A204" s="85"/>
      <c r="B204" s="86"/>
      <c r="C204" s="82"/>
      <c r="D204" s="82"/>
      <c r="E204" s="81"/>
      <c r="F204" s="81"/>
      <c r="G204" s="81">
        <f t="shared" si="77"/>
        <v>0</v>
      </c>
      <c r="H204" s="81">
        <f t="shared" si="68"/>
        <v>0</v>
      </c>
      <c r="I204" s="81"/>
    </row>
    <row r="205" spans="1:9" ht="33.75" hidden="1" customHeight="1" x14ac:dyDescent="0.25">
      <c r="A205" s="85"/>
      <c r="B205" s="86"/>
      <c r="C205" s="82"/>
      <c r="D205" s="82"/>
      <c r="E205" s="81"/>
      <c r="F205" s="81"/>
      <c r="G205" s="81">
        <f t="shared" si="77"/>
        <v>0</v>
      </c>
      <c r="H205" s="81">
        <f t="shared" si="68"/>
        <v>0</v>
      </c>
      <c r="I205" s="81"/>
    </row>
    <row r="206" spans="1:9" ht="33.75" hidden="1" customHeight="1" x14ac:dyDescent="0.25">
      <c r="A206" s="76" t="s">
        <v>224</v>
      </c>
      <c r="B206" s="77" t="s">
        <v>133</v>
      </c>
      <c r="C206" s="78">
        <f>SUM(C207:C208)</f>
        <v>0</v>
      </c>
      <c r="D206" s="78">
        <f t="shared" ref="D206:I206" si="78">SUM(D207:D208)</f>
        <v>0</v>
      </c>
      <c r="E206" s="78">
        <f t="shared" si="78"/>
        <v>0</v>
      </c>
      <c r="F206" s="78">
        <f t="shared" si="78"/>
        <v>0</v>
      </c>
      <c r="G206" s="78">
        <f t="shared" si="78"/>
        <v>0</v>
      </c>
      <c r="H206" s="78">
        <f t="shared" si="78"/>
        <v>0</v>
      </c>
      <c r="I206" s="78">
        <f t="shared" si="78"/>
        <v>0</v>
      </c>
    </row>
    <row r="207" spans="1:9" ht="33.75" hidden="1" customHeight="1" x14ac:dyDescent="0.25">
      <c r="A207" s="85" t="s">
        <v>225</v>
      </c>
      <c r="B207" s="86"/>
      <c r="C207" s="82"/>
      <c r="D207" s="82"/>
      <c r="E207" s="81"/>
      <c r="F207" s="81"/>
      <c r="G207" s="81">
        <f t="shared" ref="G207:G208" si="79">SUM(E207:F207)</f>
        <v>0</v>
      </c>
      <c r="H207" s="81">
        <f t="shared" si="68"/>
        <v>0</v>
      </c>
      <c r="I207" s="81"/>
    </row>
    <row r="208" spans="1:9" ht="33.75" hidden="1" customHeight="1" x14ac:dyDescent="0.25">
      <c r="A208" s="85"/>
      <c r="B208" s="86"/>
      <c r="C208" s="82"/>
      <c r="D208" s="82"/>
      <c r="E208" s="81"/>
      <c r="F208" s="81"/>
      <c r="G208" s="81">
        <f t="shared" si="79"/>
        <v>0</v>
      </c>
      <c r="H208" s="81">
        <f t="shared" si="68"/>
        <v>0</v>
      </c>
      <c r="I208" s="81"/>
    </row>
    <row r="209" spans="1:9" ht="33.75" customHeight="1" x14ac:dyDescent="0.25">
      <c r="A209" s="76" t="s">
        <v>226</v>
      </c>
      <c r="B209" s="77" t="s">
        <v>135</v>
      </c>
      <c r="C209" s="78">
        <f>SUM(C210:C217)</f>
        <v>0</v>
      </c>
      <c r="D209" s="78">
        <f t="shared" ref="D209:I209" si="80">SUM(D210:D217)</f>
        <v>0</v>
      </c>
      <c r="E209" s="78">
        <f t="shared" si="80"/>
        <v>0</v>
      </c>
      <c r="F209" s="78">
        <f t="shared" si="80"/>
        <v>0</v>
      </c>
      <c r="G209" s="78">
        <f t="shared" si="80"/>
        <v>0</v>
      </c>
      <c r="H209" s="78">
        <f t="shared" si="80"/>
        <v>0</v>
      </c>
      <c r="I209" s="78">
        <f t="shared" si="80"/>
        <v>0</v>
      </c>
    </row>
    <row r="210" spans="1:9" ht="33.75" customHeight="1" x14ac:dyDescent="0.25">
      <c r="A210" s="85" t="s">
        <v>227</v>
      </c>
      <c r="B210" s="86" t="s">
        <v>19</v>
      </c>
      <c r="C210" s="82"/>
      <c r="D210" s="82"/>
      <c r="E210" s="81"/>
      <c r="F210" s="81"/>
      <c r="G210" s="81">
        <f t="shared" ref="G210:G217" si="81">SUM(E210:F210)</f>
        <v>0</v>
      </c>
      <c r="H210" s="81">
        <f t="shared" si="68"/>
        <v>0</v>
      </c>
      <c r="I210" s="81"/>
    </row>
    <row r="211" spans="1:9" ht="33.75" hidden="1" customHeight="1" x14ac:dyDescent="0.25">
      <c r="A211" s="47"/>
      <c r="B211" s="49"/>
      <c r="C211" s="48"/>
      <c r="D211" s="48"/>
      <c r="E211" s="35"/>
      <c r="F211" s="35"/>
      <c r="G211" s="35">
        <f t="shared" si="81"/>
        <v>0</v>
      </c>
      <c r="H211" s="35">
        <f t="shared" si="68"/>
        <v>0</v>
      </c>
      <c r="I211" s="35"/>
    </row>
    <row r="212" spans="1:9" ht="33.75" hidden="1" customHeight="1" x14ac:dyDescent="0.25">
      <c r="A212" s="47"/>
      <c r="B212" s="49"/>
      <c r="C212" s="48"/>
      <c r="D212" s="48"/>
      <c r="E212" s="35"/>
      <c r="F212" s="35"/>
      <c r="G212" s="35">
        <f t="shared" si="81"/>
        <v>0</v>
      </c>
      <c r="H212" s="35">
        <f t="shared" si="68"/>
        <v>0</v>
      </c>
      <c r="I212" s="35"/>
    </row>
    <row r="213" spans="1:9" ht="33.75" hidden="1" customHeight="1" x14ac:dyDescent="0.25">
      <c r="A213" s="47"/>
      <c r="B213" s="49"/>
      <c r="C213" s="48"/>
      <c r="D213" s="48"/>
      <c r="E213" s="35"/>
      <c r="F213" s="35"/>
      <c r="G213" s="35">
        <f t="shared" si="81"/>
        <v>0</v>
      </c>
      <c r="H213" s="35">
        <f t="shared" si="68"/>
        <v>0</v>
      </c>
      <c r="I213" s="35"/>
    </row>
    <row r="214" spans="1:9" ht="33.75" hidden="1" customHeight="1" x14ac:dyDescent="0.25">
      <c r="A214" s="47"/>
      <c r="B214" s="49"/>
      <c r="C214" s="48"/>
      <c r="D214" s="48"/>
      <c r="E214" s="35"/>
      <c r="F214" s="35"/>
      <c r="G214" s="35">
        <f t="shared" si="81"/>
        <v>0</v>
      </c>
      <c r="H214" s="35">
        <f t="shared" si="68"/>
        <v>0</v>
      </c>
      <c r="I214" s="35"/>
    </row>
    <row r="215" spans="1:9" ht="33.75" hidden="1" customHeight="1" x14ac:dyDescent="0.25">
      <c r="A215" s="47"/>
      <c r="B215" s="49"/>
      <c r="C215" s="48"/>
      <c r="D215" s="48"/>
      <c r="E215" s="35"/>
      <c r="F215" s="35"/>
      <c r="G215" s="35">
        <f t="shared" si="81"/>
        <v>0</v>
      </c>
      <c r="H215" s="35">
        <f t="shared" si="68"/>
        <v>0</v>
      </c>
      <c r="I215" s="35"/>
    </row>
    <row r="216" spans="1:9" ht="33.75" hidden="1" customHeight="1" x14ac:dyDescent="0.25">
      <c r="A216" s="47"/>
      <c r="B216" s="49"/>
      <c r="C216" s="48"/>
      <c r="D216" s="48"/>
      <c r="E216" s="35"/>
      <c r="F216" s="35"/>
      <c r="G216" s="35">
        <f t="shared" si="81"/>
        <v>0</v>
      </c>
      <c r="H216" s="35">
        <f t="shared" si="68"/>
        <v>0</v>
      </c>
      <c r="I216" s="35"/>
    </row>
    <row r="217" spans="1:9" ht="33.75" hidden="1" customHeight="1" x14ac:dyDescent="0.25">
      <c r="A217" s="47"/>
      <c r="B217" s="49"/>
      <c r="C217" s="48"/>
      <c r="D217" s="48"/>
      <c r="E217" s="35"/>
      <c r="F217" s="35"/>
      <c r="G217" s="35">
        <f t="shared" si="81"/>
        <v>0</v>
      </c>
      <c r="H217" s="35">
        <f t="shared" si="68"/>
        <v>0</v>
      </c>
      <c r="I217" s="35"/>
    </row>
    <row r="218" spans="1:9" ht="33.75" customHeight="1" x14ac:dyDescent="0.25">
      <c r="A218" s="164" t="s">
        <v>144</v>
      </c>
      <c r="B218" s="165"/>
      <c r="C218" s="87">
        <f>C178+C102+C72+C60+C30</f>
        <v>0</v>
      </c>
      <c r="D218" s="87">
        <f t="shared" ref="D218:I218" si="82">D178+D102+D72+D60+D30</f>
        <v>0</v>
      </c>
      <c r="E218" s="87">
        <f t="shared" si="82"/>
        <v>0</v>
      </c>
      <c r="F218" s="87">
        <f t="shared" si="82"/>
        <v>0</v>
      </c>
      <c r="G218" s="87">
        <f t="shared" si="82"/>
        <v>0</v>
      </c>
      <c r="H218" s="87">
        <f t="shared" si="82"/>
        <v>0</v>
      </c>
      <c r="I218" s="87">
        <f t="shared" si="82"/>
        <v>0</v>
      </c>
    </row>
  </sheetData>
  <mergeCells count="13">
    <mergeCell ref="A218:B218"/>
    <mergeCell ref="A3:B3"/>
    <mergeCell ref="A4:B4"/>
    <mergeCell ref="H5:H7"/>
    <mergeCell ref="A1:I1"/>
    <mergeCell ref="I5:I7"/>
    <mergeCell ref="E6:G6"/>
    <mergeCell ref="A5:A7"/>
    <mergeCell ref="B5:B7"/>
    <mergeCell ref="C5:C7"/>
    <mergeCell ref="D5:D7"/>
    <mergeCell ref="E5:G5"/>
    <mergeCell ref="B2:H2"/>
  </mergeCells>
  <printOptions horizontalCentered="1"/>
  <pageMargins left="0.4" right="0.9" top="0.3" bottom="1" header="0" footer="0.5"/>
  <pageSetup paperSize="9" scale="61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8"/>
  <sheetViews>
    <sheetView rightToLeft="1" zoomScaleNormal="100" zoomScaleSheetLayoutView="100" workbookViewId="0">
      <pane xSplit="2" ySplit="5" topLeftCell="C6" activePane="bottomRight" state="frozen"/>
      <selection activeCell="D32" sqref="D32"/>
      <selection pane="topRight" activeCell="D32" sqref="D32"/>
      <selection pane="bottomLeft" activeCell="D32" sqref="D32"/>
      <selection pane="bottomRight" activeCell="B20" sqref="B20"/>
    </sheetView>
  </sheetViews>
  <sheetFormatPr defaultRowHeight="15" x14ac:dyDescent="0.25"/>
  <cols>
    <col min="1" max="1" width="22.42578125" customWidth="1"/>
    <col min="2" max="2" width="67.7109375" customWidth="1"/>
    <col min="3" max="4" width="21.28515625" customWidth="1"/>
    <col min="5" max="7" width="20.42578125" customWidth="1"/>
  </cols>
  <sheetData>
    <row r="1" spans="1:6" ht="44.25" x14ac:dyDescent="0.25">
      <c r="A1" s="1"/>
      <c r="B1" s="171" t="str">
        <f>"بودجه مصوب سال " &amp; year</f>
        <v>بودجه مصوب سال 1404</v>
      </c>
      <c r="C1" s="171"/>
      <c r="D1" s="171"/>
      <c r="E1" s="171"/>
    </row>
    <row r="2" spans="1:6" ht="32.25" x14ac:dyDescent="0.5">
      <c r="A2" s="69" t="s">
        <v>14</v>
      </c>
      <c r="B2" s="123" t="s">
        <v>148</v>
      </c>
      <c r="C2" s="123"/>
      <c r="D2" s="123"/>
      <c r="E2" s="123"/>
    </row>
    <row r="3" spans="1:6" ht="18" x14ac:dyDescent="0.25">
      <c r="A3" s="70" t="s">
        <v>13</v>
      </c>
      <c r="B3" s="70"/>
      <c r="C3" s="1"/>
      <c r="D3" s="1"/>
      <c r="E3" s="1"/>
    </row>
    <row r="4" spans="1:6" ht="18.75" x14ac:dyDescent="0.5">
      <c r="A4" s="70" t="s">
        <v>17</v>
      </c>
      <c r="B4" s="70"/>
      <c r="C4" s="1"/>
      <c r="D4" s="1"/>
      <c r="F4" s="3" t="s">
        <v>12</v>
      </c>
    </row>
    <row r="5" spans="1:6" ht="42" customHeight="1" x14ac:dyDescent="0.25">
      <c r="A5" s="96" t="s">
        <v>0</v>
      </c>
      <c r="B5" s="96" t="s">
        <v>18</v>
      </c>
      <c r="C5" s="96" t="str">
        <f>"عملكرد 
 سال "&amp;last2year</f>
        <v>عملكرد 
 سال 1402</v>
      </c>
      <c r="D5" s="117" t="str">
        <f>" بودجه مصوب
سال "&amp; lastYear</f>
        <v xml:space="preserve"> بودجه مصوب
سال 1403</v>
      </c>
      <c r="E5" s="117" t="str">
        <f>"پیشنهادی
 سال "&amp;year</f>
        <v>پیشنهادی
 سال 1404</v>
      </c>
      <c r="F5" s="117" t="str">
        <f>"مصوب
 سال "&amp;year</f>
        <v>مصوب
 سال 1404</v>
      </c>
    </row>
    <row r="6" spans="1:6" x14ac:dyDescent="0.25">
      <c r="F6" s="50"/>
    </row>
    <row r="7" spans="1:6" x14ac:dyDescent="0.25">
      <c r="D7" s="50"/>
    </row>
    <row r="8" spans="1:6" x14ac:dyDescent="0.25">
      <c r="D8" s="50"/>
    </row>
  </sheetData>
  <mergeCells count="2">
    <mergeCell ref="B1:E1"/>
    <mergeCell ref="B2:E2"/>
  </mergeCells>
  <phoneticPr fontId="21" type="noConversion"/>
  <printOptions horizontalCentered="1"/>
  <pageMargins left="0.4" right="0.9" top="0.3" bottom="1" header="0" footer="0.5"/>
  <pageSetup paperSize="9" scale="76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0F3EC-299B-4CFB-A45C-E5D7EE1DBCD2}">
  <sheetPr>
    <pageSetUpPr fitToPage="1"/>
  </sheetPr>
  <dimension ref="A1:K6"/>
  <sheetViews>
    <sheetView rightToLeft="1" zoomScaleNormal="100" zoomScaleSheetLayoutView="80" workbookViewId="0">
      <pane xSplit="5" ySplit="6" topLeftCell="F7" activePane="bottomRight" state="frozen"/>
      <selection activeCell="D32" sqref="D32"/>
      <selection pane="topRight" activeCell="D32" sqref="D32"/>
      <selection pane="bottomLeft" activeCell="D32" sqref="D32"/>
      <selection pane="bottomRight" activeCell="L1" sqref="L1:L1048576"/>
    </sheetView>
  </sheetViews>
  <sheetFormatPr defaultColWidth="9" defaultRowHeight="15" x14ac:dyDescent="0.25"/>
  <cols>
    <col min="1" max="1" width="7.85546875" style="57" customWidth="1"/>
    <col min="2" max="3" width="7.85546875" style="53" customWidth="1"/>
    <col min="4" max="4" width="7.85546875" style="56" customWidth="1"/>
    <col min="5" max="5" width="80.140625" style="53" customWidth="1"/>
    <col min="6" max="7" width="21.85546875" style="53" customWidth="1"/>
    <col min="8" max="11" width="19.42578125" style="53" customWidth="1"/>
    <col min="12" max="12" width="0" style="53" hidden="1" customWidth="1"/>
    <col min="13" max="16384" width="9" style="53"/>
  </cols>
  <sheetData>
    <row r="1" spans="1:11" ht="44.25" customHeight="1" x14ac:dyDescent="0.25">
      <c r="A1" s="172" t="str">
        <f>"بودجه مصوب سال " &amp; year</f>
        <v>بودجه مصوب سال 1404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</row>
    <row r="2" spans="1:11" ht="27.75" customHeight="1" x14ac:dyDescent="0.5">
      <c r="A2" s="181" t="s">
        <v>311</v>
      </c>
      <c r="B2" s="181"/>
      <c r="C2" s="181"/>
      <c r="D2" s="181"/>
      <c r="E2" s="173" t="s">
        <v>315</v>
      </c>
      <c r="F2" s="173"/>
      <c r="G2" s="173"/>
      <c r="H2" s="173"/>
      <c r="I2" s="173"/>
      <c r="J2" s="54"/>
      <c r="K2" s="54"/>
    </row>
    <row r="3" spans="1:11" ht="27.75" customHeight="1" x14ac:dyDescent="0.25">
      <c r="A3" s="180" t="s">
        <v>309</v>
      </c>
      <c r="B3" s="180"/>
      <c r="C3" s="180"/>
      <c r="D3" s="180"/>
      <c r="E3" s="174" t="s">
        <v>314</v>
      </c>
      <c r="F3" s="174"/>
      <c r="G3" s="174"/>
      <c r="H3" s="174"/>
      <c r="I3" s="174"/>
      <c r="J3" s="62"/>
      <c r="K3" s="62"/>
    </row>
    <row r="4" spans="1:11" ht="27.75" customHeight="1" x14ac:dyDescent="0.5">
      <c r="A4" s="179" t="s">
        <v>310</v>
      </c>
      <c r="B4" s="179"/>
      <c r="C4" s="179"/>
      <c r="D4" s="179"/>
      <c r="E4" s="64"/>
      <c r="F4" s="65"/>
      <c r="G4" s="65"/>
      <c r="H4" s="62"/>
      <c r="I4" s="62"/>
      <c r="K4" s="108" t="s">
        <v>12</v>
      </c>
    </row>
    <row r="5" spans="1:11" s="55" customFormat="1" ht="29.25" customHeight="1" x14ac:dyDescent="0.5">
      <c r="A5" s="175" t="s">
        <v>145</v>
      </c>
      <c r="B5" s="176"/>
      <c r="C5" s="176"/>
      <c r="D5" s="177"/>
      <c r="E5" s="178" t="s">
        <v>146</v>
      </c>
      <c r="F5" s="178" t="s">
        <v>183</v>
      </c>
      <c r="G5" s="178" t="s">
        <v>304</v>
      </c>
      <c r="H5" s="178" t="str">
        <f>"عملكرد 
 سال "&amp; last2year</f>
        <v>عملكرد 
 سال 1402</v>
      </c>
      <c r="I5" s="178" t="str">
        <f>" بودجه مصوب
سال "&amp; lastYear</f>
        <v xml:space="preserve"> بودجه مصوب
سال 1403</v>
      </c>
      <c r="J5" s="178" t="str">
        <f>"پیشنهادی
 سال "&amp;year</f>
        <v>پیشنهادی
 سال 1404</v>
      </c>
      <c r="K5" s="178" t="str">
        <f>"مصوب
 سال "&amp;year</f>
        <v>مصوب
 سال 1404</v>
      </c>
    </row>
    <row r="6" spans="1:11" s="55" customFormat="1" ht="38.25" customHeight="1" x14ac:dyDescent="0.5">
      <c r="A6" s="104" t="s">
        <v>171</v>
      </c>
      <c r="B6" s="105" t="s">
        <v>16</v>
      </c>
      <c r="C6" s="106" t="s">
        <v>172</v>
      </c>
      <c r="D6" s="107" t="s">
        <v>173</v>
      </c>
      <c r="E6" s="178"/>
      <c r="F6" s="178"/>
      <c r="G6" s="178"/>
      <c r="H6" s="178"/>
      <c r="I6" s="178"/>
      <c r="J6" s="178"/>
      <c r="K6" s="178"/>
    </row>
  </sheetData>
  <sheetProtection formatCells="0" formatColumns="0" formatRows="0" insertColumns="0" insertRows="0"/>
  <mergeCells count="14">
    <mergeCell ref="A1:K1"/>
    <mergeCell ref="E2:I2"/>
    <mergeCell ref="E3:I3"/>
    <mergeCell ref="A5:D5"/>
    <mergeCell ref="E5:E6"/>
    <mergeCell ref="F5:F6"/>
    <mergeCell ref="G5:G6"/>
    <mergeCell ref="A4:D4"/>
    <mergeCell ref="A3:D3"/>
    <mergeCell ref="A2:D2"/>
    <mergeCell ref="H5:H6"/>
    <mergeCell ref="I5:I6"/>
    <mergeCell ref="J5:J6"/>
    <mergeCell ref="K5:K6"/>
  </mergeCells>
  <phoneticPr fontId="21" type="noConversion"/>
  <printOptions horizontalCentered="1"/>
  <pageMargins left="0.4" right="0.9" top="0.3" bottom="1" header="0" footer="0.5"/>
  <pageSetup paperSize="9" scale="56" fitToHeight="0" orientation="landscape" r:id="rId1"/>
  <colBreaks count="1" manualBreakCount="1">
    <brk id="10" max="428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J11"/>
  <sheetViews>
    <sheetView rightToLeft="1" zoomScaleNormal="100" zoomScaleSheetLayoutView="80" workbookViewId="0">
      <selection activeCell="F14" sqref="F14"/>
    </sheetView>
  </sheetViews>
  <sheetFormatPr defaultRowHeight="15" x14ac:dyDescent="0.25"/>
  <cols>
    <col min="1" max="1" width="20" customWidth="1"/>
    <col min="2" max="2" width="69.28515625" customWidth="1"/>
    <col min="3" max="5" width="21.7109375" customWidth="1"/>
    <col min="6" max="6" width="20.42578125" customWidth="1"/>
    <col min="7" max="10" width="13.28515625" customWidth="1"/>
  </cols>
  <sheetData>
    <row r="1" spans="1:10" ht="36" x14ac:dyDescent="0.25">
      <c r="A1" s="183" t="str">
        <f>"بودجه مصوب سال " &amp; year</f>
        <v>بودجه مصوب سال 1404</v>
      </c>
      <c r="B1" s="183"/>
      <c r="C1" s="183"/>
      <c r="D1" s="183"/>
      <c r="E1" s="183"/>
      <c r="F1" s="183"/>
      <c r="G1" s="4"/>
      <c r="H1" s="1"/>
      <c r="I1" s="1"/>
      <c r="J1" s="1"/>
    </row>
    <row r="2" spans="1:10" ht="32.25" x14ac:dyDescent="0.5">
      <c r="A2" s="69" t="s">
        <v>14</v>
      </c>
      <c r="B2" s="182" t="s">
        <v>316</v>
      </c>
      <c r="C2" s="182"/>
      <c r="D2" s="182"/>
      <c r="E2" s="182"/>
      <c r="F2" s="4"/>
      <c r="G2" s="4"/>
      <c r="H2" s="1"/>
      <c r="I2" s="1"/>
      <c r="J2" s="1"/>
    </row>
    <row r="3" spans="1:10" ht="18" x14ac:dyDescent="0.25">
      <c r="A3" s="124" t="s">
        <v>13</v>
      </c>
      <c r="B3" s="124"/>
      <c r="C3" s="1"/>
      <c r="D3" s="1"/>
      <c r="E3" s="1"/>
      <c r="F3" s="1"/>
      <c r="G3" s="1"/>
      <c r="H3" s="1"/>
    </row>
    <row r="4" spans="1:10" ht="18.75" x14ac:dyDescent="0.5">
      <c r="A4" s="124" t="s">
        <v>17</v>
      </c>
      <c r="B4" s="124"/>
      <c r="C4" s="1"/>
      <c r="D4" s="1"/>
      <c r="F4" s="3" t="s">
        <v>12</v>
      </c>
      <c r="G4" s="1"/>
      <c r="H4" s="3"/>
    </row>
    <row r="5" spans="1:10" ht="45" customHeight="1" x14ac:dyDescent="0.25">
      <c r="A5" s="96" t="s">
        <v>0</v>
      </c>
      <c r="B5" s="96" t="s">
        <v>18</v>
      </c>
      <c r="C5" s="96" t="str">
        <f>"عملكرد قطعي
 سال "&amp; last2year</f>
        <v>عملكرد قطعي
 سال 1402</v>
      </c>
      <c r="D5" s="96" t="str">
        <f>" بودجه مصوب
سال "&amp; lastYear</f>
        <v xml:space="preserve"> بودجه مصوب
سال 1403</v>
      </c>
      <c r="E5" s="117" t="str">
        <f>"پیشنهادی
 سال "&amp;year</f>
        <v>پیشنهادی
 سال 1404</v>
      </c>
      <c r="F5" s="117" t="str">
        <f>"مصوب
 سال "&amp;year</f>
        <v>مصوب
 سال 1404</v>
      </c>
    </row>
    <row r="11" spans="1:10" x14ac:dyDescent="0.25">
      <c r="A11" s="207"/>
      <c r="B11" s="207"/>
      <c r="C11" s="207"/>
      <c r="D11" s="207"/>
      <c r="E11" s="207"/>
      <c r="F11" s="207"/>
    </row>
  </sheetData>
  <mergeCells count="4">
    <mergeCell ref="B2:E2"/>
    <mergeCell ref="A3:B3"/>
    <mergeCell ref="A4:B4"/>
    <mergeCell ref="A1:F1"/>
  </mergeCells>
  <printOptions horizontalCentered="1"/>
  <pageMargins left="0.4" right="0.9" top="0.55000000000000004" bottom="1" header="0" footer="0.5"/>
  <pageSetup paperSize="9" scale="75" fitToHeight="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I24"/>
  <sheetViews>
    <sheetView rightToLeft="1" view="pageBreakPreview" zoomScale="80" zoomScaleNormal="100" zoomScaleSheetLayoutView="80" workbookViewId="0">
      <selection activeCell="F20" sqref="F20"/>
    </sheetView>
  </sheetViews>
  <sheetFormatPr defaultRowHeight="15" x14ac:dyDescent="0.25"/>
  <cols>
    <col min="1" max="1" width="56" customWidth="1"/>
    <col min="2" max="3" width="21.7109375" customWidth="1"/>
    <col min="4" max="4" width="14.42578125" customWidth="1"/>
    <col min="5" max="5" width="39.5703125" customWidth="1"/>
    <col min="6" max="7" width="21.7109375" customWidth="1"/>
    <col min="8" max="9" width="13.28515625" customWidth="1"/>
  </cols>
  <sheetData>
    <row r="1" spans="1:9" ht="40.5" x14ac:dyDescent="0.25">
      <c r="A1" s="121" t="str">
        <f>"بودجه مصوب سال " &amp; year</f>
        <v>بودجه مصوب سال 1404</v>
      </c>
      <c r="B1" s="121"/>
      <c r="C1" s="121"/>
      <c r="D1" s="121"/>
      <c r="E1" s="121"/>
      <c r="F1" s="121"/>
      <c r="G1" s="121"/>
      <c r="H1" s="1"/>
      <c r="I1" s="1"/>
    </row>
    <row r="2" spans="1:9" ht="32.25" x14ac:dyDescent="0.5">
      <c r="A2" s="69" t="s">
        <v>14</v>
      </c>
      <c r="B2" s="205" t="s">
        <v>317</v>
      </c>
      <c r="C2" s="205"/>
      <c r="D2" s="205"/>
      <c r="E2" s="205"/>
      <c r="F2" s="205"/>
      <c r="G2" s="114"/>
      <c r="H2" s="1"/>
      <c r="I2" s="1"/>
    </row>
    <row r="3" spans="1:9" ht="18" x14ac:dyDescent="0.25">
      <c r="A3" s="124" t="s">
        <v>13</v>
      </c>
      <c r="B3" s="124"/>
      <c r="C3" s="1"/>
      <c r="D3" s="1"/>
      <c r="E3" s="1"/>
      <c r="F3" s="1"/>
      <c r="G3" s="1"/>
      <c r="H3" s="1"/>
      <c r="I3" s="1"/>
    </row>
    <row r="4" spans="1:9" ht="18.75" x14ac:dyDescent="0.5">
      <c r="A4" s="124" t="s">
        <v>17</v>
      </c>
      <c r="B4" s="124"/>
      <c r="C4" s="1"/>
      <c r="D4" s="1"/>
      <c r="E4" s="1"/>
      <c r="G4" s="3" t="s">
        <v>12</v>
      </c>
      <c r="H4" s="1"/>
      <c r="I4" s="3"/>
    </row>
    <row r="5" spans="1:9" ht="25.5" customHeight="1" x14ac:dyDescent="0.25">
      <c r="A5" s="201" t="s">
        <v>34</v>
      </c>
      <c r="B5" s="201"/>
      <c r="C5" s="201"/>
      <c r="D5" s="185" t="s">
        <v>35</v>
      </c>
      <c r="E5" s="186"/>
      <c r="F5" s="186"/>
      <c r="G5" s="187"/>
    </row>
    <row r="6" spans="1:9" ht="42" customHeight="1" x14ac:dyDescent="0.25">
      <c r="A6" s="97" t="s">
        <v>15</v>
      </c>
      <c r="B6" s="118" t="str">
        <f>"مبلغ پیشنهادی
 سال "&amp;year</f>
        <v>مبلغ پیشنهادی
 سال 1404</v>
      </c>
      <c r="C6" s="118" t="str">
        <f>"مبلغ مصوب
 سال "&amp;year</f>
        <v>مبلغ مصوب
 سال 1404</v>
      </c>
      <c r="D6" s="203" t="s">
        <v>15</v>
      </c>
      <c r="E6" s="203"/>
      <c r="F6" s="118" t="str">
        <f>"مبلغ پیشنهادی
 سال "&amp;year</f>
        <v>مبلغ پیشنهادی
 سال 1404</v>
      </c>
      <c r="G6" s="118" t="str">
        <f>"مبلغ مصوب
 سال "&amp;year</f>
        <v>مبلغ مصوب
 سال 1404</v>
      </c>
    </row>
    <row r="7" spans="1:9" ht="29.25" customHeight="1" x14ac:dyDescent="0.25">
      <c r="A7" s="98" t="s">
        <v>181</v>
      </c>
      <c r="B7" s="99"/>
      <c r="C7" s="81"/>
      <c r="D7" s="204" t="s">
        <v>150</v>
      </c>
      <c r="E7" s="204"/>
      <c r="F7" s="99"/>
      <c r="G7" s="81"/>
    </row>
    <row r="8" spans="1:9" ht="29.25" hidden="1" customHeight="1" x14ac:dyDescent="0.25">
      <c r="A8" s="98" t="s">
        <v>149</v>
      </c>
      <c r="B8" s="99"/>
      <c r="C8" s="81"/>
      <c r="D8" s="204" t="s">
        <v>151</v>
      </c>
      <c r="E8" s="204"/>
      <c r="F8" s="99"/>
      <c r="G8" s="81"/>
    </row>
    <row r="9" spans="1:9" ht="45" hidden="1" customHeight="1" x14ac:dyDescent="0.25">
      <c r="A9" s="98" t="s">
        <v>180</v>
      </c>
      <c r="B9" s="100"/>
      <c r="C9" s="81"/>
      <c r="D9" s="204" t="s">
        <v>152</v>
      </c>
      <c r="E9" s="204"/>
      <c r="F9" s="99"/>
      <c r="G9" s="81"/>
    </row>
    <row r="10" spans="1:9" ht="29.25" hidden="1" customHeight="1" x14ac:dyDescent="0.25">
      <c r="A10" s="98" t="s">
        <v>255</v>
      </c>
      <c r="B10" s="100"/>
      <c r="C10" s="81">
        <f t="shared" ref="C10" si="0">B10</f>
        <v>0</v>
      </c>
      <c r="D10" s="204" t="s">
        <v>153</v>
      </c>
      <c r="E10" s="204"/>
      <c r="F10" s="99"/>
      <c r="G10" s="81"/>
    </row>
    <row r="11" spans="1:9" ht="29.25" customHeight="1" x14ac:dyDescent="0.25">
      <c r="A11" s="101" t="s">
        <v>163</v>
      </c>
      <c r="B11" s="102">
        <f>SUM(B7:B10)</f>
        <v>0</v>
      </c>
      <c r="C11" s="102">
        <f>SUM(C7:C10)</f>
        <v>0</v>
      </c>
      <c r="D11" s="202" t="s">
        <v>182</v>
      </c>
      <c r="E11" s="202"/>
      <c r="F11" s="102">
        <f>SUM(F7:F10)</f>
        <v>0</v>
      </c>
      <c r="G11" s="102">
        <f>SUM(G7:G10)</f>
        <v>0</v>
      </c>
    </row>
    <row r="12" spans="1:9" ht="24.75" customHeight="1" x14ac:dyDescent="0.25">
      <c r="A12" s="111"/>
      <c r="B12" s="112"/>
      <c r="C12" s="112"/>
      <c r="D12" s="112"/>
      <c r="E12" s="112"/>
      <c r="F12" s="112"/>
      <c r="G12" s="113"/>
    </row>
    <row r="13" spans="1:9" ht="24.75" customHeight="1" x14ac:dyDescent="0.25">
      <c r="A13" s="188" t="s">
        <v>154</v>
      </c>
      <c r="B13" s="189"/>
      <c r="C13" s="189"/>
      <c r="D13" s="189"/>
      <c r="E13" s="189"/>
      <c r="F13" s="189"/>
      <c r="G13" s="190"/>
    </row>
    <row r="14" spans="1:9" ht="24.75" customHeight="1" x14ac:dyDescent="0.25">
      <c r="A14" s="184" t="s">
        <v>155</v>
      </c>
      <c r="B14" s="184"/>
      <c r="C14" s="184"/>
      <c r="D14" s="191" t="s">
        <v>156</v>
      </c>
      <c r="E14" s="192"/>
      <c r="F14" s="192"/>
      <c r="G14" s="193"/>
    </row>
    <row r="15" spans="1:9" ht="24.75" customHeight="1" x14ac:dyDescent="0.25">
      <c r="A15" s="109" t="s">
        <v>157</v>
      </c>
      <c r="B15" s="109" t="s">
        <v>158</v>
      </c>
      <c r="C15" s="109" t="s">
        <v>159</v>
      </c>
      <c r="D15" s="184" t="s">
        <v>157</v>
      </c>
      <c r="E15" s="184"/>
      <c r="F15" s="109" t="s">
        <v>158</v>
      </c>
      <c r="G15" s="109" t="s">
        <v>159</v>
      </c>
    </row>
    <row r="16" spans="1:9" ht="24.75" customHeight="1" x14ac:dyDescent="0.25">
      <c r="A16" s="98" t="s">
        <v>160</v>
      </c>
      <c r="B16" s="81">
        <f>F7*0.15</f>
        <v>0</v>
      </c>
      <c r="C16" s="81">
        <f>G7*0.15</f>
        <v>0</v>
      </c>
      <c r="D16" s="195" t="s">
        <v>160</v>
      </c>
      <c r="E16" s="195"/>
      <c r="F16" s="81">
        <f>F7*0.85</f>
        <v>0</v>
      </c>
      <c r="G16" s="81">
        <f>G7*0.85</f>
        <v>0</v>
      </c>
    </row>
    <row r="17" spans="1:9" ht="24.75" customHeight="1" x14ac:dyDescent="0.25">
      <c r="A17" s="98" t="s">
        <v>161</v>
      </c>
      <c r="B17" s="103" t="e">
        <f>B16/F11</f>
        <v>#DIV/0!</v>
      </c>
      <c r="C17" s="103" t="e">
        <f>C16/G11</f>
        <v>#DIV/0!</v>
      </c>
      <c r="D17" s="195" t="s">
        <v>161</v>
      </c>
      <c r="E17" s="195"/>
      <c r="F17" s="103" t="e">
        <f>F16/F11</f>
        <v>#DIV/0!</v>
      </c>
      <c r="G17" s="103" t="e">
        <f>G16/G11</f>
        <v>#DIV/0!</v>
      </c>
    </row>
    <row r="18" spans="1:9" ht="24.75" hidden="1" customHeight="1" x14ac:dyDescent="0.25">
      <c r="A18" s="200" t="s">
        <v>162</v>
      </c>
      <c r="B18" s="200"/>
      <c r="C18" s="200"/>
      <c r="D18" s="200"/>
      <c r="E18" s="200"/>
      <c r="F18" s="200"/>
      <c r="G18" s="200"/>
    </row>
    <row r="19" spans="1:9" ht="24.75" hidden="1" customHeight="1" x14ac:dyDescent="0.25">
      <c r="A19" s="31" t="s">
        <v>158</v>
      </c>
      <c r="B19" s="198"/>
      <c r="C19" s="199"/>
      <c r="D19" s="196" t="s">
        <v>159</v>
      </c>
      <c r="E19" s="197"/>
      <c r="F19" s="198"/>
      <c r="G19" s="199"/>
    </row>
    <row r="20" spans="1:9" ht="24.75" customHeight="1" x14ac:dyDescent="0.25">
      <c r="B20">
        <f>F7*0.25</f>
        <v>0</v>
      </c>
    </row>
    <row r="21" spans="1:9" s="32" customFormat="1" ht="21" customHeight="1" x14ac:dyDescent="0.25">
      <c r="A21" s="194" t="s">
        <v>166</v>
      </c>
      <c r="B21" s="194"/>
      <c r="C21" s="194"/>
      <c r="D21" s="194"/>
      <c r="E21" s="194"/>
      <c r="F21" s="194"/>
      <c r="G21" s="194"/>
      <c r="I21" s="110"/>
    </row>
    <row r="22" spans="1:9" s="32" customFormat="1" ht="21" customHeight="1" x14ac:dyDescent="0.25">
      <c r="A22" s="194" t="s">
        <v>164</v>
      </c>
      <c r="B22" s="194"/>
      <c r="C22" s="194"/>
      <c r="D22" s="194"/>
      <c r="E22" s="194"/>
      <c r="F22" s="194"/>
      <c r="G22" s="194"/>
    </row>
    <row r="23" spans="1:9" s="32" customFormat="1" ht="21" customHeight="1" x14ac:dyDescent="0.25">
      <c r="A23" s="194" t="s">
        <v>165</v>
      </c>
      <c r="B23" s="194"/>
      <c r="C23" s="194"/>
      <c r="D23" s="194"/>
      <c r="E23" s="194"/>
      <c r="F23" s="194"/>
      <c r="G23" s="194"/>
    </row>
    <row r="24" spans="1:9" s="32" customFormat="1" ht="17.25" customHeight="1" x14ac:dyDescent="0.25"/>
  </sheetData>
  <mergeCells count="25">
    <mergeCell ref="A1:G1"/>
    <mergeCell ref="A3:B3"/>
    <mergeCell ref="A4:B4"/>
    <mergeCell ref="A5:C5"/>
    <mergeCell ref="D11:E11"/>
    <mergeCell ref="D6:E6"/>
    <mergeCell ref="D7:E7"/>
    <mergeCell ref="D8:E8"/>
    <mergeCell ref="D9:E9"/>
    <mergeCell ref="D10:E10"/>
    <mergeCell ref="B2:F2"/>
    <mergeCell ref="A22:G22"/>
    <mergeCell ref="A23:G23"/>
    <mergeCell ref="D16:E16"/>
    <mergeCell ref="D17:E17"/>
    <mergeCell ref="D19:E19"/>
    <mergeCell ref="F19:G19"/>
    <mergeCell ref="B19:C19"/>
    <mergeCell ref="A18:G18"/>
    <mergeCell ref="A21:G21"/>
    <mergeCell ref="D15:E15"/>
    <mergeCell ref="A14:C14"/>
    <mergeCell ref="D5:G5"/>
    <mergeCell ref="A13:G13"/>
    <mergeCell ref="D14:G14"/>
  </mergeCells>
  <printOptions horizontalCentered="1"/>
  <pageMargins left="0.4" right="0.9" top="0.8" bottom="1" header="0" footer="0.5"/>
  <pageSetup paperSize="9" scale="67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21</vt:i4>
      </vt:variant>
    </vt:vector>
  </HeadingPairs>
  <TitlesOfParts>
    <vt:vector size="30" baseType="lpstr">
      <vt:lpstr>خلاصه</vt:lpstr>
      <vt:lpstr>خلاصه (2)</vt:lpstr>
      <vt:lpstr>منابع</vt:lpstr>
      <vt:lpstr>مأموریت.برنامه</vt:lpstr>
      <vt:lpstr>مأموریت.برنامه.خدمت</vt:lpstr>
      <vt:lpstr>مصارف.اقتصادی.هزینه</vt:lpstr>
      <vt:lpstr>مأموریت.برنامه.طرح.پروژه</vt:lpstr>
      <vt:lpstr>مصارف.اقتصادی.مالی</vt:lpstr>
      <vt:lpstr>تعهدات.قطعی.سنواتی</vt:lpstr>
      <vt:lpstr>last2year</vt:lpstr>
      <vt:lpstr>lastYear</vt:lpstr>
      <vt:lpstr>تعهدات.قطعی.سنواتی!Print_Area</vt:lpstr>
      <vt:lpstr>خلاصه!Print_Area</vt:lpstr>
      <vt:lpstr>'خلاصه (2)'!Print_Area</vt:lpstr>
      <vt:lpstr>مأموریت.برنامه!Print_Area</vt:lpstr>
      <vt:lpstr>مأموریت.برنامه.خدمت!Print_Area</vt:lpstr>
      <vt:lpstr>مأموریت.برنامه.طرح.پروژه!Print_Area</vt:lpstr>
      <vt:lpstr>مصارف.اقتصادی.مالی!Print_Area</vt:lpstr>
      <vt:lpstr>مصارف.اقتصادی.هزینه!Print_Area</vt:lpstr>
      <vt:lpstr>منابع!Print_Area</vt:lpstr>
      <vt:lpstr>تعهدات.قطعی.سنواتی!Print_Titles</vt:lpstr>
      <vt:lpstr>خلاصه!Print_Titles</vt:lpstr>
      <vt:lpstr>'خلاصه (2)'!Print_Titles</vt:lpstr>
      <vt:lpstr>مأموریت.برنامه!Print_Titles</vt:lpstr>
      <vt:lpstr>مأموریت.برنامه.خدمت!Print_Titles</vt:lpstr>
      <vt:lpstr>مأموریت.برنامه.طرح.پروژه!Print_Titles</vt:lpstr>
      <vt:lpstr>مصارف.اقتصادی.مالی!Print_Titles</vt:lpstr>
      <vt:lpstr>مصارف.اقتصادی.هزینه!Print_Titles</vt:lpstr>
      <vt:lpstr>منابع!Print_Titles</vt:lpstr>
      <vt:lpstr>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maryam koroushad</dc:creator>
  <cp:lastModifiedBy>sadegh barootkooob</cp:lastModifiedBy>
  <cp:lastPrinted>2024-12-23T08:09:45Z</cp:lastPrinted>
  <dcterms:created xsi:type="dcterms:W3CDTF">2020-08-15T07:49:32Z</dcterms:created>
  <dcterms:modified xsi:type="dcterms:W3CDTF">2024-12-25T17:01:39Z</dcterms:modified>
</cp:coreProperties>
</file>