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25" windowWidth="14805" windowHeight="7890"/>
  </bookViews>
  <sheets>
    <sheet name="Список для У1" sheetId="3" r:id="rId1"/>
    <sheet name="Список для У2" sheetId="1" r:id="rId2"/>
    <sheet name="Расчет У1 и У2" sheetId="2" r:id="rId3"/>
  </sheets>
  <definedNames>
    <definedName name="_xlnm._FilterDatabase" localSheetId="0" hidden="1">'Список для У1'!$A$1:$Q$32</definedName>
    <definedName name="_xlnm._FilterDatabase" localSheetId="1" hidden="1">'Список для У2'!$C$1:$O$64</definedName>
  </definedNames>
  <calcPr calcId="145621"/>
</workbook>
</file>

<file path=xl/calcChain.xml><?xml version="1.0" encoding="utf-8"?>
<calcChain xmlns="http://schemas.openxmlformats.org/spreadsheetml/2006/main">
  <c r="S41" i="1" l="1"/>
  <c r="S40" i="1"/>
  <c r="N52" i="1" l="1"/>
  <c r="N53" i="1"/>
  <c r="N54" i="1"/>
  <c r="N55" i="1"/>
  <c r="N56" i="1"/>
  <c r="N57" i="1"/>
  <c r="N58" i="1"/>
  <c r="N59" i="1"/>
  <c r="O59" i="1" s="1"/>
  <c r="N60" i="1"/>
  <c r="N61" i="1"/>
  <c r="N62" i="1"/>
  <c r="O62" i="1" s="1"/>
  <c r="N63" i="1"/>
  <c r="O63" i="1" s="1"/>
  <c r="O52" i="1"/>
  <c r="O53" i="1"/>
  <c r="O54" i="1"/>
  <c r="O55" i="1"/>
  <c r="O56" i="1"/>
  <c r="O57" i="1"/>
  <c r="O58" i="1"/>
  <c r="O60" i="1"/>
  <c r="O61" i="1"/>
  <c r="B8" i="2"/>
  <c r="B5" i="2"/>
  <c r="N30" i="1"/>
  <c r="O30" i="1" s="1"/>
  <c r="N31" i="1"/>
  <c r="O31" i="1" s="1"/>
  <c r="N32" i="1"/>
  <c r="O32" i="1" s="1"/>
  <c r="N33" i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N42" i="1"/>
  <c r="O42" i="1" s="1"/>
  <c r="N43" i="1"/>
  <c r="O43" i="1" s="1"/>
  <c r="N44" i="1"/>
  <c r="N45" i="1"/>
  <c r="N46" i="1"/>
  <c r="O46" i="1" s="1"/>
  <c r="N47" i="1"/>
  <c r="O47" i="1" s="1"/>
  <c r="N48" i="1"/>
  <c r="O48" i="1" s="1"/>
  <c r="N49" i="1"/>
  <c r="N50" i="1"/>
  <c r="O50" i="1" s="1"/>
  <c r="N51" i="1"/>
  <c r="O51" i="1" s="1"/>
  <c r="S45" i="1"/>
  <c r="S43" i="1"/>
  <c r="S35" i="1"/>
  <c r="S20" i="1"/>
  <c r="S17" i="1"/>
  <c r="S24" i="3"/>
  <c r="S21" i="3"/>
  <c r="S19" i="3"/>
  <c r="S16" i="3"/>
  <c r="S14" i="3"/>
  <c r="S13" i="3"/>
  <c r="S9" i="3"/>
  <c r="S8" i="3"/>
  <c r="S2" i="3"/>
  <c r="S3" i="3"/>
  <c r="S4" i="3"/>
  <c r="S5" i="3"/>
  <c r="S6" i="3"/>
  <c r="S7" i="3"/>
  <c r="S10" i="3"/>
  <c r="S11" i="3"/>
  <c r="S12" i="3"/>
  <c r="S15" i="3"/>
  <c r="S17" i="3"/>
  <c r="S18" i="3"/>
  <c r="S20" i="3"/>
  <c r="S22" i="3"/>
  <c r="S23" i="3"/>
  <c r="S25" i="3"/>
  <c r="S26" i="3"/>
  <c r="S27" i="3"/>
  <c r="S28" i="3"/>
  <c r="S29" i="3"/>
  <c r="S30" i="3"/>
  <c r="S31" i="3"/>
  <c r="P2" i="3"/>
  <c r="P3" i="3"/>
  <c r="Q3" i="3" s="1"/>
  <c r="P4" i="3"/>
  <c r="Q4" i="3" s="1"/>
  <c r="P5" i="3"/>
  <c r="Q5" i="3" s="1"/>
  <c r="P6" i="3"/>
  <c r="Q6" i="3" s="1"/>
  <c r="P7" i="3"/>
  <c r="Q7" i="3" s="1"/>
  <c r="P8" i="3"/>
  <c r="P9" i="3"/>
  <c r="O10" i="3"/>
  <c r="P10" i="3" s="1"/>
  <c r="Q10" i="3" s="1"/>
  <c r="P11" i="3"/>
  <c r="Q11" i="3" s="1"/>
  <c r="P12" i="3"/>
  <c r="P13" i="3"/>
  <c r="Q13" i="3" s="1"/>
  <c r="P14" i="3"/>
  <c r="Q14" i="3" s="1"/>
  <c r="P15" i="3"/>
  <c r="Q15" i="3" s="1"/>
  <c r="P16" i="3"/>
  <c r="Q16" i="3" s="1"/>
  <c r="P17" i="3"/>
  <c r="Q17" i="3" s="1"/>
  <c r="P18" i="3"/>
  <c r="Q18" i="3" s="1"/>
  <c r="P19" i="3"/>
  <c r="Q19" i="3" s="1"/>
  <c r="P20" i="3"/>
  <c r="Q20" i="3" s="1"/>
  <c r="P21" i="3"/>
  <c r="Q21" i="3" s="1"/>
  <c r="P22" i="3"/>
  <c r="Q22" i="3" s="1"/>
  <c r="P23" i="3"/>
  <c r="Q23" i="3" s="1"/>
  <c r="P24" i="3"/>
  <c r="Q24" i="3" s="1"/>
  <c r="P25" i="3"/>
  <c r="Q25" i="3" s="1"/>
  <c r="P26" i="3"/>
  <c r="Q26" i="3" s="1"/>
  <c r="P27" i="3"/>
  <c r="Q27" i="3" s="1"/>
  <c r="P28" i="3"/>
  <c r="Q28" i="3" s="1"/>
  <c r="P29" i="3"/>
  <c r="Q29" i="3" s="1"/>
  <c r="P30" i="3"/>
  <c r="Q30" i="3" s="1"/>
  <c r="P31" i="3"/>
  <c r="Q31" i="3" s="1"/>
  <c r="Q2" i="3"/>
  <c r="Q8" i="3"/>
  <c r="Q9" i="3"/>
  <c r="Q12" i="3"/>
  <c r="O44" i="1"/>
  <c r="S44" i="1"/>
  <c r="O45" i="1"/>
  <c r="S46" i="1"/>
  <c r="S47" i="1"/>
  <c r="S48" i="1"/>
  <c r="O49" i="1"/>
  <c r="S49" i="1"/>
  <c r="S50" i="1"/>
  <c r="S51" i="1"/>
  <c r="S52" i="1"/>
  <c r="S53" i="1"/>
  <c r="S54" i="1"/>
  <c r="S55" i="1"/>
  <c r="S56" i="1"/>
  <c r="S57" i="1"/>
  <c r="S58" i="1"/>
  <c r="S59" i="1"/>
  <c r="S60" i="1"/>
  <c r="S30" i="1"/>
  <c r="S31" i="1"/>
  <c r="S32" i="1"/>
  <c r="S33" i="1"/>
  <c r="S34" i="1"/>
  <c r="S36" i="1"/>
  <c r="S37" i="1"/>
  <c r="S38" i="1"/>
  <c r="S39" i="1"/>
  <c r="S42" i="1"/>
  <c r="S61" i="1"/>
  <c r="S62" i="1"/>
  <c r="S63" i="1"/>
  <c r="N2" i="1"/>
  <c r="O2" i="1" s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O33" i="1"/>
  <c r="O41" i="1"/>
  <c r="S28" i="1"/>
  <c r="S25" i="1"/>
  <c r="S23" i="1"/>
  <c r="S18" i="1"/>
  <c r="S11" i="1"/>
  <c r="S10" i="1"/>
  <c r="S29" i="1"/>
  <c r="S27" i="1"/>
  <c r="S26" i="1"/>
  <c r="S24" i="1"/>
  <c r="S22" i="1"/>
  <c r="S21" i="1"/>
  <c r="S19" i="1"/>
  <c r="S13" i="1"/>
  <c r="S14" i="1"/>
  <c r="S15" i="1"/>
  <c r="S16" i="1"/>
  <c r="S12" i="1"/>
  <c r="S2" i="1"/>
  <c r="S3" i="1"/>
  <c r="S4" i="1"/>
  <c r="S5" i="1"/>
  <c r="S6" i="1"/>
  <c r="S7" i="1"/>
  <c r="S8" i="1"/>
  <c r="S9" i="1"/>
  <c r="O64" i="1" l="1"/>
  <c r="B9" i="2" s="1"/>
  <c r="P32" i="3"/>
  <c r="B4" i="2" s="1"/>
  <c r="C6" i="2" s="1"/>
  <c r="N64" i="1"/>
  <c r="B7" i="2" s="1"/>
  <c r="C9" i="2" s="1"/>
  <c r="Q32" i="3"/>
  <c r="B6" i="2" s="1"/>
  <c r="B10" i="2" l="1"/>
  <c r="C10" i="2"/>
</calcChain>
</file>

<file path=xl/sharedStrings.xml><?xml version="1.0" encoding="utf-8"?>
<sst xmlns="http://schemas.openxmlformats.org/spreadsheetml/2006/main" count="222" uniqueCount="129">
  <si>
    <t>№ ГК</t>
  </si>
  <si>
    <t>ГК 6401/13-1691</t>
  </si>
  <si>
    <t>ГК 6401/13-1663</t>
  </si>
  <si>
    <t>ГК 6401/13-1735</t>
  </si>
  <si>
    <t>ГК 6401/13-1714</t>
  </si>
  <si>
    <t>ГК 6401/14-1774</t>
  </si>
  <si>
    <t>Дата ГК</t>
  </si>
  <si>
    <t>Завершение ГК</t>
  </si>
  <si>
    <t>Наименование ГК</t>
  </si>
  <si>
    <t>Оказание комплексных услуг по технической поддержке и сопровождению АИС "Типовое решение портала органов исполнительной власти города Москвы" в 2014 году</t>
  </si>
  <si>
    <t>Оказание комплексных услуг по технической поддержке Портала государственных услуг города Москвы</t>
  </si>
  <si>
    <t>Оказание услуг по обеспечению процесса подключения органов исполнительной власти в региональную систему межведомственного электронного взаимодействия</t>
  </si>
  <si>
    <t>Оказание комплексных услуг по технической поддержке и сопровождению Автоматизированной системы управления городскими финансами</t>
  </si>
  <si>
    <t>Оказание услуг по сервисному и прикладному сопровождению Системы проектного управления информатизацией города Москвы (СПУ) Департамента  информационных технологий города Москвы в 2013-2014 годах.</t>
  </si>
  <si>
    <t>Оказание комплексных услуг по технической поддержке Автоматизированной Системы государственных и муниципальных услуг и функций (АС ГУФ)</t>
  </si>
  <si>
    <t>ГК 6401/13-1768</t>
  </si>
  <si>
    <t>ГК 6401/12-1327</t>
  </si>
  <si>
    <t>Выполнение работ по развитию и обеспечению функционирования единой системы информационного обеспечения проведения заседаний Правительства Москвы, совещаний городских комиссий, экспертных групп органов исполнительной власти города Москвы</t>
  </si>
  <si>
    <t>ГК 6401/13-1536</t>
  </si>
  <si>
    <t>Выполнение работ по обеспечению функционирования автоматизированной информационной системы «Система дистанционного обучения»</t>
  </si>
  <si>
    <t>ГК 6401/13-1583</t>
  </si>
  <si>
    <t>Выполнение работ по модернизации автоматизированной информационной системы «Реестр уполномоченных лиц органов исполнительной власти города Москвы»</t>
  </si>
  <si>
    <t>ГК 6401/14-1802</t>
  </si>
  <si>
    <t>Выполнение работ по модернизации Единой Мобильной платформы.</t>
  </si>
  <si>
    <t>ГК 6401/13-1716</t>
  </si>
  <si>
    <t>Выполнение работ по развитию автоматизированной системы управления городскими финансами города Москвы (АСУ ГФ) в целях расширения функционала по поддержке задач планирования, анализа и контроля исполнения государственных заданий участников бюджетного процесса в городе Москве</t>
  </si>
  <si>
    <t>ГК 6401/13-1723</t>
  </si>
  <si>
    <t>Выполнение работ по развитию автоматизированной системы управления городскими финансами (АСУ ГФ) в части ведения сводной бюджетной росписи, реестра расходных обязательств и обеспечения единого информационного пространства со смежными и внешними системами</t>
  </si>
  <si>
    <t>ГК 6401/14-1795</t>
  </si>
  <si>
    <t>Выполнение работ по развитию функциональных возможностей единой системы ведения и управления реестрами, регистрами, справочниками и классификаторами в части обеспечения межведомственного электронного взаимодействия органов исполнительной власти города Москвы в рамках оказания государственных услуг и исполнения государственных функций</t>
  </si>
  <si>
    <t>ГК 6401/14-1826</t>
  </si>
  <si>
    <t>Выполнение научно-исследовательских и опытно-конструкторских работ по развитию универсальной автоматизированной облачной системы обеспечения финансовой деятельности организаций и учреждений бюджетной сферы города Москвы в рамках расширения функционала для органов исполнительной власти</t>
  </si>
  <si>
    <t>ГК 6401/14-1817</t>
  </si>
  <si>
    <t>Выполнение работ по созданию автоматизированной информационной системы "Кадастр особоохраняемых природных территорий города Москвы"</t>
  </si>
  <si>
    <t>ГК 6401/13-1623</t>
  </si>
  <si>
    <t>Выполнение научно-исследовательских и опытно-конструкторских работ по созданию в рамках Единого информационного пространства Правительства Москвы и УГИБДД ГУ МВД России по г. Москве системы интерактивного взаимодействия с гражданами и организациями</t>
  </si>
  <si>
    <t>ГК 6401/14-1797</t>
  </si>
  <si>
    <t>Выполнение научно-исследовательских и опытно-конструкторских работ по теме «Развитие единого информационного пространства Правительства Москвы и УГИБДД ГУ МВД России по г. Москве, 2 этап»</t>
  </si>
  <si>
    <t>ГК 6401/14-1815</t>
  </si>
  <si>
    <t>Выполнение работ по развитию общей функциональности Автоматизированной системы государственных и муниципальных услуг и функций (АС ГУФ) в 2014 году</t>
  </si>
  <si>
    <t>ГК 6401/13-1703</t>
  </si>
  <si>
    <t>Выполнение работ по расширению функциональных возможностей Автоматизированной системы записи детей в учреждения дополнительного образования города Москвы (АИС ГОУ ДО)</t>
  </si>
  <si>
    <t>ГК 6401/14-1818</t>
  </si>
  <si>
    <t>Выполнение научно-исследовательских и опытно-конструкторских работ по развитию автоматизированной системы управления «Объединенная диспетчерская служба» в части ведения претензионной работы</t>
  </si>
  <si>
    <t>ГК 6401/14-1807</t>
  </si>
  <si>
    <t>Развитие интегрированной информационно-управляющей системы наружного освещения в части учета объектов наружного освещения</t>
  </si>
  <si>
    <t>ГК 6401/14-1831</t>
  </si>
  <si>
    <t>Выполнение работ по автоматизации финансово-хозяйственной деятельности учреждений, подведомственных Департаменту образования г. Москвы, средствами УАОСОФД</t>
  </si>
  <si>
    <t>ГК 6401/14-1808</t>
  </si>
  <si>
    <t>Выполнение научно-исследовательских и опытно-конструкторских работ по разработке Государственной информационной системы «Реестр домовладений»</t>
  </si>
  <si>
    <t>ГК 6401/14-1813</t>
  </si>
  <si>
    <t>Выполнение научно-исследовательских и опытно-конструкторских работ по развитию автоматизированной информационной системы Мосгорнаследия</t>
  </si>
  <si>
    <t>ГК 6401/14-1827</t>
  </si>
  <si>
    <t>Выполнение опытно-конструкторских работ по развитию Единого информационного инвестиционного портала города Москвы</t>
  </si>
  <si>
    <t>ГК 6401/13-1748</t>
  </si>
  <si>
    <t>Выполнение научно-исследовательских и опытно-конструкторских работ по целевому развитию функциональных возможностей комплексной межведомственной инфраструктуры Единой медицинской информационно-аналитической системы (КМИ ЕМИАС) города Москвы, обеспечивающих формирование среды электронной подписи, включая их апробацию в отдельных учреждениях здравоохранения города Москвы.</t>
  </si>
  <si>
    <t>ГК 6401/13-1755</t>
  </si>
  <si>
    <t>Выполнение научно-исследовательских и опытно-конструкторских работ по созданию Единого центра мониторинга Единой медицинской информационно-аналитической системы (ЕМИАС) города Москвы для органов управления здравоохранением города Москвы</t>
  </si>
  <si>
    <t>ГК 6401/14-1791</t>
  </si>
  <si>
    <t>Выполнение работ по развитию информационной системы планирования и разработки ИТ-архитектуры (ИСПРА)</t>
  </si>
  <si>
    <t>№</t>
  </si>
  <si>
    <t>Дата отчета 1</t>
  </si>
  <si>
    <t>Дата отчета 2</t>
  </si>
  <si>
    <t>Дата отчета 3</t>
  </si>
  <si>
    <t>Дата отчета 4</t>
  </si>
  <si>
    <t>Дата отчета 5</t>
  </si>
  <si>
    <t>Дата отчета 6</t>
  </si>
  <si>
    <t>Итого, руб.</t>
  </si>
  <si>
    <t>В сторону ГУП ИАЦ ПР</t>
  </si>
  <si>
    <t>В сторону ОТ'98</t>
  </si>
  <si>
    <t>Дата отчета 7</t>
  </si>
  <si>
    <t>Дата отчета 8</t>
  </si>
  <si>
    <t>Дата отчета 9</t>
  </si>
  <si>
    <t>Дата отчета 10</t>
  </si>
  <si>
    <t>Кол-во отчетов</t>
  </si>
  <si>
    <t>1.07-30.09</t>
  </si>
  <si>
    <t>неполный период</t>
  </si>
  <si>
    <t>Кол-во дней, остаток</t>
  </si>
  <si>
    <r>
      <t xml:space="preserve">У2 заказана во 2-м квартале (Заявка действует 6 мес.) - в 3-м квартале Заявка </t>
    </r>
    <r>
      <rPr>
        <sz val="11"/>
        <color rgb="FFFF0000"/>
        <rFont val="Calibri"/>
        <family val="2"/>
        <charset val="204"/>
      </rPr>
      <t>не требуется</t>
    </r>
  </si>
  <si>
    <t>[501-568] Выполнение научно-исследовательских и опытно-конструкторских работ по развитию информационно-аналитической системы управления градостроительной деятельностью (2-я очередь)</t>
  </si>
  <si>
    <t>[503-144] Выполнение научно-исследовательских и опытно-конструкторских работ по развитию автоматизированной информационной системы Мосгорнаследия</t>
  </si>
  <si>
    <t>[502-848] Оказание услуг по обеспечению автоматизации управления финансово-хозяйственной деятельностью в ходе реорганизации бюджетных учреждений города Москвы</t>
  </si>
  <si>
    <t>[503-137] Выполнение работ по модернизации Единой Мобильной платформы.</t>
  </si>
  <si>
    <t>[503-181] Выполнение научно-исследовательских и опытно-конструкторских работ по целевому развитию функциональных возможностей Единой медицинской информационно-аналитической системы (ЕМИАС) города Москвы 3-й очереди, включая их апробацию в отдельных учреждениях здравоохранения</t>
  </si>
  <si>
    <t>[503-208] Выполнение научно-исследовательских и опытно-конструкторских работ по развитию универсальной автоматизированной облачной системы обеспечения финансовой деятельности организаций и учреждений бюджетной сферы города Москвы в рамках расширения функционала для органов исполнительной власти</t>
  </si>
  <si>
    <t>[503-307] Выполнение научно-исследовательских и опытно-конструкторских работ по развитию автоматизированной информационной системы "Типовое решение портала органа исполнительной власти города Москвы"</t>
  </si>
  <si>
    <t>[503-279] Выполнение работ по модернизации Единой мобильной платформы в части создания подсистемы централизованной маркетинговой коммуникации</t>
  </si>
  <si>
    <t>[501-544] Выполнение научно-исследовательских и опытно-конструкторских работ по теме «Развитие единого информационного пространства Правительства Москвы и УГИБДД ГУ МВД России по г. Москве, 2 этап»</t>
  </si>
  <si>
    <t>[501-695] Выполнение научно-исследовательских и опытно-конструкторских работ по созданию в рамках Единого информационного пространства Правительства Москвы и УГИБДД ГУ МВД России по г. Москве системы интерактивного взаимодействия с гражданами и организациями</t>
  </si>
  <si>
    <t>ГК 6401/14-1899</t>
  </si>
  <si>
    <t>ГК 6401/13-1724</t>
  </si>
  <si>
    <t>ГК 6401/14-1838</t>
  </si>
  <si>
    <t>ГК 6401/14-1909</t>
  </si>
  <si>
    <t>ГК 6401/14-1848</t>
  </si>
  <si>
    <t>[501-379] Оказание комплексных услуг по технической поддержке и сопровождению АИС «Официальный портал Мэра и Правительства Москвы»</t>
  </si>
  <si>
    <t>[502-861] Оказание комплексных услуг по технической поддержке Портала государственных услуг города Москвы</t>
  </si>
  <si>
    <t>[502-851] Оказание услуг по информационно-сервисной и методической поддержке  открытых данных города Москвы</t>
  </si>
  <si>
    <t>[503-043] Оказание комплексных услуг по технической поддержке и сопровождению АИС "Типовое решение портала органов исполнительной власти города Москвы" в 2014 году.</t>
  </si>
  <si>
    <t>[503-254] Оказание услуг по автоматизации процесса публикации правовых  актов Мэра и Правительства Москвы в сети Интернет.</t>
  </si>
  <si>
    <t>[503-258] Оказание комплексных услуг по обеспечению функционирования службы технической поддержки централизованного портала «Москва. Наш город», с целью поддержки процесса размещения сообщений на Портале</t>
  </si>
  <si>
    <t>[502-901] Оказание комплексных услуг по технической поддержке и сопровождению Автоматизированной системы управления городскими финансами</t>
  </si>
  <si>
    <t>[503-186] Оказание комплексных услуг по технической поддержке и системному сопровождению Автоматизированной системы "Единая система ведения и управления реестрами, регистрами, справочниками и классификаторами"</t>
  </si>
  <si>
    <t>[503-206] Выполнение работ по автоматизации финансово-хозяйственной деятельности учреждений, подведомственных Департаменту образования г. Москвы, средствами УАОСОФД</t>
  </si>
  <si>
    <t>[503-146] Выполнение научно-исследовательских и опытно-конструкторских работ по созданию системы поддержки принятия решений и управления информационными рисками Аппарата Мэра и Правительства Москвы</t>
  </si>
  <si>
    <t>[502-845] Оказание комплекса услуг по информационно-сервисной и методической поддержке Государственных услуг, оказываемых в электронном виде</t>
  </si>
  <si>
    <t>[502-856] Оказание комплекса услуг по информационно-сервисной, методической и технической поддержке платежных и транзакционных услуг</t>
  </si>
  <si>
    <t>ГК 6401/13-1555</t>
  </si>
  <si>
    <t>ГК 6401/13-1689</t>
  </si>
  <si>
    <t>ГК 6401/14-1863</t>
  </si>
  <si>
    <t>ГК 6401/14-1864</t>
  </si>
  <si>
    <t>ГК 6401/14-1866</t>
  </si>
  <si>
    <t>ГК 6401/14-1830</t>
  </si>
  <si>
    <t>ГК 6401/13-1648</t>
  </si>
  <si>
    <t>ГК 6401/13-1669</t>
  </si>
  <si>
    <t>Кол-во У1</t>
  </si>
  <si>
    <t>Кол-во У2</t>
  </si>
  <si>
    <t>Цена У1</t>
  </si>
  <si>
    <t>Цена У2</t>
  </si>
  <si>
    <t>Сумма У1</t>
  </si>
  <si>
    <t>Сумма У2</t>
  </si>
  <si>
    <t>ГИП</t>
  </si>
  <si>
    <t>Труненков</t>
  </si>
  <si>
    <t>Фролов</t>
  </si>
  <si>
    <t>Коновалов</t>
  </si>
  <si>
    <t>Курдюков</t>
  </si>
  <si>
    <t>Символоков</t>
  </si>
  <si>
    <t>Тюрин</t>
  </si>
  <si>
    <t>Исаев</t>
  </si>
  <si>
    <t>Солнцев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</si>
</sst>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8" x14ac:knownFonts="1">
    <font>
      <sz val="11"/>
      <name val="Calibri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C5C5C5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 applyAlignment="1"/>
    <xf numFmtId="0" fontId="4" fillId="2" borderId="1" xfId="0" applyFont="1" applyFill="1" applyBorder="1" applyAlignment="1">
      <alignment horizontal="center" vertical="center" wrapText="1"/>
    </xf>
    <xf numFmtId="4" fontId="5" fillId="0" borderId="0" xfId="0" applyNumberFormat="1" applyFont="1" applyAlignment="1"/>
    <xf numFmtId="4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/>
    <xf numFmtId="0" fontId="2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" fontId="5" fillId="0" borderId="0" xfId="0" applyNumberFormat="1" applyFont="1" applyFill="1" applyAlignment="1"/>
    <xf numFmtId="0" fontId="0" fillId="0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left" vertical="center" wrapText="1"/>
    </xf>
    <xf numFmtId="0" fontId="1" fillId="5" borderId="0" xfId="0" applyFont="1" applyFill="1" applyBorder="1" applyAlignment="1">
      <alignment horizontal="center" vertical="center" wrapText="1"/>
    </xf>
    <xf numFmtId="164" fontId="1" fillId="5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0" fillId="3" borderId="2" xfId="0" applyFill="1" applyBorder="1" applyAlignment="1">
      <alignment horizontal="left" vertical="top" wrapText="1"/>
    </xf>
    <xf numFmtId="0" fontId="0" fillId="9" borderId="2" xfId="0" applyFill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14" fontId="0" fillId="5" borderId="4" xfId="0" applyNumberForma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164" fontId="1" fillId="5" borderId="6" xfId="0" applyNumberFormat="1" applyFont="1" applyFill="1" applyBorder="1" applyAlignment="1">
      <alignment horizontal="center" vertical="center"/>
    </xf>
    <xf numFmtId="164" fontId="1" fillId="6" borderId="6" xfId="0" applyNumberFormat="1" applyFont="1" applyFill="1" applyBorder="1" applyAlignment="1">
      <alignment horizontal="center" vertical="center"/>
    </xf>
    <xf numFmtId="164" fontId="2" fillId="5" borderId="6" xfId="0" applyNumberFormat="1" applyFont="1" applyFill="1" applyBorder="1" applyAlignment="1">
      <alignment horizontal="center" vertical="center"/>
    </xf>
    <xf numFmtId="14" fontId="0" fillId="6" borderId="4" xfId="0" applyNumberFormat="1" applyFill="1" applyBorder="1" applyAlignment="1">
      <alignment horizontal="center" vertical="center" wrapText="1"/>
    </xf>
    <xf numFmtId="0" fontId="3" fillId="3" borderId="7" xfId="0" applyFont="1" applyFill="1" applyBorder="1" applyAlignment="1"/>
    <xf numFmtId="0" fontId="0" fillId="0" borderId="8" xfId="0" applyBorder="1" applyAlignment="1"/>
    <xf numFmtId="4" fontId="0" fillId="0" borderId="8" xfId="0" applyNumberFormat="1" applyBorder="1" applyAlignment="1"/>
    <xf numFmtId="4" fontId="5" fillId="0" borderId="8" xfId="0" applyNumberFormat="1" applyFont="1" applyBorder="1" applyAlignment="1"/>
    <xf numFmtId="4" fontId="6" fillId="0" borderId="1" xfId="0" applyNumberFormat="1" applyFont="1" applyBorder="1" applyAlignment="1"/>
    <xf numFmtId="0" fontId="3" fillId="4" borderId="7" xfId="0" applyFont="1" applyFill="1" applyBorder="1" applyAlignment="1"/>
    <xf numFmtId="1" fontId="0" fillId="0" borderId="8" xfId="0" applyNumberFormat="1" applyBorder="1" applyAlignment="1"/>
    <xf numFmtId="0" fontId="0" fillId="11" borderId="1" xfId="0" applyFill="1" applyBorder="1" applyAlignment="1"/>
    <xf numFmtId="0" fontId="0" fillId="10" borderId="1" xfId="0" applyFill="1" applyBorder="1" applyAlignment="1"/>
    <xf numFmtId="0" fontId="0" fillId="0" borderId="7" xfId="0" applyBorder="1" applyAlignment="1"/>
    <xf numFmtId="4" fontId="5" fillId="0" borderId="9" xfId="0" applyNumberFormat="1" applyFont="1" applyBorder="1" applyAlignment="1"/>
    <xf numFmtId="0" fontId="3" fillId="9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priz.dit.mos.ru/FormsTemplates/ContractForm/Contract.aspx?formcode=503-186" TargetMode="External"/><Relationship Id="rId13" Type="http://schemas.openxmlformats.org/officeDocument/2006/relationships/hyperlink" Target="http://priz.dit.mos.ru/FormsTemplates/ContractForm/Contract.aspx?formcode=501-568" TargetMode="External"/><Relationship Id="rId18" Type="http://schemas.openxmlformats.org/officeDocument/2006/relationships/hyperlink" Target="http://priz.dit.mos.ru/FormsTemplates/ContractForm/Contract.aspx?formcode=503-208" TargetMode="External"/><Relationship Id="rId3" Type="http://schemas.openxmlformats.org/officeDocument/2006/relationships/hyperlink" Target="http://priz.dit.mos.ru/FormsTemplates/ContractForm/Contract.aspx?formcode=502-851" TargetMode="External"/><Relationship Id="rId21" Type="http://schemas.openxmlformats.org/officeDocument/2006/relationships/hyperlink" Target="http://priz.dit.mos.ru/FormsTemplates/ContractForm/Contract.aspx?formcode=501-544" TargetMode="External"/><Relationship Id="rId7" Type="http://schemas.openxmlformats.org/officeDocument/2006/relationships/hyperlink" Target="http://priz.dit.mos.ru/FormsTemplates/ContractForm/Contract.aspx?formcode=502-901" TargetMode="External"/><Relationship Id="rId12" Type="http://schemas.openxmlformats.org/officeDocument/2006/relationships/hyperlink" Target="http://priz.dit.mos.ru/FormsTemplates/ContractForm/Contract.aspx?formcode=502-856" TargetMode="External"/><Relationship Id="rId17" Type="http://schemas.openxmlformats.org/officeDocument/2006/relationships/hyperlink" Target="http://priz.dit.mos.ru/FormsTemplates/ContractForm/Contract.aspx?formcode=503-181" TargetMode="External"/><Relationship Id="rId2" Type="http://schemas.openxmlformats.org/officeDocument/2006/relationships/hyperlink" Target="http://priz.dit.mos.ru/FormsTemplates/ContractForm/Contract.aspx?formcode=502-861" TargetMode="External"/><Relationship Id="rId16" Type="http://schemas.openxmlformats.org/officeDocument/2006/relationships/hyperlink" Target="http://priz.dit.mos.ru/FormsTemplates/ContractForm/Contract.aspx?formcode=503-137" TargetMode="External"/><Relationship Id="rId20" Type="http://schemas.openxmlformats.org/officeDocument/2006/relationships/hyperlink" Target="http://priz.dit.mos.ru/FormsTemplates/ContractForm/Contract.aspx?formcode=503-279" TargetMode="External"/><Relationship Id="rId1" Type="http://schemas.openxmlformats.org/officeDocument/2006/relationships/hyperlink" Target="http://priz.dit.mos.ru/FormsTemplates/ContractForm/Contract.aspx?formcode=501-379" TargetMode="External"/><Relationship Id="rId6" Type="http://schemas.openxmlformats.org/officeDocument/2006/relationships/hyperlink" Target="http://priz.dit.mos.ru/FormsTemplates/ContractForm/Contract.aspx?formcode=503-258" TargetMode="External"/><Relationship Id="rId11" Type="http://schemas.openxmlformats.org/officeDocument/2006/relationships/hyperlink" Target="http://priz.dit.mos.ru/FormsTemplates/ContractForm/Contract.aspx?formcode=502-845" TargetMode="External"/><Relationship Id="rId5" Type="http://schemas.openxmlformats.org/officeDocument/2006/relationships/hyperlink" Target="http://priz.dit.mos.ru/FormsTemplates/ContractForm/Contract.aspx?formcode=503-254" TargetMode="External"/><Relationship Id="rId15" Type="http://schemas.openxmlformats.org/officeDocument/2006/relationships/hyperlink" Target="http://priz.dit.mos.ru/FormsTemplates/ContractForm/Contract.aspx?formcode=502-848" TargetMode="External"/><Relationship Id="rId23" Type="http://schemas.openxmlformats.org/officeDocument/2006/relationships/printerSettings" Target="../printerSettings/printerSettings2.bin"/><Relationship Id="rId10" Type="http://schemas.openxmlformats.org/officeDocument/2006/relationships/hyperlink" Target="http://priz.dit.mos.ru/FormsTemplates/ContractForm/Contract.aspx?formcode=503-146" TargetMode="External"/><Relationship Id="rId19" Type="http://schemas.openxmlformats.org/officeDocument/2006/relationships/hyperlink" Target="http://priz.dit.mos.ru/FormsTemplates/ContractForm/Contract.aspx?formcode=503-307" TargetMode="External"/><Relationship Id="rId4" Type="http://schemas.openxmlformats.org/officeDocument/2006/relationships/hyperlink" Target="http://priz.dit.mos.ru/FormsTemplates/ContractForm/Contract.aspx?formcode=503-043" TargetMode="External"/><Relationship Id="rId9" Type="http://schemas.openxmlformats.org/officeDocument/2006/relationships/hyperlink" Target="http://priz.dit.mos.ru/FormsTemplates/ContractForm/Contract.aspx?formcode=503-206" TargetMode="External"/><Relationship Id="rId14" Type="http://schemas.openxmlformats.org/officeDocument/2006/relationships/hyperlink" Target="http://priz.dit.mos.ru/FormsTemplates/ContractForm/Contract.aspx?formcode=503-144" TargetMode="External"/><Relationship Id="rId22" Type="http://schemas.openxmlformats.org/officeDocument/2006/relationships/hyperlink" Target="http://priz.dit.mos.ru/FormsTemplates/ContractForm/Contract.aspx?formcode=501-69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E35"/>
  <sheetViews>
    <sheetView tabSelected="1" zoomScale="90" zoomScaleNormal="90" workbookViewId="0">
      <pane ySplit="1" topLeftCell="A17" activePane="bottomLeft" state="frozen"/>
      <selection pane="bottomLeft" activeCell="B30" sqref="B30"/>
    </sheetView>
  </sheetViews>
  <sheetFormatPr defaultColWidth="0" defaultRowHeight="15" x14ac:dyDescent="0.25"/>
  <cols>
    <col min="1" max="1" width="3.140625" bestFit="1" customWidth="1"/>
    <col min="2" max="2" width="56.140625" customWidth="1"/>
    <col min="3" max="3" width="15.42578125" style="28" customWidth="1"/>
    <col min="4" max="4" width="11.28515625" customWidth="1"/>
    <col min="5" max="5" width="15" style="28" bestFit="1" customWidth="1"/>
    <col min="6" max="6" width="13.28515625" style="5" bestFit="1" customWidth="1"/>
    <col min="7" max="16" width="13.28515625" customWidth="1"/>
    <col min="17" max="17" width="18" customWidth="1"/>
    <col min="18" max="18" width="10" bestFit="1" customWidth="1"/>
    <col min="19" max="257" width="9.140625" customWidth="1"/>
    <col min="258" max="265" width="0" hidden="1" customWidth="1"/>
    <col min="266" max="16384" width="9" hidden="1"/>
  </cols>
  <sheetData>
    <row r="1" spans="1:19" ht="45" x14ac:dyDescent="0.25">
      <c r="A1" s="1" t="s">
        <v>60</v>
      </c>
      <c r="B1" s="1" t="s">
        <v>8</v>
      </c>
      <c r="C1" s="1" t="s">
        <v>0</v>
      </c>
      <c r="D1" s="18" t="s">
        <v>6</v>
      </c>
      <c r="E1" s="18" t="s">
        <v>7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  <c r="L1" s="1" t="s">
        <v>70</v>
      </c>
      <c r="M1" s="1" t="s">
        <v>71</v>
      </c>
      <c r="N1" s="1" t="s">
        <v>72</v>
      </c>
      <c r="O1" s="1" t="s">
        <v>73</v>
      </c>
      <c r="P1" s="1" t="s">
        <v>74</v>
      </c>
      <c r="Q1" s="1" t="s">
        <v>67</v>
      </c>
      <c r="R1" s="3">
        <v>50000</v>
      </c>
      <c r="S1" s="1" t="s">
        <v>77</v>
      </c>
    </row>
    <row r="2" spans="1:19" s="5" customFormat="1" ht="75" x14ac:dyDescent="0.25">
      <c r="A2" s="53">
        <v>2</v>
      </c>
      <c r="B2" s="52" t="s">
        <v>17</v>
      </c>
      <c r="C2" s="14" t="s">
        <v>16</v>
      </c>
      <c r="D2" s="15">
        <v>40973</v>
      </c>
      <c r="E2" s="15">
        <v>42004</v>
      </c>
      <c r="F2" s="7">
        <v>41828</v>
      </c>
      <c r="G2" s="7">
        <v>41838</v>
      </c>
      <c r="H2" s="7">
        <v>41848</v>
      </c>
      <c r="I2" s="7">
        <v>41858</v>
      </c>
      <c r="J2" s="7">
        <v>41869</v>
      </c>
      <c r="K2" s="7">
        <v>41879</v>
      </c>
      <c r="L2" s="7">
        <v>41890</v>
      </c>
      <c r="M2" s="7">
        <v>41900</v>
      </c>
      <c r="N2" s="7">
        <v>41911</v>
      </c>
      <c r="O2" s="7"/>
      <c r="P2" s="6">
        <f t="shared" ref="P2:P7" si="0">COUNT(F2:N2)</f>
        <v>9</v>
      </c>
      <c r="Q2" s="4">
        <f t="shared" ref="Q2:Q31" si="1">P2*$R$1</f>
        <v>450000</v>
      </c>
      <c r="S2" s="8">
        <f t="shared" ref="S2:S31" si="2">E2-N2</f>
        <v>93</v>
      </c>
    </row>
    <row r="3" spans="1:19" s="5" customFormat="1" ht="45" x14ac:dyDescent="0.25">
      <c r="A3" s="53">
        <v>3</v>
      </c>
      <c r="B3" s="13" t="s">
        <v>19</v>
      </c>
      <c r="C3" s="14" t="s">
        <v>18</v>
      </c>
      <c r="D3" s="15">
        <v>41474</v>
      </c>
      <c r="E3" s="15">
        <v>41993</v>
      </c>
      <c r="F3" s="7">
        <v>41828</v>
      </c>
      <c r="G3" s="7">
        <v>41838</v>
      </c>
      <c r="H3" s="7">
        <v>41848</v>
      </c>
      <c r="I3" s="7">
        <v>41858</v>
      </c>
      <c r="J3" s="7">
        <v>41869</v>
      </c>
      <c r="K3" s="7">
        <v>41879</v>
      </c>
      <c r="L3" s="7">
        <v>41890</v>
      </c>
      <c r="M3" s="7">
        <v>41900</v>
      </c>
      <c r="N3" s="7">
        <v>41911</v>
      </c>
      <c r="O3" s="7"/>
      <c r="P3" s="6">
        <f t="shared" si="0"/>
        <v>9</v>
      </c>
      <c r="Q3" s="4">
        <f t="shared" si="1"/>
        <v>450000</v>
      </c>
      <c r="S3" s="8">
        <f t="shared" si="2"/>
        <v>82</v>
      </c>
    </row>
    <row r="4" spans="1:19" s="5" customFormat="1" ht="60" x14ac:dyDescent="0.25">
      <c r="A4" s="53">
        <v>4</v>
      </c>
      <c r="B4" s="13" t="s">
        <v>21</v>
      </c>
      <c r="C4" s="14" t="s">
        <v>20</v>
      </c>
      <c r="D4" s="15">
        <v>41508</v>
      </c>
      <c r="E4" s="15">
        <v>41988</v>
      </c>
      <c r="F4" s="7">
        <v>41828</v>
      </c>
      <c r="G4" s="7">
        <v>41838</v>
      </c>
      <c r="H4" s="7">
        <v>41848</v>
      </c>
      <c r="I4" s="7">
        <v>41858</v>
      </c>
      <c r="J4" s="7">
        <v>41869</v>
      </c>
      <c r="K4" s="7">
        <v>41879</v>
      </c>
      <c r="L4" s="7">
        <v>41890</v>
      </c>
      <c r="M4" s="7">
        <v>41900</v>
      </c>
      <c r="N4" s="7">
        <v>41911</v>
      </c>
      <c r="O4" s="7"/>
      <c r="P4" s="6">
        <f t="shared" si="0"/>
        <v>9</v>
      </c>
      <c r="Q4" s="4">
        <f t="shared" si="1"/>
        <v>450000</v>
      </c>
      <c r="S4" s="8">
        <f t="shared" si="2"/>
        <v>77</v>
      </c>
    </row>
    <row r="5" spans="1:19" s="5" customFormat="1" ht="90" x14ac:dyDescent="0.25">
      <c r="A5" s="53">
        <v>5</v>
      </c>
      <c r="B5" s="13" t="s">
        <v>35</v>
      </c>
      <c r="C5" s="14" t="s">
        <v>34</v>
      </c>
      <c r="D5" s="15">
        <v>41521</v>
      </c>
      <c r="E5" s="15">
        <v>41960</v>
      </c>
      <c r="F5" s="7">
        <v>41828</v>
      </c>
      <c r="G5" s="7">
        <v>41838</v>
      </c>
      <c r="H5" s="7">
        <v>41848</v>
      </c>
      <c r="I5" s="7">
        <v>41858</v>
      </c>
      <c r="J5" s="7">
        <v>41869</v>
      </c>
      <c r="K5" s="7">
        <v>41879</v>
      </c>
      <c r="L5" s="7">
        <v>41890</v>
      </c>
      <c r="M5" s="7">
        <v>41900</v>
      </c>
      <c r="N5" s="7">
        <v>41911</v>
      </c>
      <c r="O5" s="7"/>
      <c r="P5" s="6">
        <f t="shared" si="0"/>
        <v>9</v>
      </c>
      <c r="Q5" s="4">
        <f t="shared" si="1"/>
        <v>450000</v>
      </c>
      <c r="S5" s="8">
        <f t="shared" si="2"/>
        <v>49</v>
      </c>
    </row>
    <row r="6" spans="1:19" s="5" customFormat="1" ht="60" x14ac:dyDescent="0.25">
      <c r="A6" s="53">
        <v>8</v>
      </c>
      <c r="B6" s="13" t="s">
        <v>41</v>
      </c>
      <c r="C6" s="14" t="s">
        <v>40</v>
      </c>
      <c r="D6" s="15">
        <v>41570</v>
      </c>
      <c r="E6" s="15">
        <v>41993</v>
      </c>
      <c r="F6" s="7">
        <v>41828</v>
      </c>
      <c r="G6" s="7">
        <v>41838</v>
      </c>
      <c r="H6" s="7">
        <v>41848</v>
      </c>
      <c r="I6" s="7">
        <v>41858</v>
      </c>
      <c r="J6" s="7">
        <v>41869</v>
      </c>
      <c r="K6" s="7">
        <v>41879</v>
      </c>
      <c r="L6" s="7">
        <v>41890</v>
      </c>
      <c r="M6" s="7">
        <v>41900</v>
      </c>
      <c r="N6" s="7">
        <v>41911</v>
      </c>
      <c r="O6" s="7"/>
      <c r="P6" s="6">
        <f t="shared" si="0"/>
        <v>9</v>
      </c>
      <c r="Q6" s="4">
        <f t="shared" si="1"/>
        <v>450000</v>
      </c>
      <c r="S6" s="8">
        <f t="shared" si="2"/>
        <v>82</v>
      </c>
    </row>
    <row r="7" spans="1:19" s="5" customFormat="1" ht="75" x14ac:dyDescent="0.25">
      <c r="A7" s="53">
        <v>9</v>
      </c>
      <c r="B7" s="13" t="s">
        <v>13</v>
      </c>
      <c r="C7" s="14" t="s">
        <v>4</v>
      </c>
      <c r="D7" s="15">
        <v>41576</v>
      </c>
      <c r="E7" s="15">
        <v>41993</v>
      </c>
      <c r="F7" s="7">
        <v>41828</v>
      </c>
      <c r="G7" s="7">
        <v>41838</v>
      </c>
      <c r="H7" s="7">
        <v>41848</v>
      </c>
      <c r="I7" s="7">
        <v>41858</v>
      </c>
      <c r="J7" s="7">
        <v>41869</v>
      </c>
      <c r="K7" s="7">
        <v>41879</v>
      </c>
      <c r="L7" s="7">
        <v>41890</v>
      </c>
      <c r="M7" s="7">
        <v>41900</v>
      </c>
      <c r="N7" s="7">
        <v>41911</v>
      </c>
      <c r="O7" s="7"/>
      <c r="P7" s="6">
        <f t="shared" si="0"/>
        <v>9</v>
      </c>
      <c r="Q7" s="4">
        <f t="shared" si="1"/>
        <v>450000</v>
      </c>
      <c r="S7" s="8">
        <f t="shared" si="2"/>
        <v>82</v>
      </c>
    </row>
    <row r="8" spans="1:19" s="5" customFormat="1" ht="90" customHeight="1" x14ac:dyDescent="0.25">
      <c r="A8" s="53">
        <v>10</v>
      </c>
      <c r="B8" s="13" t="s">
        <v>25</v>
      </c>
      <c r="C8" s="14" t="s">
        <v>24</v>
      </c>
      <c r="D8" s="15">
        <v>41577</v>
      </c>
      <c r="E8" s="17">
        <v>41848</v>
      </c>
      <c r="F8" s="7">
        <v>41828</v>
      </c>
      <c r="G8" s="7">
        <v>41838</v>
      </c>
      <c r="H8" s="7">
        <v>41848</v>
      </c>
      <c r="I8" s="7"/>
      <c r="J8" s="7"/>
      <c r="K8" s="7"/>
      <c r="L8" s="7"/>
      <c r="M8" s="7"/>
      <c r="N8" s="7"/>
      <c r="O8" s="7"/>
      <c r="P8" s="6">
        <f>COUNT(F8:O8)</f>
        <v>3</v>
      </c>
      <c r="Q8" s="4">
        <f t="shared" si="1"/>
        <v>150000</v>
      </c>
      <c r="S8" s="8">
        <f>E8-H8</f>
        <v>0</v>
      </c>
    </row>
    <row r="9" spans="1:19" s="5" customFormat="1" ht="90" x14ac:dyDescent="0.25">
      <c r="A9" s="53">
        <v>11</v>
      </c>
      <c r="B9" s="13" t="s">
        <v>27</v>
      </c>
      <c r="C9" s="14" t="s">
        <v>26</v>
      </c>
      <c r="D9" s="15">
        <v>41579</v>
      </c>
      <c r="E9" s="17">
        <v>41849</v>
      </c>
      <c r="F9" s="7">
        <v>41828</v>
      </c>
      <c r="G9" s="7">
        <v>41838</v>
      </c>
      <c r="H9" s="7">
        <v>41848</v>
      </c>
      <c r="I9" s="7"/>
      <c r="J9" s="7"/>
      <c r="K9" s="7"/>
      <c r="L9" s="7"/>
      <c r="M9" s="7"/>
      <c r="N9" s="7"/>
      <c r="O9" s="7"/>
      <c r="P9" s="6">
        <f>COUNT(F9:N9)</f>
        <v>3</v>
      </c>
      <c r="Q9" s="4">
        <f t="shared" si="1"/>
        <v>150000</v>
      </c>
      <c r="S9" s="8">
        <f>E9-H9</f>
        <v>1</v>
      </c>
    </row>
    <row r="10" spans="1:19" s="5" customFormat="1" ht="45" customHeight="1" x14ac:dyDescent="0.25">
      <c r="A10" s="53">
        <v>12</v>
      </c>
      <c r="B10" s="13" t="s">
        <v>12</v>
      </c>
      <c r="C10" s="14" t="s">
        <v>3</v>
      </c>
      <c r="D10" s="15">
        <v>41589</v>
      </c>
      <c r="E10" s="15">
        <v>41995</v>
      </c>
      <c r="F10" s="7">
        <v>41828</v>
      </c>
      <c r="G10" s="7">
        <v>41838</v>
      </c>
      <c r="H10" s="7">
        <v>41848</v>
      </c>
      <c r="I10" s="7">
        <v>41858</v>
      </c>
      <c r="J10" s="7">
        <v>41869</v>
      </c>
      <c r="K10" s="7">
        <v>41879</v>
      </c>
      <c r="L10" s="7">
        <v>41890</v>
      </c>
      <c r="M10" s="7">
        <v>41900</v>
      </c>
      <c r="N10" s="7">
        <v>41911</v>
      </c>
      <c r="O10" s="7">
        <f>WORKDAY(N10,7)</f>
        <v>41920</v>
      </c>
      <c r="P10" s="6">
        <f>COUNT(F10:O10)</f>
        <v>10</v>
      </c>
      <c r="Q10" s="4">
        <f t="shared" si="1"/>
        <v>500000</v>
      </c>
      <c r="S10" s="8">
        <f t="shared" si="2"/>
        <v>84</v>
      </c>
    </row>
    <row r="11" spans="1:19" s="5" customFormat="1" ht="135" x14ac:dyDescent="0.25">
      <c r="A11" s="53">
        <v>13</v>
      </c>
      <c r="B11" s="13" t="s">
        <v>55</v>
      </c>
      <c r="C11" s="14" t="s">
        <v>54</v>
      </c>
      <c r="D11" s="15">
        <v>41603</v>
      </c>
      <c r="E11" s="15">
        <v>41944</v>
      </c>
      <c r="F11" s="7">
        <v>41828</v>
      </c>
      <c r="G11" s="7">
        <v>41838</v>
      </c>
      <c r="H11" s="7">
        <v>41848</v>
      </c>
      <c r="I11" s="7">
        <v>41858</v>
      </c>
      <c r="J11" s="7">
        <v>41869</v>
      </c>
      <c r="K11" s="7">
        <v>41879</v>
      </c>
      <c r="L11" s="7">
        <v>41890</v>
      </c>
      <c r="M11" s="7">
        <v>41900</v>
      </c>
      <c r="N11" s="7">
        <v>41911</v>
      </c>
      <c r="O11" s="7"/>
      <c r="P11" s="6">
        <f>COUNT(F11:N11)</f>
        <v>9</v>
      </c>
      <c r="Q11" s="4">
        <f t="shared" si="1"/>
        <v>450000</v>
      </c>
      <c r="S11" s="8">
        <f t="shared" si="2"/>
        <v>33</v>
      </c>
    </row>
    <row r="12" spans="1:19" s="5" customFormat="1" ht="75" x14ac:dyDescent="0.25">
      <c r="A12" s="53">
        <v>14</v>
      </c>
      <c r="B12" s="13" t="s">
        <v>57</v>
      </c>
      <c r="C12" s="14" t="s">
        <v>56</v>
      </c>
      <c r="D12" s="15">
        <v>41610</v>
      </c>
      <c r="E12" s="15">
        <v>41983</v>
      </c>
      <c r="F12" s="7">
        <v>41828</v>
      </c>
      <c r="G12" s="7">
        <v>41838</v>
      </c>
      <c r="H12" s="7">
        <v>41848</v>
      </c>
      <c r="I12" s="7">
        <v>41858</v>
      </c>
      <c r="J12" s="7">
        <v>41869</v>
      </c>
      <c r="K12" s="7">
        <v>41879</v>
      </c>
      <c r="L12" s="7">
        <v>41890</v>
      </c>
      <c r="M12" s="7">
        <v>41900</v>
      </c>
      <c r="N12" s="7">
        <v>41911</v>
      </c>
      <c r="O12" s="7"/>
      <c r="P12" s="6">
        <f>COUNT(F12:N12)</f>
        <v>9</v>
      </c>
      <c r="Q12" s="4">
        <f t="shared" si="1"/>
        <v>450000</v>
      </c>
      <c r="S12" s="8">
        <f t="shared" si="2"/>
        <v>72</v>
      </c>
    </row>
    <row r="13" spans="1:19" s="5" customFormat="1" ht="45" x14ac:dyDescent="0.25">
      <c r="A13" s="53">
        <v>17</v>
      </c>
      <c r="B13" s="13" t="s">
        <v>59</v>
      </c>
      <c r="C13" s="14" t="s">
        <v>58</v>
      </c>
      <c r="D13" s="15">
        <v>41689</v>
      </c>
      <c r="E13" s="17">
        <v>41899</v>
      </c>
      <c r="F13" s="7">
        <v>41828</v>
      </c>
      <c r="G13" s="7">
        <v>41838</v>
      </c>
      <c r="H13" s="7">
        <v>41848</v>
      </c>
      <c r="I13" s="7">
        <v>41858</v>
      </c>
      <c r="J13" s="7">
        <v>41869</v>
      </c>
      <c r="K13" s="7">
        <v>41879</v>
      </c>
      <c r="L13" s="7">
        <v>41890</v>
      </c>
      <c r="M13" s="7"/>
      <c r="N13" s="7"/>
      <c r="O13" s="7"/>
      <c r="P13" s="6">
        <f t="shared" ref="P13:P19" si="3">COUNT(F13:N13)</f>
        <v>7</v>
      </c>
      <c r="Q13" s="4">
        <f t="shared" si="1"/>
        <v>350000</v>
      </c>
      <c r="S13" s="8">
        <f>E13-L13</f>
        <v>9</v>
      </c>
    </row>
    <row r="14" spans="1:19" s="5" customFormat="1" ht="120.75" customHeight="1" x14ac:dyDescent="0.25">
      <c r="A14" s="53">
        <v>18</v>
      </c>
      <c r="B14" s="13" t="s">
        <v>29</v>
      </c>
      <c r="C14" s="14" t="s">
        <v>28</v>
      </c>
      <c r="D14" s="15">
        <v>41691</v>
      </c>
      <c r="E14" s="17">
        <v>41861</v>
      </c>
      <c r="F14" s="7">
        <v>41828</v>
      </c>
      <c r="G14" s="7">
        <v>41838</v>
      </c>
      <c r="H14" s="7">
        <v>41848</v>
      </c>
      <c r="I14" s="7">
        <v>41858</v>
      </c>
      <c r="J14" s="7"/>
      <c r="K14" s="7"/>
      <c r="L14" s="7"/>
      <c r="M14" s="7"/>
      <c r="N14" s="7"/>
      <c r="O14" s="7"/>
      <c r="P14" s="6">
        <f t="shared" si="3"/>
        <v>4</v>
      </c>
      <c r="Q14" s="4">
        <f t="shared" si="1"/>
        <v>200000</v>
      </c>
      <c r="S14" s="8">
        <f>E14-I14</f>
        <v>3</v>
      </c>
    </row>
    <row r="15" spans="1:19" s="5" customFormat="1" ht="60" customHeight="1" x14ac:dyDescent="0.25">
      <c r="A15" s="53">
        <v>19</v>
      </c>
      <c r="B15" s="13" t="s">
        <v>37</v>
      </c>
      <c r="C15" s="14" t="s">
        <v>36</v>
      </c>
      <c r="D15" s="15">
        <v>41696</v>
      </c>
      <c r="E15" s="15">
        <v>41988</v>
      </c>
      <c r="F15" s="7">
        <v>41828</v>
      </c>
      <c r="G15" s="7">
        <v>41838</v>
      </c>
      <c r="H15" s="7">
        <v>41848</v>
      </c>
      <c r="I15" s="7">
        <v>41858</v>
      </c>
      <c r="J15" s="7">
        <v>41869</v>
      </c>
      <c r="K15" s="7">
        <v>41879</v>
      </c>
      <c r="L15" s="7">
        <v>41890</v>
      </c>
      <c r="M15" s="7">
        <v>41900</v>
      </c>
      <c r="N15" s="7">
        <v>41911</v>
      </c>
      <c r="O15" s="7"/>
      <c r="P15" s="6">
        <f t="shared" si="3"/>
        <v>9</v>
      </c>
      <c r="Q15" s="4">
        <f t="shared" si="1"/>
        <v>450000</v>
      </c>
      <c r="S15" s="8">
        <f t="shared" si="2"/>
        <v>77</v>
      </c>
    </row>
    <row r="16" spans="1:19" s="5" customFormat="1" ht="30" customHeight="1" x14ac:dyDescent="0.25">
      <c r="A16" s="53">
        <v>20</v>
      </c>
      <c r="B16" s="13" t="s">
        <v>23</v>
      </c>
      <c r="C16" s="14" t="s">
        <v>22</v>
      </c>
      <c r="D16" s="15">
        <v>41701</v>
      </c>
      <c r="E16" s="17">
        <v>41876</v>
      </c>
      <c r="F16" s="7">
        <v>41828</v>
      </c>
      <c r="G16" s="7">
        <v>41838</v>
      </c>
      <c r="H16" s="7">
        <v>41848</v>
      </c>
      <c r="I16" s="7">
        <v>41858</v>
      </c>
      <c r="J16" s="7">
        <v>41869</v>
      </c>
      <c r="K16" s="7"/>
      <c r="L16" s="7"/>
      <c r="M16" s="7"/>
      <c r="N16" s="7"/>
      <c r="O16" s="7"/>
      <c r="P16" s="6">
        <f t="shared" si="3"/>
        <v>5</v>
      </c>
      <c r="Q16" s="4">
        <f t="shared" si="1"/>
        <v>250000</v>
      </c>
      <c r="S16" s="8">
        <f>E16-J16</f>
        <v>7</v>
      </c>
    </row>
    <row r="17" spans="1:19" s="5" customFormat="1" ht="45" customHeight="1" x14ac:dyDescent="0.25">
      <c r="A17" s="53">
        <v>21</v>
      </c>
      <c r="B17" s="13" t="s">
        <v>45</v>
      </c>
      <c r="C17" s="14" t="s">
        <v>44</v>
      </c>
      <c r="D17" s="15">
        <v>41705</v>
      </c>
      <c r="E17" s="15">
        <v>41985</v>
      </c>
      <c r="F17" s="7">
        <v>41828</v>
      </c>
      <c r="G17" s="7">
        <v>41838</v>
      </c>
      <c r="H17" s="7">
        <v>41848</v>
      </c>
      <c r="I17" s="7">
        <v>41858</v>
      </c>
      <c r="J17" s="7">
        <v>41869</v>
      </c>
      <c r="K17" s="7">
        <v>41879</v>
      </c>
      <c r="L17" s="7">
        <v>41890</v>
      </c>
      <c r="M17" s="7">
        <v>41900</v>
      </c>
      <c r="N17" s="7">
        <v>41911</v>
      </c>
      <c r="O17" s="7"/>
      <c r="P17" s="6">
        <f t="shared" si="3"/>
        <v>9</v>
      </c>
      <c r="Q17" s="4">
        <f t="shared" si="1"/>
        <v>450000</v>
      </c>
      <c r="S17" s="8">
        <f t="shared" si="2"/>
        <v>74</v>
      </c>
    </row>
    <row r="18" spans="1:19" s="5" customFormat="1" ht="45" customHeight="1" x14ac:dyDescent="0.25">
      <c r="A18" s="53">
        <v>22</v>
      </c>
      <c r="B18" s="13" t="s">
        <v>49</v>
      </c>
      <c r="C18" s="14" t="s">
        <v>48</v>
      </c>
      <c r="D18" s="15">
        <v>41705</v>
      </c>
      <c r="E18" s="15">
        <v>41960</v>
      </c>
      <c r="F18" s="7">
        <v>41828</v>
      </c>
      <c r="G18" s="7">
        <v>41838</v>
      </c>
      <c r="H18" s="7">
        <v>41848</v>
      </c>
      <c r="I18" s="7">
        <v>41858</v>
      </c>
      <c r="J18" s="7">
        <v>41869</v>
      </c>
      <c r="K18" s="7">
        <v>41879</v>
      </c>
      <c r="L18" s="7">
        <v>41890</v>
      </c>
      <c r="M18" s="7">
        <v>41900</v>
      </c>
      <c r="N18" s="7">
        <v>41911</v>
      </c>
      <c r="O18" s="7"/>
      <c r="P18" s="6">
        <f t="shared" si="3"/>
        <v>9</v>
      </c>
      <c r="Q18" s="4">
        <f t="shared" si="1"/>
        <v>450000</v>
      </c>
      <c r="S18" s="8">
        <f t="shared" si="2"/>
        <v>49</v>
      </c>
    </row>
    <row r="19" spans="1:19" s="5" customFormat="1" ht="45" customHeight="1" x14ac:dyDescent="0.25">
      <c r="A19" s="53">
        <v>23</v>
      </c>
      <c r="B19" s="13" t="s">
        <v>51</v>
      </c>
      <c r="C19" s="14" t="s">
        <v>50</v>
      </c>
      <c r="D19" s="15">
        <v>41709</v>
      </c>
      <c r="E19" s="17">
        <v>41863</v>
      </c>
      <c r="F19" s="7">
        <v>41828</v>
      </c>
      <c r="G19" s="7">
        <v>41838</v>
      </c>
      <c r="H19" s="7">
        <v>41848</v>
      </c>
      <c r="I19" s="7">
        <v>41858</v>
      </c>
      <c r="J19" s="7"/>
      <c r="K19" s="7"/>
      <c r="L19" s="7"/>
      <c r="M19" s="7"/>
      <c r="N19" s="7"/>
      <c r="O19" s="7"/>
      <c r="P19" s="6">
        <f t="shared" si="3"/>
        <v>4</v>
      </c>
      <c r="Q19" s="4">
        <f t="shared" si="1"/>
        <v>200000</v>
      </c>
      <c r="S19" s="8">
        <f>E19-I19</f>
        <v>5</v>
      </c>
    </row>
    <row r="20" spans="1:19" s="5" customFormat="1" ht="45" customHeight="1" x14ac:dyDescent="0.25">
      <c r="A20" s="53">
        <v>24</v>
      </c>
      <c r="B20" s="13" t="s">
        <v>39</v>
      </c>
      <c r="C20" s="14" t="s">
        <v>38</v>
      </c>
      <c r="D20" s="15">
        <v>41710</v>
      </c>
      <c r="E20" s="15">
        <v>41990</v>
      </c>
      <c r="F20" s="7">
        <v>41828</v>
      </c>
      <c r="G20" s="7">
        <v>41838</v>
      </c>
      <c r="H20" s="7">
        <v>41848</v>
      </c>
      <c r="I20" s="7">
        <v>41858</v>
      </c>
      <c r="J20" s="7">
        <v>41869</v>
      </c>
      <c r="K20" s="7">
        <v>41879</v>
      </c>
      <c r="L20" s="7">
        <v>41890</v>
      </c>
      <c r="M20" s="7">
        <v>41900</v>
      </c>
      <c r="N20" s="7">
        <v>41911</v>
      </c>
      <c r="O20" s="7"/>
      <c r="P20" s="6">
        <f>COUNT(F20:O20)</f>
        <v>9</v>
      </c>
      <c r="Q20" s="4">
        <f t="shared" si="1"/>
        <v>450000</v>
      </c>
      <c r="S20" s="8">
        <f t="shared" si="2"/>
        <v>79</v>
      </c>
    </row>
    <row r="21" spans="1:19" s="5" customFormat="1" ht="45" customHeight="1" x14ac:dyDescent="0.25">
      <c r="A21" s="53">
        <v>25</v>
      </c>
      <c r="B21" s="13" t="s">
        <v>33</v>
      </c>
      <c r="C21" s="14" t="s">
        <v>32</v>
      </c>
      <c r="D21" s="15">
        <v>41710</v>
      </c>
      <c r="E21" s="17">
        <v>41875</v>
      </c>
      <c r="F21" s="7">
        <v>41828</v>
      </c>
      <c r="G21" s="7">
        <v>41838</v>
      </c>
      <c r="H21" s="7">
        <v>41848</v>
      </c>
      <c r="I21" s="7">
        <v>41858</v>
      </c>
      <c r="J21" s="7">
        <v>41869</v>
      </c>
      <c r="K21" s="7"/>
      <c r="L21" s="7"/>
      <c r="M21" s="7"/>
      <c r="N21" s="7"/>
      <c r="O21" s="7"/>
      <c r="P21" s="6">
        <f>COUNT(F21:N21)</f>
        <v>5</v>
      </c>
      <c r="Q21" s="4">
        <f t="shared" si="1"/>
        <v>250000</v>
      </c>
      <c r="S21" s="8">
        <f>E21-J21</f>
        <v>6</v>
      </c>
    </row>
    <row r="22" spans="1:19" s="5" customFormat="1" ht="60" customHeight="1" x14ac:dyDescent="0.25">
      <c r="A22" s="53">
        <v>26</v>
      </c>
      <c r="B22" s="13" t="s">
        <v>43</v>
      </c>
      <c r="C22" s="14" t="s">
        <v>42</v>
      </c>
      <c r="D22" s="15">
        <v>41710</v>
      </c>
      <c r="E22" s="15">
        <v>41925</v>
      </c>
      <c r="F22" s="7">
        <v>41828</v>
      </c>
      <c r="G22" s="7">
        <v>41838</v>
      </c>
      <c r="H22" s="7">
        <v>41848</v>
      </c>
      <c r="I22" s="7">
        <v>41858</v>
      </c>
      <c r="J22" s="7">
        <v>41869</v>
      </c>
      <c r="K22" s="7">
        <v>41879</v>
      </c>
      <c r="L22" s="7">
        <v>41890</v>
      </c>
      <c r="M22" s="7">
        <v>41900</v>
      </c>
      <c r="N22" s="7">
        <v>41911</v>
      </c>
      <c r="O22" s="7"/>
      <c r="P22" s="6">
        <f>COUNT(F22:N22)</f>
        <v>9</v>
      </c>
      <c r="Q22" s="4">
        <f t="shared" si="1"/>
        <v>450000</v>
      </c>
      <c r="S22" s="8">
        <f t="shared" si="2"/>
        <v>14</v>
      </c>
    </row>
    <row r="23" spans="1:19" s="5" customFormat="1" ht="90" customHeight="1" x14ac:dyDescent="0.25">
      <c r="A23" s="53">
        <v>27</v>
      </c>
      <c r="B23" s="13" t="s">
        <v>31</v>
      </c>
      <c r="C23" s="14" t="s">
        <v>30</v>
      </c>
      <c r="D23" s="15">
        <v>41772</v>
      </c>
      <c r="E23" s="15">
        <v>41922</v>
      </c>
      <c r="F23" s="7">
        <v>41828</v>
      </c>
      <c r="G23" s="7">
        <v>41838</v>
      </c>
      <c r="H23" s="7">
        <v>41848</v>
      </c>
      <c r="I23" s="7">
        <v>41858</v>
      </c>
      <c r="J23" s="7">
        <v>41869</v>
      </c>
      <c r="K23" s="7">
        <v>41879</v>
      </c>
      <c r="L23" s="7">
        <v>41890</v>
      </c>
      <c r="M23" s="7">
        <v>41900</v>
      </c>
      <c r="N23" s="7">
        <v>41911</v>
      </c>
      <c r="O23" s="7"/>
      <c r="P23" s="6">
        <f>COUNT(F23:N23)</f>
        <v>9</v>
      </c>
      <c r="Q23" s="4">
        <f t="shared" si="1"/>
        <v>450000</v>
      </c>
      <c r="S23" s="8">
        <f t="shared" si="2"/>
        <v>11</v>
      </c>
    </row>
    <row r="24" spans="1:19" s="5" customFormat="1" ht="45" customHeight="1" x14ac:dyDescent="0.25">
      <c r="A24" s="53">
        <v>28</v>
      </c>
      <c r="B24" s="13" t="s">
        <v>53</v>
      </c>
      <c r="C24" s="14" t="s">
        <v>52</v>
      </c>
      <c r="D24" s="15">
        <v>41773</v>
      </c>
      <c r="E24" s="17">
        <v>41878</v>
      </c>
      <c r="F24" s="7">
        <v>41828</v>
      </c>
      <c r="G24" s="7">
        <v>41838</v>
      </c>
      <c r="H24" s="7">
        <v>41848</v>
      </c>
      <c r="I24" s="7">
        <v>41858</v>
      </c>
      <c r="J24" s="7">
        <v>41869</v>
      </c>
      <c r="K24" s="7"/>
      <c r="L24" s="7"/>
      <c r="M24" s="7"/>
      <c r="N24" s="7"/>
      <c r="O24" s="7"/>
      <c r="P24" s="6">
        <f>COUNT(F24:N24)</f>
        <v>5</v>
      </c>
      <c r="Q24" s="4">
        <f t="shared" si="1"/>
        <v>250000</v>
      </c>
      <c r="S24" s="8">
        <f>E24-J24</f>
        <v>9</v>
      </c>
    </row>
    <row r="25" spans="1:19" s="5" customFormat="1" ht="60" customHeight="1" x14ac:dyDescent="0.25">
      <c r="A25" s="53">
        <v>29</v>
      </c>
      <c r="B25" s="13" t="s">
        <v>47</v>
      </c>
      <c r="C25" s="14" t="s">
        <v>46</v>
      </c>
      <c r="D25" s="15">
        <v>41780</v>
      </c>
      <c r="E25" s="15">
        <v>42350</v>
      </c>
      <c r="F25" s="7">
        <v>41828</v>
      </c>
      <c r="G25" s="7">
        <v>41838</v>
      </c>
      <c r="H25" s="7">
        <v>41848</v>
      </c>
      <c r="I25" s="7">
        <v>41858</v>
      </c>
      <c r="J25" s="7">
        <v>41869</v>
      </c>
      <c r="K25" s="7">
        <v>41879</v>
      </c>
      <c r="L25" s="7">
        <v>41890</v>
      </c>
      <c r="M25" s="7">
        <v>41900</v>
      </c>
      <c r="N25" s="7">
        <v>41911</v>
      </c>
      <c r="O25" s="7"/>
      <c r="P25" s="6">
        <f>COUNT(F25:N25)</f>
        <v>9</v>
      </c>
      <c r="Q25" s="4">
        <f t="shared" si="1"/>
        <v>450000</v>
      </c>
      <c r="S25" s="8">
        <f t="shared" si="2"/>
        <v>439</v>
      </c>
    </row>
    <row r="26" spans="1:19" s="5" customFormat="1" x14ac:dyDescent="0.25">
      <c r="A26" s="19"/>
      <c r="B26" s="20"/>
      <c r="C26" s="21"/>
      <c r="D26" s="22"/>
      <c r="E26" s="22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6">
        <f t="shared" ref="P26:P31" si="4">COUNT(F26:N26)</f>
        <v>0</v>
      </c>
      <c r="Q26" s="4">
        <f t="shared" si="1"/>
        <v>0</v>
      </c>
      <c r="S26" s="8">
        <f t="shared" si="2"/>
        <v>0</v>
      </c>
    </row>
    <row r="27" spans="1:19" s="5" customFormat="1" x14ac:dyDescent="0.25">
      <c r="A27" s="19"/>
      <c r="B27" s="20"/>
      <c r="C27" s="21"/>
      <c r="D27" s="22"/>
      <c r="E27" s="22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6">
        <f t="shared" si="4"/>
        <v>0</v>
      </c>
      <c r="Q27" s="4">
        <f t="shared" si="1"/>
        <v>0</v>
      </c>
      <c r="S27" s="8">
        <f t="shared" si="2"/>
        <v>0</v>
      </c>
    </row>
    <row r="28" spans="1:19" s="5" customFormat="1" x14ac:dyDescent="0.25">
      <c r="A28" s="19"/>
      <c r="B28" s="20"/>
      <c r="C28" s="21"/>
      <c r="D28" s="22"/>
      <c r="E28" s="22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6">
        <f t="shared" si="4"/>
        <v>0</v>
      </c>
      <c r="Q28" s="4">
        <f t="shared" si="1"/>
        <v>0</v>
      </c>
      <c r="S28" s="8">
        <f t="shared" si="2"/>
        <v>0</v>
      </c>
    </row>
    <row r="29" spans="1:19" s="5" customFormat="1" x14ac:dyDescent="0.25">
      <c r="A29" s="19"/>
      <c r="B29" s="20"/>
      <c r="C29" s="21"/>
      <c r="D29" s="22"/>
      <c r="E29" s="22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6">
        <f t="shared" si="4"/>
        <v>0</v>
      </c>
      <c r="Q29" s="4">
        <f t="shared" si="1"/>
        <v>0</v>
      </c>
      <c r="S29" s="8">
        <f t="shared" si="2"/>
        <v>0</v>
      </c>
    </row>
    <row r="30" spans="1:19" s="5" customFormat="1" x14ac:dyDescent="0.25">
      <c r="A30" s="19"/>
      <c r="B30" s="20"/>
      <c r="C30" s="21"/>
      <c r="D30" s="22"/>
      <c r="E30" s="22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6">
        <f t="shared" si="4"/>
        <v>0</v>
      </c>
      <c r="Q30" s="4">
        <f t="shared" si="1"/>
        <v>0</v>
      </c>
      <c r="S30" s="8">
        <f t="shared" si="2"/>
        <v>0</v>
      </c>
    </row>
    <row r="31" spans="1:19" s="5" customFormat="1" x14ac:dyDescent="0.25">
      <c r="A31" s="19"/>
      <c r="B31" s="20"/>
      <c r="C31" s="21"/>
      <c r="D31" s="22"/>
      <c r="E31" s="22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6">
        <f t="shared" si="4"/>
        <v>0</v>
      </c>
      <c r="Q31" s="4">
        <f t="shared" si="1"/>
        <v>0</v>
      </c>
      <c r="S31" s="8">
        <f t="shared" si="2"/>
        <v>0</v>
      </c>
    </row>
    <row r="32" spans="1:19" ht="15" customHeight="1" x14ac:dyDescent="0.25">
      <c r="F32"/>
      <c r="P32" s="2">
        <f>SUM(P2:P31)</f>
        <v>181</v>
      </c>
      <c r="Q32" s="2">
        <f>SUM(Q2:Q31)</f>
        <v>9050000</v>
      </c>
    </row>
    <row r="34" spans="5:6" x14ac:dyDescent="0.25">
      <c r="E34" s="29" t="s">
        <v>75</v>
      </c>
    </row>
    <row r="35" spans="5:6" x14ac:dyDescent="0.25">
      <c r="E35" s="30"/>
      <c r="F35" s="5" t="s">
        <v>76</v>
      </c>
    </row>
  </sheetData>
  <autoFilter ref="A1:Q32">
    <sortState ref="A2:Q33">
      <sortCondition ref="C1:C33"/>
    </sortState>
  </autoFilter>
  <pageMargins left="0.70866141732283472" right="0.70866141732283472" top="0.74803149606299213" bottom="0.74803149606299213" header="0.31496062992125984" footer="0.31496062992125984"/>
  <pageSetup paperSize="9" scale="31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D77"/>
  <sheetViews>
    <sheetView workbookViewId="0">
      <pane ySplit="1" topLeftCell="A2" activePane="bottomLeft" state="frozen"/>
      <selection pane="bottomLeft" activeCell="B19" sqref="B19"/>
    </sheetView>
  </sheetViews>
  <sheetFormatPr defaultColWidth="0" defaultRowHeight="15" x14ac:dyDescent="0.25"/>
  <cols>
    <col min="1" max="1" width="15.7109375" hidden="1" customWidth="1"/>
    <col min="2" max="2" width="38.28515625" customWidth="1"/>
    <col min="3" max="3" width="3.140625" bestFit="1" customWidth="1"/>
    <col min="4" max="4" width="74.7109375"/>
    <col min="5" max="5" width="15.140625" style="28" bestFit="1" customWidth="1"/>
    <col min="6" max="6" width="11" customWidth="1"/>
    <col min="7" max="7" width="15" style="28" bestFit="1" customWidth="1"/>
    <col min="8" max="8" width="13.28515625" bestFit="1" customWidth="1"/>
    <col min="9" max="13" width="13.28515625" customWidth="1"/>
    <col min="14" max="14" width="9.140625" customWidth="1"/>
    <col min="15" max="15" width="18" customWidth="1"/>
    <col min="17" max="17" width="10" bestFit="1" customWidth="1"/>
    <col min="19" max="19" width="9.5703125" customWidth="1"/>
    <col min="20" max="258" width="9.140625" customWidth="1"/>
    <col min="259" max="264" width="0" hidden="1" customWidth="1"/>
    <col min="265" max="16384" width="9" hidden="1"/>
  </cols>
  <sheetData>
    <row r="1" spans="2:19" ht="45" x14ac:dyDescent="0.25">
      <c r="B1" t="s">
        <v>120</v>
      </c>
      <c r="C1" s="1" t="s">
        <v>60</v>
      </c>
      <c r="D1" s="1" t="s">
        <v>8</v>
      </c>
      <c r="E1" s="1" t="s">
        <v>0</v>
      </c>
      <c r="F1" s="18" t="s">
        <v>6</v>
      </c>
      <c r="G1" s="18" t="s">
        <v>7</v>
      </c>
      <c r="H1" s="1" t="s">
        <v>61</v>
      </c>
      <c r="I1" s="1" t="s">
        <v>62</v>
      </c>
      <c r="J1" s="1" t="s">
        <v>63</v>
      </c>
      <c r="K1" s="1" t="s">
        <v>64</v>
      </c>
      <c r="L1" s="1" t="s">
        <v>65</v>
      </c>
      <c r="M1" s="1" t="s">
        <v>66</v>
      </c>
      <c r="N1" s="1" t="s">
        <v>74</v>
      </c>
      <c r="O1" s="1" t="s">
        <v>67</v>
      </c>
      <c r="Q1" s="3">
        <v>160000</v>
      </c>
      <c r="S1" s="1" t="s">
        <v>77</v>
      </c>
    </row>
    <row r="2" spans="2:19" s="5" customFormat="1" ht="60" x14ac:dyDescent="0.25">
      <c r="B2" s="5" t="s">
        <v>121</v>
      </c>
      <c r="C2" s="12">
        <v>2</v>
      </c>
      <c r="D2" s="13" t="s">
        <v>17</v>
      </c>
      <c r="E2" s="34" t="s">
        <v>16</v>
      </c>
      <c r="F2" s="15">
        <v>40973</v>
      </c>
      <c r="G2" s="36">
        <v>42004</v>
      </c>
      <c r="H2" s="7">
        <v>41835</v>
      </c>
      <c r="I2" s="7">
        <v>41849</v>
      </c>
      <c r="J2" s="7">
        <v>41863</v>
      </c>
      <c r="K2" s="7">
        <v>41877</v>
      </c>
      <c r="L2" s="7">
        <v>41891</v>
      </c>
      <c r="M2" s="7">
        <v>41905</v>
      </c>
      <c r="N2" s="24">
        <f t="shared" ref="N2:N33" si="0">COUNT(H2:M2)</f>
        <v>6</v>
      </c>
      <c r="O2" s="4">
        <f t="shared" ref="O2:O33" si="1">N2*$Q$1</f>
        <v>960000</v>
      </c>
      <c r="S2" s="8">
        <f t="shared" ref="S2:S9" si="2">G2-M2</f>
        <v>99</v>
      </c>
    </row>
    <row r="3" spans="2:19" s="5" customFormat="1" ht="30" x14ac:dyDescent="0.25">
      <c r="B3" s="5" t="s">
        <v>127</v>
      </c>
      <c r="C3" s="12">
        <v>3</v>
      </c>
      <c r="D3" s="13" t="s">
        <v>19</v>
      </c>
      <c r="E3" s="34" t="s">
        <v>18</v>
      </c>
      <c r="F3" s="15">
        <v>41474</v>
      </c>
      <c r="G3" s="36">
        <v>41993</v>
      </c>
      <c r="H3" s="7">
        <v>41835</v>
      </c>
      <c r="I3" s="7">
        <v>41849</v>
      </c>
      <c r="J3" s="7">
        <v>41863</v>
      </c>
      <c r="K3" s="7">
        <v>41877</v>
      </c>
      <c r="L3" s="7">
        <v>41891</v>
      </c>
      <c r="M3" s="7">
        <v>41905</v>
      </c>
      <c r="N3" s="24">
        <f t="shared" si="0"/>
        <v>6</v>
      </c>
      <c r="O3" s="4">
        <f t="shared" si="1"/>
        <v>960000</v>
      </c>
      <c r="S3" s="8">
        <f t="shared" si="2"/>
        <v>88</v>
      </c>
    </row>
    <row r="4" spans="2:19" s="5" customFormat="1" ht="45" x14ac:dyDescent="0.25">
      <c r="B4" s="5" t="s">
        <v>123</v>
      </c>
      <c r="C4" s="12">
        <v>4</v>
      </c>
      <c r="D4" s="13" t="s">
        <v>21</v>
      </c>
      <c r="E4" s="34" t="s">
        <v>20</v>
      </c>
      <c r="F4" s="15">
        <v>41508</v>
      </c>
      <c r="G4" s="36">
        <v>41988</v>
      </c>
      <c r="H4" s="7">
        <v>41835</v>
      </c>
      <c r="I4" s="7">
        <v>41849</v>
      </c>
      <c r="J4" s="7">
        <v>41863</v>
      </c>
      <c r="K4" s="7">
        <v>41877</v>
      </c>
      <c r="L4" s="7">
        <v>41891</v>
      </c>
      <c r="M4" s="7">
        <v>41905</v>
      </c>
      <c r="N4" s="24">
        <f t="shared" si="0"/>
        <v>6</v>
      </c>
      <c r="O4" s="4">
        <f t="shared" si="1"/>
        <v>960000</v>
      </c>
      <c r="S4" s="8">
        <f t="shared" si="2"/>
        <v>83</v>
      </c>
    </row>
    <row r="5" spans="2:19" s="5" customFormat="1" ht="60" x14ac:dyDescent="0.25">
      <c r="B5" s="5" t="s">
        <v>121</v>
      </c>
      <c r="C5" s="12">
        <v>5</v>
      </c>
      <c r="D5" s="13" t="s">
        <v>35</v>
      </c>
      <c r="E5" s="34" t="s">
        <v>34</v>
      </c>
      <c r="F5" s="15">
        <v>41521</v>
      </c>
      <c r="G5" s="36">
        <v>41960</v>
      </c>
      <c r="H5" s="7">
        <v>41835</v>
      </c>
      <c r="I5" s="7">
        <v>41849</v>
      </c>
      <c r="J5" s="7">
        <v>41863</v>
      </c>
      <c r="K5" s="7">
        <v>41877</v>
      </c>
      <c r="L5" s="7">
        <v>41891</v>
      </c>
      <c r="M5" s="7">
        <v>41905</v>
      </c>
      <c r="N5" s="24">
        <f t="shared" si="0"/>
        <v>6</v>
      </c>
      <c r="O5" s="4">
        <f t="shared" si="1"/>
        <v>960000</v>
      </c>
      <c r="S5" s="8">
        <f t="shared" si="2"/>
        <v>55</v>
      </c>
    </row>
    <row r="6" spans="2:19" s="5" customFormat="1" ht="45" x14ac:dyDescent="0.25">
      <c r="B6" s="5" t="s">
        <v>122</v>
      </c>
      <c r="C6" s="12">
        <v>6</v>
      </c>
      <c r="D6" s="51" t="s">
        <v>11</v>
      </c>
      <c r="E6" s="34" t="s">
        <v>2</v>
      </c>
      <c r="F6" s="15">
        <v>41550</v>
      </c>
      <c r="G6" s="36">
        <v>41915</v>
      </c>
      <c r="H6" s="7">
        <v>41835</v>
      </c>
      <c r="I6" s="7">
        <v>41849</v>
      </c>
      <c r="J6" s="7">
        <v>41863</v>
      </c>
      <c r="K6" s="7">
        <v>41877</v>
      </c>
      <c r="L6" s="7">
        <v>41891</v>
      </c>
      <c r="M6" s="7">
        <v>41905</v>
      </c>
      <c r="N6" s="24">
        <f t="shared" si="0"/>
        <v>6</v>
      </c>
      <c r="O6" s="4">
        <f t="shared" si="1"/>
        <v>960000</v>
      </c>
      <c r="S6" s="8">
        <f t="shared" si="2"/>
        <v>10</v>
      </c>
    </row>
    <row r="7" spans="2:19" s="5" customFormat="1" ht="30" x14ac:dyDescent="0.25">
      <c r="B7" s="5" t="s">
        <v>122</v>
      </c>
      <c r="C7" s="12">
        <v>7</v>
      </c>
      <c r="D7" s="51" t="s">
        <v>10</v>
      </c>
      <c r="E7" s="34" t="s">
        <v>1</v>
      </c>
      <c r="F7" s="15">
        <v>41565</v>
      </c>
      <c r="G7" s="36">
        <v>41929</v>
      </c>
      <c r="H7" s="7">
        <v>41835</v>
      </c>
      <c r="I7" s="7">
        <v>41849</v>
      </c>
      <c r="J7" s="7">
        <v>41863</v>
      </c>
      <c r="K7" s="7">
        <v>41877</v>
      </c>
      <c r="L7" s="7">
        <v>41891</v>
      </c>
      <c r="M7" s="7">
        <v>41905</v>
      </c>
      <c r="N7" s="24">
        <f t="shared" si="0"/>
        <v>6</v>
      </c>
      <c r="O7" s="4">
        <f t="shared" si="1"/>
        <v>960000</v>
      </c>
      <c r="S7" s="8">
        <f t="shared" si="2"/>
        <v>24</v>
      </c>
    </row>
    <row r="8" spans="2:19" s="5" customFormat="1" ht="45" x14ac:dyDescent="0.25">
      <c r="B8" s="5" t="s">
        <v>123</v>
      </c>
      <c r="C8" s="12">
        <v>8</v>
      </c>
      <c r="D8" s="13" t="s">
        <v>41</v>
      </c>
      <c r="E8" s="34" t="s">
        <v>40</v>
      </c>
      <c r="F8" s="15">
        <v>41570</v>
      </c>
      <c r="G8" s="36">
        <v>41993</v>
      </c>
      <c r="H8" s="7">
        <v>41835</v>
      </c>
      <c r="I8" s="7">
        <v>41849</v>
      </c>
      <c r="J8" s="7">
        <v>41863</v>
      </c>
      <c r="K8" s="7">
        <v>41877</v>
      </c>
      <c r="L8" s="7">
        <v>41891</v>
      </c>
      <c r="M8" s="7">
        <v>41905</v>
      </c>
      <c r="N8" s="24">
        <f t="shared" si="0"/>
        <v>6</v>
      </c>
      <c r="O8" s="4">
        <f t="shared" si="1"/>
        <v>960000</v>
      </c>
      <c r="S8" s="8">
        <f t="shared" si="2"/>
        <v>88</v>
      </c>
    </row>
    <row r="9" spans="2:19" s="5" customFormat="1" ht="60" x14ac:dyDescent="0.25">
      <c r="B9" s="5" t="s">
        <v>122</v>
      </c>
      <c r="C9" s="12">
        <v>9</v>
      </c>
      <c r="D9" s="51" t="s">
        <v>13</v>
      </c>
      <c r="E9" s="34" t="s">
        <v>4</v>
      </c>
      <c r="F9" s="15">
        <v>41576</v>
      </c>
      <c r="G9" s="36">
        <v>41993</v>
      </c>
      <c r="H9" s="7">
        <v>41835</v>
      </c>
      <c r="I9" s="7">
        <v>41849</v>
      </c>
      <c r="J9" s="7">
        <v>41863</v>
      </c>
      <c r="K9" s="7">
        <v>41877</v>
      </c>
      <c r="L9" s="7">
        <v>41891</v>
      </c>
      <c r="M9" s="7">
        <v>41905</v>
      </c>
      <c r="N9" s="24">
        <f t="shared" si="0"/>
        <v>6</v>
      </c>
      <c r="O9" s="4">
        <f t="shared" si="1"/>
        <v>960000</v>
      </c>
      <c r="S9" s="8">
        <f t="shared" si="2"/>
        <v>88</v>
      </c>
    </row>
    <row r="10" spans="2:19" s="5" customFormat="1" ht="75" x14ac:dyDescent="0.25">
      <c r="B10" s="5" t="s">
        <v>124</v>
      </c>
      <c r="C10" s="12">
        <v>10</v>
      </c>
      <c r="D10" s="13" t="s">
        <v>25</v>
      </c>
      <c r="E10" s="34" t="s">
        <v>24</v>
      </c>
      <c r="F10" s="15">
        <v>41577</v>
      </c>
      <c r="G10" s="37">
        <v>41848</v>
      </c>
      <c r="H10" s="7">
        <v>41835</v>
      </c>
      <c r="I10" s="7"/>
      <c r="J10" s="7"/>
      <c r="K10" s="7"/>
      <c r="L10" s="7"/>
      <c r="M10" s="7"/>
      <c r="N10" s="24">
        <f t="shared" si="0"/>
        <v>1</v>
      </c>
      <c r="O10" s="4">
        <f t="shared" si="1"/>
        <v>160000</v>
      </c>
      <c r="S10" s="8">
        <f>G10-H10</f>
        <v>13</v>
      </c>
    </row>
    <row r="11" spans="2:19" s="5" customFormat="1" ht="60" x14ac:dyDescent="0.25">
      <c r="B11" s="5" t="s">
        <v>124</v>
      </c>
      <c r="C11" s="12">
        <v>11</v>
      </c>
      <c r="D11" s="13" t="s">
        <v>27</v>
      </c>
      <c r="E11" s="34" t="s">
        <v>26</v>
      </c>
      <c r="F11" s="15">
        <v>41579</v>
      </c>
      <c r="G11" s="37">
        <v>41849</v>
      </c>
      <c r="H11" s="7">
        <v>41835</v>
      </c>
      <c r="I11" s="7">
        <v>41849</v>
      </c>
      <c r="J11" s="7"/>
      <c r="K11" s="7"/>
      <c r="L11" s="7"/>
      <c r="M11" s="7"/>
      <c r="N11" s="24">
        <f t="shared" si="0"/>
        <v>2</v>
      </c>
      <c r="O11" s="4">
        <f t="shared" si="1"/>
        <v>320000</v>
      </c>
      <c r="S11" s="8">
        <f>G11-I11</f>
        <v>0</v>
      </c>
    </row>
    <row r="12" spans="2:19" s="5" customFormat="1" ht="30" x14ac:dyDescent="0.25">
      <c r="B12" s="5" t="s">
        <v>122</v>
      </c>
      <c r="C12" s="12">
        <v>12</v>
      </c>
      <c r="D12" s="51" t="s">
        <v>12</v>
      </c>
      <c r="E12" s="34" t="s">
        <v>3</v>
      </c>
      <c r="F12" s="15">
        <v>41589</v>
      </c>
      <c r="G12" s="36">
        <v>41995</v>
      </c>
      <c r="H12" s="7">
        <v>41835</v>
      </c>
      <c r="I12" s="7">
        <v>41849</v>
      </c>
      <c r="J12" s="7">
        <v>41863</v>
      </c>
      <c r="K12" s="7">
        <v>41877</v>
      </c>
      <c r="L12" s="7">
        <v>41891</v>
      </c>
      <c r="M12" s="7">
        <v>41905</v>
      </c>
      <c r="N12" s="24">
        <f t="shared" si="0"/>
        <v>6</v>
      </c>
      <c r="O12" s="4">
        <f t="shared" si="1"/>
        <v>960000</v>
      </c>
      <c r="S12" s="8">
        <f>G12-M12</f>
        <v>90</v>
      </c>
    </row>
    <row r="13" spans="2:19" s="5" customFormat="1" ht="90" x14ac:dyDescent="0.25">
      <c r="B13" s="5" t="s">
        <v>128</v>
      </c>
      <c r="C13" s="12">
        <v>13</v>
      </c>
      <c r="D13" s="13" t="s">
        <v>55</v>
      </c>
      <c r="E13" s="34" t="s">
        <v>54</v>
      </c>
      <c r="F13" s="15">
        <v>41603</v>
      </c>
      <c r="G13" s="36">
        <v>41944</v>
      </c>
      <c r="H13" s="7">
        <v>41835</v>
      </c>
      <c r="I13" s="7">
        <v>41849</v>
      </c>
      <c r="J13" s="7">
        <v>41863</v>
      </c>
      <c r="K13" s="7">
        <v>41877</v>
      </c>
      <c r="L13" s="7">
        <v>41891</v>
      </c>
      <c r="M13" s="7">
        <v>41905</v>
      </c>
      <c r="N13" s="24">
        <f t="shared" si="0"/>
        <v>6</v>
      </c>
      <c r="O13" s="4">
        <f t="shared" si="1"/>
        <v>960000</v>
      </c>
      <c r="S13" s="8">
        <f t="shared" ref="S13:S16" si="3">G13-M13</f>
        <v>39</v>
      </c>
    </row>
    <row r="14" spans="2:19" s="5" customFormat="1" ht="60" x14ac:dyDescent="0.25">
      <c r="B14" s="5" t="s">
        <v>128</v>
      </c>
      <c r="C14" s="12">
        <v>14</v>
      </c>
      <c r="D14" s="13" t="s">
        <v>57</v>
      </c>
      <c r="E14" s="34" t="s">
        <v>56</v>
      </c>
      <c r="F14" s="15">
        <v>41610</v>
      </c>
      <c r="G14" s="36">
        <v>41983</v>
      </c>
      <c r="H14" s="7">
        <v>41835</v>
      </c>
      <c r="I14" s="7">
        <v>41849</v>
      </c>
      <c r="J14" s="7">
        <v>41863</v>
      </c>
      <c r="K14" s="7">
        <v>41877</v>
      </c>
      <c r="L14" s="7">
        <v>41891</v>
      </c>
      <c r="M14" s="7">
        <v>41905</v>
      </c>
      <c r="N14" s="24">
        <f t="shared" si="0"/>
        <v>6</v>
      </c>
      <c r="O14" s="4">
        <f t="shared" si="1"/>
        <v>960000</v>
      </c>
      <c r="S14" s="8">
        <f t="shared" si="3"/>
        <v>78</v>
      </c>
    </row>
    <row r="15" spans="2:19" s="5" customFormat="1" ht="45" x14ac:dyDescent="0.25">
      <c r="B15" s="5" t="s">
        <v>122</v>
      </c>
      <c r="C15" s="12">
        <v>15</v>
      </c>
      <c r="D15" s="51" t="s">
        <v>9</v>
      </c>
      <c r="E15" s="35" t="s">
        <v>15</v>
      </c>
      <c r="F15" s="16">
        <v>41633</v>
      </c>
      <c r="G15" s="38">
        <v>41995</v>
      </c>
      <c r="H15" s="7">
        <v>41835</v>
      </c>
      <c r="I15" s="7">
        <v>41849</v>
      </c>
      <c r="J15" s="7">
        <v>41863</v>
      </c>
      <c r="K15" s="7">
        <v>41877</v>
      </c>
      <c r="L15" s="7">
        <v>41891</v>
      </c>
      <c r="M15" s="7">
        <v>41905</v>
      </c>
      <c r="N15" s="24">
        <f t="shared" si="0"/>
        <v>6</v>
      </c>
      <c r="O15" s="4">
        <f t="shared" si="1"/>
        <v>960000</v>
      </c>
      <c r="S15" s="8">
        <f t="shared" si="3"/>
        <v>90</v>
      </c>
    </row>
    <row r="16" spans="2:19" s="5" customFormat="1" ht="45" x14ac:dyDescent="0.25">
      <c r="B16" s="5" t="s">
        <v>122</v>
      </c>
      <c r="C16" s="12">
        <v>16</v>
      </c>
      <c r="D16" s="51" t="s">
        <v>14</v>
      </c>
      <c r="E16" s="34" t="s">
        <v>5</v>
      </c>
      <c r="F16" s="15">
        <v>41654</v>
      </c>
      <c r="G16" s="36">
        <v>42019</v>
      </c>
      <c r="H16" s="7">
        <v>41835</v>
      </c>
      <c r="I16" s="7">
        <v>41849</v>
      </c>
      <c r="J16" s="7">
        <v>41863</v>
      </c>
      <c r="K16" s="7">
        <v>41877</v>
      </c>
      <c r="L16" s="7">
        <v>41891</v>
      </c>
      <c r="M16" s="7">
        <v>41905</v>
      </c>
      <c r="N16" s="24">
        <f t="shared" si="0"/>
        <v>6</v>
      </c>
      <c r="O16" s="4">
        <f t="shared" si="1"/>
        <v>960000</v>
      </c>
      <c r="S16" s="8">
        <f t="shared" si="3"/>
        <v>114</v>
      </c>
    </row>
    <row r="17" spans="2:19" s="5" customFormat="1" ht="30" x14ac:dyDescent="0.25">
      <c r="B17" s="5" t="s">
        <v>121</v>
      </c>
      <c r="C17" s="12">
        <v>17</v>
      </c>
      <c r="D17" s="13" t="s">
        <v>59</v>
      </c>
      <c r="E17" s="34" t="s">
        <v>58</v>
      </c>
      <c r="F17" s="15">
        <v>41689</v>
      </c>
      <c r="G17" s="37">
        <v>41899</v>
      </c>
      <c r="H17" s="7">
        <v>41835</v>
      </c>
      <c r="I17" s="7">
        <v>41849</v>
      </c>
      <c r="J17" s="7">
        <v>41863</v>
      </c>
      <c r="K17" s="7">
        <v>41877</v>
      </c>
      <c r="L17" s="7">
        <v>41891</v>
      </c>
      <c r="M17" s="7"/>
      <c r="N17" s="24">
        <f t="shared" si="0"/>
        <v>5</v>
      </c>
      <c r="O17" s="4">
        <f t="shared" si="1"/>
        <v>800000</v>
      </c>
      <c r="S17" s="8">
        <f>G17-L17</f>
        <v>8</v>
      </c>
    </row>
    <row r="18" spans="2:19" s="5" customFormat="1" ht="75" x14ac:dyDescent="0.25">
      <c r="B18" s="5" t="s">
        <v>125</v>
      </c>
      <c r="C18" s="12">
        <v>18</v>
      </c>
      <c r="D18" s="13" t="s">
        <v>29</v>
      </c>
      <c r="E18" s="34" t="s">
        <v>28</v>
      </c>
      <c r="F18" s="15">
        <v>41691</v>
      </c>
      <c r="G18" s="37">
        <v>41861</v>
      </c>
      <c r="H18" s="7">
        <v>41835</v>
      </c>
      <c r="I18" s="7">
        <v>41849</v>
      </c>
      <c r="J18" s="7"/>
      <c r="K18" s="7"/>
      <c r="L18" s="7"/>
      <c r="M18" s="7"/>
      <c r="N18" s="24">
        <f t="shared" si="0"/>
        <v>2</v>
      </c>
      <c r="O18" s="4">
        <f t="shared" si="1"/>
        <v>320000</v>
      </c>
      <c r="S18" s="8">
        <f>G18-I18</f>
        <v>12</v>
      </c>
    </row>
    <row r="19" spans="2:19" s="5" customFormat="1" ht="45" x14ac:dyDescent="0.25">
      <c r="B19" s="5" t="s">
        <v>121</v>
      </c>
      <c r="C19" s="12">
        <v>19</v>
      </c>
      <c r="D19" s="13" t="s">
        <v>37</v>
      </c>
      <c r="E19" s="34" t="s">
        <v>36</v>
      </c>
      <c r="F19" s="15">
        <v>41696</v>
      </c>
      <c r="G19" s="36">
        <v>41988</v>
      </c>
      <c r="H19" s="7">
        <v>41835</v>
      </c>
      <c r="I19" s="7">
        <v>41849</v>
      </c>
      <c r="J19" s="7">
        <v>41863</v>
      </c>
      <c r="K19" s="7">
        <v>41877</v>
      </c>
      <c r="L19" s="7">
        <v>41891</v>
      </c>
      <c r="M19" s="7">
        <v>41905</v>
      </c>
      <c r="N19" s="24">
        <f t="shared" si="0"/>
        <v>6</v>
      </c>
      <c r="O19" s="4">
        <f t="shared" si="1"/>
        <v>960000</v>
      </c>
      <c r="S19" s="8">
        <f>G19-M19</f>
        <v>83</v>
      </c>
    </row>
    <row r="20" spans="2:19" s="5" customFormat="1" x14ac:dyDescent="0.25">
      <c r="B20" s="5" t="s">
        <v>125</v>
      </c>
      <c r="C20" s="12">
        <v>20</v>
      </c>
      <c r="D20" s="13" t="s">
        <v>23</v>
      </c>
      <c r="E20" s="34" t="s">
        <v>22</v>
      </c>
      <c r="F20" s="15">
        <v>41701</v>
      </c>
      <c r="G20" s="37">
        <v>41876</v>
      </c>
      <c r="H20" s="7">
        <v>41835</v>
      </c>
      <c r="I20" s="7">
        <v>41849</v>
      </c>
      <c r="J20" s="7">
        <v>41863</v>
      </c>
      <c r="K20" s="7"/>
      <c r="L20" s="7"/>
      <c r="M20" s="7"/>
      <c r="N20" s="24">
        <f t="shared" si="0"/>
        <v>3</v>
      </c>
      <c r="O20" s="4">
        <f t="shared" si="1"/>
        <v>480000</v>
      </c>
      <c r="S20" s="8">
        <f>G20-J20</f>
        <v>13</v>
      </c>
    </row>
    <row r="21" spans="2:19" s="5" customFormat="1" ht="30" x14ac:dyDescent="0.25">
      <c r="B21" s="5" t="s">
        <v>126</v>
      </c>
      <c r="C21" s="12">
        <v>21</v>
      </c>
      <c r="D21" s="13" t="s">
        <v>45</v>
      </c>
      <c r="E21" s="34" t="s">
        <v>44</v>
      </c>
      <c r="F21" s="15">
        <v>41705</v>
      </c>
      <c r="G21" s="36">
        <v>41985</v>
      </c>
      <c r="H21" s="7">
        <v>41835</v>
      </c>
      <c r="I21" s="7">
        <v>41849</v>
      </c>
      <c r="J21" s="7">
        <v>41863</v>
      </c>
      <c r="K21" s="7">
        <v>41877</v>
      </c>
      <c r="L21" s="7">
        <v>41891</v>
      </c>
      <c r="M21" s="7">
        <v>41905</v>
      </c>
      <c r="N21" s="24">
        <f t="shared" si="0"/>
        <v>6</v>
      </c>
      <c r="O21" s="4">
        <f t="shared" si="1"/>
        <v>960000</v>
      </c>
      <c r="S21" s="8">
        <f>G21-M21</f>
        <v>80</v>
      </c>
    </row>
    <row r="22" spans="2:19" s="5" customFormat="1" ht="45" x14ac:dyDescent="0.25">
      <c r="B22" s="5" t="s">
        <v>126</v>
      </c>
      <c r="C22" s="12">
        <v>22</v>
      </c>
      <c r="D22" s="13" t="s">
        <v>49</v>
      </c>
      <c r="E22" s="34" t="s">
        <v>48</v>
      </c>
      <c r="F22" s="15">
        <v>41705</v>
      </c>
      <c r="G22" s="36">
        <v>41960</v>
      </c>
      <c r="H22" s="7">
        <v>41835</v>
      </c>
      <c r="I22" s="7">
        <v>41849</v>
      </c>
      <c r="J22" s="7">
        <v>41863</v>
      </c>
      <c r="K22" s="7">
        <v>41877</v>
      </c>
      <c r="L22" s="7">
        <v>41891</v>
      </c>
      <c r="M22" s="7">
        <v>41905</v>
      </c>
      <c r="N22" s="24">
        <f t="shared" si="0"/>
        <v>6</v>
      </c>
      <c r="O22" s="4">
        <f t="shared" si="1"/>
        <v>960000</v>
      </c>
      <c r="S22" s="8">
        <f>G22-M22</f>
        <v>55</v>
      </c>
    </row>
    <row r="23" spans="2:19" s="5" customFormat="1" ht="30" x14ac:dyDescent="0.25">
      <c r="B23" s="5" t="s">
        <v>128</v>
      </c>
      <c r="C23" s="12">
        <v>23</v>
      </c>
      <c r="D23" s="13" t="s">
        <v>51</v>
      </c>
      <c r="E23" s="34" t="s">
        <v>50</v>
      </c>
      <c r="F23" s="15">
        <v>41709</v>
      </c>
      <c r="G23" s="37">
        <v>41863</v>
      </c>
      <c r="H23" s="7">
        <v>41835</v>
      </c>
      <c r="I23" s="7">
        <v>41849</v>
      </c>
      <c r="J23" s="7">
        <v>41863</v>
      </c>
      <c r="K23" s="7"/>
      <c r="L23" s="7"/>
      <c r="M23" s="7"/>
      <c r="N23" s="24">
        <f t="shared" si="0"/>
        <v>3</v>
      </c>
      <c r="O23" s="4">
        <f t="shared" si="1"/>
        <v>480000</v>
      </c>
      <c r="S23" s="8">
        <f>G23-J23</f>
        <v>0</v>
      </c>
    </row>
    <row r="24" spans="2:19" s="5" customFormat="1" ht="45" x14ac:dyDescent="0.25">
      <c r="B24" s="5" t="s">
        <v>125</v>
      </c>
      <c r="C24" s="12">
        <v>24</v>
      </c>
      <c r="D24" s="13" t="s">
        <v>39</v>
      </c>
      <c r="E24" s="34" t="s">
        <v>38</v>
      </c>
      <c r="F24" s="15">
        <v>41710</v>
      </c>
      <c r="G24" s="36">
        <v>41990</v>
      </c>
      <c r="H24" s="7">
        <v>41835</v>
      </c>
      <c r="I24" s="7">
        <v>41849</v>
      </c>
      <c r="J24" s="7">
        <v>41863</v>
      </c>
      <c r="K24" s="7">
        <v>41877</v>
      </c>
      <c r="L24" s="7">
        <v>41891</v>
      </c>
      <c r="M24" s="7">
        <v>41905</v>
      </c>
      <c r="N24" s="24">
        <f t="shared" si="0"/>
        <v>6</v>
      </c>
      <c r="O24" s="4">
        <f t="shared" si="1"/>
        <v>960000</v>
      </c>
      <c r="S24" s="8">
        <f>G24-M24</f>
        <v>85</v>
      </c>
    </row>
    <row r="25" spans="2:19" s="5" customFormat="1" ht="30" x14ac:dyDescent="0.25">
      <c r="B25" s="5" t="s">
        <v>127</v>
      </c>
      <c r="C25" s="12">
        <v>25</v>
      </c>
      <c r="D25" s="13" t="s">
        <v>33</v>
      </c>
      <c r="E25" s="34" t="s">
        <v>32</v>
      </c>
      <c r="F25" s="15">
        <v>41710</v>
      </c>
      <c r="G25" s="37">
        <v>41875</v>
      </c>
      <c r="H25" s="7">
        <v>41835</v>
      </c>
      <c r="I25" s="7">
        <v>41849</v>
      </c>
      <c r="J25" s="7">
        <v>41863</v>
      </c>
      <c r="K25" s="7"/>
      <c r="L25" s="7"/>
      <c r="M25" s="7"/>
      <c r="N25" s="24">
        <f t="shared" si="0"/>
        <v>3</v>
      </c>
      <c r="O25" s="4">
        <f t="shared" si="1"/>
        <v>480000</v>
      </c>
      <c r="S25" s="8">
        <f>G25-J25</f>
        <v>12</v>
      </c>
    </row>
    <row r="26" spans="2:19" s="5" customFormat="1" ht="45" x14ac:dyDescent="0.25">
      <c r="B26" s="5" t="s">
        <v>126</v>
      </c>
      <c r="C26" s="12">
        <v>26</v>
      </c>
      <c r="D26" s="13" t="s">
        <v>43</v>
      </c>
      <c r="E26" s="34" t="s">
        <v>42</v>
      </c>
      <c r="F26" s="15">
        <v>41710</v>
      </c>
      <c r="G26" s="36">
        <v>41925</v>
      </c>
      <c r="H26" s="7">
        <v>41835</v>
      </c>
      <c r="I26" s="7">
        <v>41849</v>
      </c>
      <c r="J26" s="7">
        <v>41863</v>
      </c>
      <c r="K26" s="7">
        <v>41877</v>
      </c>
      <c r="L26" s="7">
        <v>41891</v>
      </c>
      <c r="M26" s="7">
        <v>41905</v>
      </c>
      <c r="N26" s="24">
        <f t="shared" si="0"/>
        <v>6</v>
      </c>
      <c r="O26" s="4">
        <f t="shared" si="1"/>
        <v>960000</v>
      </c>
      <c r="S26" s="8">
        <f>G26-M26</f>
        <v>20</v>
      </c>
    </row>
    <row r="27" spans="2:19" s="5" customFormat="1" ht="75" x14ac:dyDescent="0.25">
      <c r="B27" s="5" t="s">
        <v>124</v>
      </c>
      <c r="C27" s="12">
        <v>27</v>
      </c>
      <c r="D27" s="13" t="s">
        <v>31</v>
      </c>
      <c r="E27" s="34" t="s">
        <v>30</v>
      </c>
      <c r="F27" s="15">
        <v>41772</v>
      </c>
      <c r="G27" s="36">
        <v>41922</v>
      </c>
      <c r="H27" s="7">
        <v>41835</v>
      </c>
      <c r="I27" s="7">
        <v>41849</v>
      </c>
      <c r="J27" s="7">
        <v>41863</v>
      </c>
      <c r="K27" s="7">
        <v>41877</v>
      </c>
      <c r="L27" s="7">
        <v>41891</v>
      </c>
      <c r="M27" s="7">
        <v>41905</v>
      </c>
      <c r="N27" s="24">
        <f t="shared" si="0"/>
        <v>6</v>
      </c>
      <c r="O27" s="4">
        <f t="shared" si="1"/>
        <v>960000</v>
      </c>
      <c r="S27" s="8">
        <f>G27-M27</f>
        <v>17</v>
      </c>
    </row>
    <row r="28" spans="2:19" s="5" customFormat="1" ht="30" x14ac:dyDescent="0.25">
      <c r="B28" s="5" t="s">
        <v>123</v>
      </c>
      <c r="C28" s="12">
        <v>28</v>
      </c>
      <c r="D28" s="13" t="s">
        <v>53</v>
      </c>
      <c r="E28" s="34" t="s">
        <v>52</v>
      </c>
      <c r="F28" s="15">
        <v>41773</v>
      </c>
      <c r="G28" s="37">
        <v>41878</v>
      </c>
      <c r="H28" s="7">
        <v>41835</v>
      </c>
      <c r="I28" s="7">
        <v>41849</v>
      </c>
      <c r="J28" s="7">
        <v>41863</v>
      </c>
      <c r="K28" s="7">
        <v>41877</v>
      </c>
      <c r="L28" s="7"/>
      <c r="M28" s="7"/>
      <c r="N28" s="24">
        <f t="shared" si="0"/>
        <v>4</v>
      </c>
      <c r="O28" s="4">
        <f t="shared" si="1"/>
        <v>640000</v>
      </c>
      <c r="S28" s="8">
        <f>G28-K28</f>
        <v>1</v>
      </c>
    </row>
    <row r="29" spans="2:19" s="5" customFormat="1" ht="45" x14ac:dyDescent="0.25">
      <c r="B29" s="5" t="s">
        <v>127</v>
      </c>
      <c r="C29" s="12">
        <v>29</v>
      </c>
      <c r="D29" s="13" t="s">
        <v>47</v>
      </c>
      <c r="E29" s="34" t="s">
        <v>46</v>
      </c>
      <c r="F29" s="15">
        <v>41780</v>
      </c>
      <c r="G29" s="36">
        <v>42350</v>
      </c>
      <c r="H29" s="7">
        <v>41835</v>
      </c>
      <c r="I29" s="7">
        <v>41849</v>
      </c>
      <c r="J29" s="7">
        <v>41863</v>
      </c>
      <c r="K29" s="7">
        <v>41877</v>
      </c>
      <c r="L29" s="7">
        <v>41891</v>
      </c>
      <c r="M29" s="7">
        <v>41905</v>
      </c>
      <c r="N29" s="24">
        <f t="shared" si="0"/>
        <v>6</v>
      </c>
      <c r="O29" s="4">
        <f t="shared" si="1"/>
        <v>960000</v>
      </c>
      <c r="S29" s="8">
        <f>G29-M29</f>
        <v>445</v>
      </c>
    </row>
    <row r="30" spans="2:19" s="5" customFormat="1" ht="30" x14ac:dyDescent="0.25">
      <c r="C30" s="12">
        <v>30</v>
      </c>
      <c r="D30" s="27" t="s">
        <v>94</v>
      </c>
      <c r="E30" s="31" t="s">
        <v>106</v>
      </c>
      <c r="F30" s="15">
        <v>41499</v>
      </c>
      <c r="G30" s="32">
        <v>42063</v>
      </c>
      <c r="H30" s="7">
        <v>41835</v>
      </c>
      <c r="I30" s="7">
        <v>41849</v>
      </c>
      <c r="J30" s="7">
        <v>41863</v>
      </c>
      <c r="K30" s="7">
        <v>41877</v>
      </c>
      <c r="L30" s="7">
        <v>41891</v>
      </c>
      <c r="M30" s="7">
        <v>41905</v>
      </c>
      <c r="N30" s="6">
        <f t="shared" si="0"/>
        <v>6</v>
      </c>
      <c r="O30" s="4">
        <f t="shared" si="1"/>
        <v>960000</v>
      </c>
      <c r="S30" s="8">
        <f t="shared" ref="S30:S63" si="4">G30-M30</f>
        <v>158</v>
      </c>
    </row>
    <row r="31" spans="2:19" s="5" customFormat="1" ht="30" x14ac:dyDescent="0.25">
      <c r="C31" s="12">
        <v>31</v>
      </c>
      <c r="D31" s="27" t="s">
        <v>95</v>
      </c>
      <c r="E31" s="31" t="s">
        <v>1</v>
      </c>
      <c r="F31" s="15">
        <v>41564</v>
      </c>
      <c r="G31" s="32">
        <v>41929</v>
      </c>
      <c r="H31" s="7">
        <v>41835</v>
      </c>
      <c r="I31" s="7">
        <v>41849</v>
      </c>
      <c r="J31" s="7">
        <v>41863</v>
      </c>
      <c r="K31" s="7">
        <v>41877</v>
      </c>
      <c r="L31" s="7">
        <v>41891</v>
      </c>
      <c r="M31" s="7">
        <v>41905</v>
      </c>
      <c r="N31" s="6">
        <f t="shared" si="0"/>
        <v>6</v>
      </c>
      <c r="O31" s="4">
        <f t="shared" si="1"/>
        <v>960000</v>
      </c>
      <c r="S31" s="8">
        <f t="shared" si="4"/>
        <v>24</v>
      </c>
    </row>
    <row r="32" spans="2:19" s="5" customFormat="1" ht="30" x14ac:dyDescent="0.25">
      <c r="C32" s="12">
        <v>32</v>
      </c>
      <c r="D32" s="27" t="s">
        <v>96</v>
      </c>
      <c r="E32" s="31" t="s">
        <v>107</v>
      </c>
      <c r="F32" s="15">
        <v>41565</v>
      </c>
      <c r="G32" s="32">
        <v>42004</v>
      </c>
      <c r="H32" s="7">
        <v>41835</v>
      </c>
      <c r="I32" s="7">
        <v>41849</v>
      </c>
      <c r="J32" s="7">
        <v>41863</v>
      </c>
      <c r="K32" s="7">
        <v>41877</v>
      </c>
      <c r="L32" s="7">
        <v>41891</v>
      </c>
      <c r="M32" s="7">
        <v>41905</v>
      </c>
      <c r="N32" s="6">
        <f t="shared" si="0"/>
        <v>6</v>
      </c>
      <c r="O32" s="4">
        <f t="shared" si="1"/>
        <v>960000</v>
      </c>
      <c r="S32" s="8">
        <f t="shared" si="4"/>
        <v>99</v>
      </c>
    </row>
    <row r="33" spans="2:19" s="5" customFormat="1" ht="45" x14ac:dyDescent="0.25">
      <c r="C33" s="12">
        <v>33</v>
      </c>
      <c r="D33" s="27" t="s">
        <v>97</v>
      </c>
      <c r="E33" s="31" t="s">
        <v>15</v>
      </c>
      <c r="F33" s="15">
        <v>41633</v>
      </c>
      <c r="G33" s="32">
        <v>41995</v>
      </c>
      <c r="H33" s="7">
        <v>41835</v>
      </c>
      <c r="I33" s="7">
        <v>41849</v>
      </c>
      <c r="J33" s="7">
        <v>41863</v>
      </c>
      <c r="K33" s="7">
        <v>41877</v>
      </c>
      <c r="L33" s="7">
        <v>41891</v>
      </c>
      <c r="M33" s="7">
        <v>41905</v>
      </c>
      <c r="N33" s="6">
        <f t="shared" si="0"/>
        <v>6</v>
      </c>
      <c r="O33" s="4">
        <f t="shared" si="1"/>
        <v>960000</v>
      </c>
      <c r="S33" s="8">
        <f t="shared" si="4"/>
        <v>90</v>
      </c>
    </row>
    <row r="34" spans="2:19" s="5" customFormat="1" ht="30" x14ac:dyDescent="0.25">
      <c r="C34" s="12">
        <v>34</v>
      </c>
      <c r="D34" s="27" t="s">
        <v>98</v>
      </c>
      <c r="E34" s="31" t="s">
        <v>108</v>
      </c>
      <c r="F34" s="17">
        <v>41849</v>
      </c>
      <c r="G34" s="32">
        <v>42149</v>
      </c>
      <c r="H34" s="7"/>
      <c r="I34" s="7"/>
      <c r="J34" s="7">
        <v>41863</v>
      </c>
      <c r="K34" s="7">
        <v>41877</v>
      </c>
      <c r="L34" s="7">
        <v>41891</v>
      </c>
      <c r="M34" s="7">
        <v>41905</v>
      </c>
      <c r="N34" s="6">
        <f t="shared" ref="N34:N65" si="5">COUNT(H34:M34)</f>
        <v>4</v>
      </c>
      <c r="O34" s="4">
        <f t="shared" ref="O34:O65" si="6">N34*$Q$1</f>
        <v>640000</v>
      </c>
      <c r="S34" s="8">
        <f t="shared" si="4"/>
        <v>244</v>
      </c>
    </row>
    <row r="35" spans="2:19" s="5" customFormat="1" ht="45" x14ac:dyDescent="0.25">
      <c r="C35" s="12">
        <v>35</v>
      </c>
      <c r="D35" s="27" t="s">
        <v>99</v>
      </c>
      <c r="E35" s="31" t="s">
        <v>109</v>
      </c>
      <c r="F35" s="17">
        <v>41857</v>
      </c>
      <c r="G35" s="32">
        <v>42404</v>
      </c>
      <c r="H35" s="7"/>
      <c r="I35" s="7"/>
      <c r="J35" s="7">
        <v>41873</v>
      </c>
      <c r="K35" s="7">
        <v>41887</v>
      </c>
      <c r="L35" s="7">
        <v>41901</v>
      </c>
      <c r="M35" s="7"/>
      <c r="N35" s="6">
        <f t="shared" si="5"/>
        <v>3</v>
      </c>
      <c r="O35" s="4">
        <f t="shared" si="6"/>
        <v>480000</v>
      </c>
      <c r="S35" s="8">
        <f>G35-L35</f>
        <v>503</v>
      </c>
    </row>
    <row r="36" spans="2:19" s="5" customFormat="1" ht="45" x14ac:dyDescent="0.25">
      <c r="C36" s="12">
        <v>36</v>
      </c>
      <c r="D36" s="27" t="s">
        <v>100</v>
      </c>
      <c r="E36" s="31" t="s">
        <v>3</v>
      </c>
      <c r="F36" s="15">
        <v>41589</v>
      </c>
      <c r="G36" s="32">
        <v>41995</v>
      </c>
      <c r="H36" s="7">
        <v>41835</v>
      </c>
      <c r="I36" s="7">
        <v>41849</v>
      </c>
      <c r="J36" s="7">
        <v>41863</v>
      </c>
      <c r="K36" s="7">
        <v>41877</v>
      </c>
      <c r="L36" s="7">
        <v>41891</v>
      </c>
      <c r="M36" s="7">
        <v>41905</v>
      </c>
      <c r="N36" s="6">
        <f t="shared" si="5"/>
        <v>6</v>
      </c>
      <c r="O36" s="4">
        <f t="shared" si="6"/>
        <v>960000</v>
      </c>
      <c r="S36" s="8">
        <f t="shared" si="4"/>
        <v>90</v>
      </c>
    </row>
    <row r="37" spans="2:19" s="5" customFormat="1" ht="60" x14ac:dyDescent="0.25">
      <c r="C37" s="12">
        <v>37</v>
      </c>
      <c r="D37" s="27" t="s">
        <v>101</v>
      </c>
      <c r="E37" s="31" t="s">
        <v>110</v>
      </c>
      <c r="F37" s="17">
        <v>41863</v>
      </c>
      <c r="G37" s="32">
        <v>42228</v>
      </c>
      <c r="H37" s="7"/>
      <c r="I37" s="7"/>
      <c r="J37" s="7"/>
      <c r="K37" s="7">
        <v>41877</v>
      </c>
      <c r="L37" s="7">
        <v>41891</v>
      </c>
      <c r="M37" s="7">
        <v>41905</v>
      </c>
      <c r="N37" s="6">
        <f t="shared" si="5"/>
        <v>3</v>
      </c>
      <c r="O37" s="4">
        <f t="shared" si="6"/>
        <v>480000</v>
      </c>
      <c r="S37" s="8">
        <f t="shared" si="4"/>
        <v>323</v>
      </c>
    </row>
    <row r="38" spans="2:19" s="5" customFormat="1" ht="45" x14ac:dyDescent="0.25">
      <c r="C38" s="12">
        <v>38</v>
      </c>
      <c r="D38" s="27" t="s">
        <v>102</v>
      </c>
      <c r="E38" s="31" t="s">
        <v>46</v>
      </c>
      <c r="F38" s="15">
        <v>41780</v>
      </c>
      <c r="G38" s="32">
        <v>42348</v>
      </c>
      <c r="H38" s="7">
        <v>41835</v>
      </c>
      <c r="I38" s="7">
        <v>41849</v>
      </c>
      <c r="J38" s="7">
        <v>41863</v>
      </c>
      <c r="K38" s="7">
        <v>41877</v>
      </c>
      <c r="L38" s="7">
        <v>41891</v>
      </c>
      <c r="M38" s="7">
        <v>41905</v>
      </c>
      <c r="N38" s="6">
        <f t="shared" si="5"/>
        <v>6</v>
      </c>
      <c r="O38" s="4">
        <f t="shared" si="6"/>
        <v>960000</v>
      </c>
      <c r="S38" s="8">
        <f t="shared" si="4"/>
        <v>443</v>
      </c>
    </row>
    <row r="39" spans="2:19" s="5" customFormat="1" ht="45" x14ac:dyDescent="0.25">
      <c r="C39" s="12">
        <v>39</v>
      </c>
      <c r="D39" s="27" t="s">
        <v>103</v>
      </c>
      <c r="E39" s="31" t="s">
        <v>111</v>
      </c>
      <c r="F39" s="15">
        <v>41779</v>
      </c>
      <c r="G39" s="32">
        <v>41940</v>
      </c>
      <c r="H39" s="7">
        <v>41835</v>
      </c>
      <c r="I39" s="7">
        <v>41849</v>
      </c>
      <c r="J39" s="7">
        <v>41863</v>
      </c>
      <c r="K39" s="7">
        <v>41877</v>
      </c>
      <c r="L39" s="7">
        <v>41891</v>
      </c>
      <c r="M39" s="7">
        <v>41905</v>
      </c>
      <c r="N39" s="6">
        <f t="shared" si="5"/>
        <v>6</v>
      </c>
      <c r="O39" s="4">
        <f t="shared" si="6"/>
        <v>960000</v>
      </c>
      <c r="S39" s="8">
        <f t="shared" si="4"/>
        <v>35</v>
      </c>
    </row>
    <row r="40" spans="2:19" s="5" customFormat="1" ht="45" x14ac:dyDescent="0.25">
      <c r="C40" s="12">
        <v>40</v>
      </c>
      <c r="D40" s="27" t="s">
        <v>104</v>
      </c>
      <c r="E40" s="31" t="s">
        <v>112</v>
      </c>
      <c r="F40" s="15">
        <v>41534</v>
      </c>
      <c r="G40" s="39">
        <v>41899</v>
      </c>
      <c r="H40" s="7">
        <v>41835</v>
      </c>
      <c r="I40" s="7">
        <v>41849</v>
      </c>
      <c r="J40" s="7">
        <v>41863</v>
      </c>
      <c r="K40" s="7">
        <v>41877</v>
      </c>
      <c r="L40" s="7">
        <v>41891</v>
      </c>
      <c r="M40" s="7"/>
      <c r="N40" s="6">
        <f t="shared" si="5"/>
        <v>5</v>
      </c>
      <c r="O40" s="4">
        <f t="shared" si="6"/>
        <v>800000</v>
      </c>
      <c r="S40" s="8">
        <f>G40-L40</f>
        <v>8</v>
      </c>
    </row>
    <row r="41" spans="2:19" s="5" customFormat="1" ht="30" x14ac:dyDescent="0.25">
      <c r="C41" s="12">
        <v>41</v>
      </c>
      <c r="D41" s="27" t="s">
        <v>105</v>
      </c>
      <c r="E41" s="31" t="s">
        <v>113</v>
      </c>
      <c r="F41" s="15">
        <v>41556</v>
      </c>
      <c r="G41" s="39">
        <v>41891</v>
      </c>
      <c r="H41" s="7">
        <v>41835</v>
      </c>
      <c r="I41" s="7">
        <v>41849</v>
      </c>
      <c r="J41" s="7">
        <v>41863</v>
      </c>
      <c r="K41" s="7">
        <v>41877</v>
      </c>
      <c r="L41" s="7">
        <v>41891</v>
      </c>
      <c r="M41" s="7"/>
      <c r="N41" s="6">
        <f t="shared" si="5"/>
        <v>5</v>
      </c>
      <c r="O41" s="4">
        <f t="shared" si="6"/>
        <v>800000</v>
      </c>
      <c r="S41" s="8">
        <f>G41-L41</f>
        <v>0</v>
      </c>
    </row>
    <row r="42" spans="2:19" s="5" customFormat="1" ht="45" x14ac:dyDescent="0.25">
      <c r="C42" s="12">
        <v>42</v>
      </c>
      <c r="D42" s="26" t="s">
        <v>79</v>
      </c>
      <c r="E42" s="31" t="s">
        <v>89</v>
      </c>
      <c r="F42" s="17">
        <v>41890</v>
      </c>
      <c r="G42" s="32">
        <v>42310</v>
      </c>
      <c r="H42" s="7"/>
      <c r="I42" s="7"/>
      <c r="J42" s="7"/>
      <c r="K42" s="7"/>
      <c r="L42" s="7"/>
      <c r="M42" s="7">
        <v>41905</v>
      </c>
      <c r="N42" s="6">
        <f t="shared" si="5"/>
        <v>1</v>
      </c>
      <c r="O42" s="4">
        <f t="shared" si="6"/>
        <v>160000</v>
      </c>
      <c r="S42" s="8">
        <f t="shared" si="4"/>
        <v>405</v>
      </c>
    </row>
    <row r="43" spans="2:19" s="5" customFormat="1" ht="45" x14ac:dyDescent="0.25">
      <c r="C43" s="12">
        <v>43</v>
      </c>
      <c r="D43" s="26" t="s">
        <v>80</v>
      </c>
      <c r="E43" s="31" t="s">
        <v>50</v>
      </c>
      <c r="F43" s="15">
        <v>41709</v>
      </c>
      <c r="G43" s="39">
        <v>41894</v>
      </c>
      <c r="H43" s="7">
        <v>41835</v>
      </c>
      <c r="I43" s="7">
        <v>41849</v>
      </c>
      <c r="J43" s="7">
        <v>41863</v>
      </c>
      <c r="K43" s="7">
        <v>41877</v>
      </c>
      <c r="L43" s="7">
        <v>41891</v>
      </c>
      <c r="M43" s="7"/>
      <c r="N43" s="6">
        <f t="shared" si="5"/>
        <v>5</v>
      </c>
      <c r="O43" s="4">
        <f t="shared" si="6"/>
        <v>800000</v>
      </c>
      <c r="S43" s="8">
        <f>G43-L43</f>
        <v>3</v>
      </c>
    </row>
    <row r="44" spans="2:19" s="5" customFormat="1" ht="45" x14ac:dyDescent="0.25">
      <c r="C44" s="12">
        <v>44</v>
      </c>
      <c r="D44" s="26" t="s">
        <v>81</v>
      </c>
      <c r="E44" s="31" t="s">
        <v>90</v>
      </c>
      <c r="F44" s="15">
        <v>41579</v>
      </c>
      <c r="G44" s="32">
        <v>41943</v>
      </c>
      <c r="H44" s="7">
        <v>41835</v>
      </c>
      <c r="I44" s="7">
        <v>41849</v>
      </c>
      <c r="J44" s="7">
        <v>41863</v>
      </c>
      <c r="K44" s="7">
        <v>41877</v>
      </c>
      <c r="L44" s="7">
        <v>41891</v>
      </c>
      <c r="M44" s="7">
        <v>41905</v>
      </c>
      <c r="N44" s="6">
        <f t="shared" si="5"/>
        <v>6</v>
      </c>
      <c r="O44" s="4">
        <f t="shared" si="6"/>
        <v>960000</v>
      </c>
      <c r="S44" s="8">
        <f t="shared" si="4"/>
        <v>38</v>
      </c>
    </row>
    <row r="45" spans="2:19" s="5" customFormat="1" ht="30" x14ac:dyDescent="0.25">
      <c r="C45" s="12">
        <v>45</v>
      </c>
      <c r="D45" s="26" t="s">
        <v>82</v>
      </c>
      <c r="E45" s="31" t="s">
        <v>22</v>
      </c>
      <c r="F45" s="15">
        <v>41701</v>
      </c>
      <c r="G45" s="39">
        <v>41876</v>
      </c>
      <c r="H45" s="7">
        <v>41835</v>
      </c>
      <c r="I45" s="7">
        <v>41849</v>
      </c>
      <c r="J45" s="7">
        <v>41863</v>
      </c>
      <c r="K45" s="7"/>
      <c r="L45" s="7"/>
      <c r="M45" s="7"/>
      <c r="N45" s="6">
        <f t="shared" si="5"/>
        <v>3</v>
      </c>
      <c r="O45" s="4">
        <f t="shared" si="6"/>
        <v>480000</v>
      </c>
      <c r="S45" s="8">
        <f>G45-J45</f>
        <v>13</v>
      </c>
    </row>
    <row r="46" spans="2:19" s="5" customFormat="1" ht="75" x14ac:dyDescent="0.25">
      <c r="C46" s="12">
        <v>46</v>
      </c>
      <c r="D46" s="26" t="s">
        <v>83</v>
      </c>
      <c r="E46" s="31" t="s">
        <v>91</v>
      </c>
      <c r="F46" s="15">
        <v>41799</v>
      </c>
      <c r="G46" s="32">
        <v>41953</v>
      </c>
      <c r="H46" s="7">
        <v>41835</v>
      </c>
      <c r="I46" s="7">
        <v>41849</v>
      </c>
      <c r="J46" s="7">
        <v>41863</v>
      </c>
      <c r="K46" s="7">
        <v>41877</v>
      </c>
      <c r="L46" s="7">
        <v>41891</v>
      </c>
      <c r="M46" s="7">
        <v>41905</v>
      </c>
      <c r="N46" s="6">
        <f t="shared" si="5"/>
        <v>6</v>
      </c>
      <c r="O46" s="4">
        <f t="shared" si="6"/>
        <v>960000</v>
      </c>
      <c r="S46" s="8">
        <f t="shared" si="4"/>
        <v>48</v>
      </c>
    </row>
    <row r="47" spans="2:19" s="5" customFormat="1" ht="75" x14ac:dyDescent="0.25">
      <c r="C47" s="12">
        <v>47</v>
      </c>
      <c r="D47" s="26" t="s">
        <v>84</v>
      </c>
      <c r="E47" s="31" t="s">
        <v>30</v>
      </c>
      <c r="F47" s="15">
        <v>41772</v>
      </c>
      <c r="G47" s="32">
        <v>41922</v>
      </c>
      <c r="H47" s="7">
        <v>41835</v>
      </c>
      <c r="I47" s="7">
        <v>41849</v>
      </c>
      <c r="J47" s="7">
        <v>41863</v>
      </c>
      <c r="K47" s="7">
        <v>41877</v>
      </c>
      <c r="L47" s="7">
        <v>41891</v>
      </c>
      <c r="M47" s="7">
        <v>41905</v>
      </c>
      <c r="N47" s="6">
        <f t="shared" si="5"/>
        <v>6</v>
      </c>
      <c r="O47" s="4">
        <f t="shared" si="6"/>
        <v>960000</v>
      </c>
      <c r="S47" s="8">
        <f t="shared" si="4"/>
        <v>17</v>
      </c>
    </row>
    <row r="48" spans="2:19" s="5" customFormat="1" ht="45" x14ac:dyDescent="0.25">
      <c r="B48"/>
      <c r="C48" s="12">
        <v>48</v>
      </c>
      <c r="D48" s="26" t="s">
        <v>85</v>
      </c>
      <c r="E48" s="31" t="s">
        <v>92</v>
      </c>
      <c r="F48" s="17">
        <v>41897</v>
      </c>
      <c r="G48" s="32">
        <v>41967</v>
      </c>
      <c r="H48" s="7"/>
      <c r="I48" s="7"/>
      <c r="J48" s="7"/>
      <c r="K48" s="7"/>
      <c r="L48" s="7"/>
      <c r="M48" s="7">
        <v>41912</v>
      </c>
      <c r="N48" s="6">
        <f t="shared" si="5"/>
        <v>1</v>
      </c>
      <c r="O48" s="4">
        <f t="shared" si="6"/>
        <v>160000</v>
      </c>
      <c r="S48" s="8">
        <f t="shared" si="4"/>
        <v>55</v>
      </c>
    </row>
    <row r="49" spans="2:19" s="5" customFormat="1" ht="45" x14ac:dyDescent="0.25">
      <c r="B49"/>
      <c r="C49" s="12">
        <v>49</v>
      </c>
      <c r="D49" s="26" t="s">
        <v>86</v>
      </c>
      <c r="E49" s="31" t="s">
        <v>93</v>
      </c>
      <c r="F49" s="15">
        <v>41820</v>
      </c>
      <c r="G49" s="32">
        <v>41940</v>
      </c>
      <c r="H49" s="7">
        <v>41835</v>
      </c>
      <c r="I49" s="7">
        <v>41849</v>
      </c>
      <c r="J49" s="7">
        <v>41863</v>
      </c>
      <c r="K49" s="7">
        <v>41877</v>
      </c>
      <c r="L49" s="7">
        <v>41891</v>
      </c>
      <c r="M49" s="7">
        <v>41905</v>
      </c>
      <c r="N49" s="6">
        <f t="shared" si="5"/>
        <v>6</v>
      </c>
      <c r="O49" s="4">
        <f t="shared" si="6"/>
        <v>960000</v>
      </c>
      <c r="S49" s="8">
        <f t="shared" si="4"/>
        <v>35</v>
      </c>
    </row>
    <row r="50" spans="2:19" s="5" customFormat="1" ht="45" x14ac:dyDescent="0.25">
      <c r="B50"/>
      <c r="C50" s="12">
        <v>50</v>
      </c>
      <c r="D50" s="26" t="s">
        <v>87</v>
      </c>
      <c r="E50" s="31" t="s">
        <v>36</v>
      </c>
      <c r="F50" s="15">
        <v>41696</v>
      </c>
      <c r="G50" s="32">
        <v>41988</v>
      </c>
      <c r="H50" s="7">
        <v>41835</v>
      </c>
      <c r="I50" s="7">
        <v>41849</v>
      </c>
      <c r="J50" s="7">
        <v>41863</v>
      </c>
      <c r="K50" s="7">
        <v>41877</v>
      </c>
      <c r="L50" s="7">
        <v>41891</v>
      </c>
      <c r="M50" s="7">
        <v>41905</v>
      </c>
      <c r="N50" s="6">
        <f t="shared" si="5"/>
        <v>6</v>
      </c>
      <c r="O50" s="4">
        <f t="shared" si="6"/>
        <v>960000</v>
      </c>
      <c r="S50" s="8">
        <f t="shared" si="4"/>
        <v>83</v>
      </c>
    </row>
    <row r="51" spans="2:19" s="5" customFormat="1" ht="60" x14ac:dyDescent="0.25">
      <c r="B51"/>
      <c r="C51" s="12">
        <v>51</v>
      </c>
      <c r="D51" s="26" t="s">
        <v>88</v>
      </c>
      <c r="E51" s="31" t="s">
        <v>34</v>
      </c>
      <c r="F51" s="15">
        <v>41521</v>
      </c>
      <c r="G51" s="32">
        <v>41960</v>
      </c>
      <c r="H51" s="7">
        <v>41835</v>
      </c>
      <c r="I51" s="7">
        <v>41849</v>
      </c>
      <c r="J51" s="7">
        <v>41863</v>
      </c>
      <c r="K51" s="7">
        <v>41877</v>
      </c>
      <c r="L51" s="7">
        <v>41891</v>
      </c>
      <c r="M51" s="7">
        <v>41905</v>
      </c>
      <c r="N51" s="6">
        <f t="shared" si="5"/>
        <v>6</v>
      </c>
      <c r="O51" s="4">
        <f t="shared" si="6"/>
        <v>960000</v>
      </c>
      <c r="S51" s="8">
        <f t="shared" si="4"/>
        <v>55</v>
      </c>
    </row>
    <row r="52" spans="2:19" s="5" customFormat="1" x14ac:dyDescent="0.25">
      <c r="B52"/>
      <c r="C52" s="19"/>
      <c r="D52" s="20"/>
      <c r="E52" s="21"/>
      <c r="F52" s="22"/>
      <c r="G52" s="22"/>
      <c r="H52" s="23"/>
      <c r="I52" s="23"/>
      <c r="J52" s="23"/>
      <c r="K52" s="23"/>
      <c r="L52" s="23"/>
      <c r="M52" s="23"/>
      <c r="N52" s="6">
        <f t="shared" si="5"/>
        <v>0</v>
      </c>
      <c r="O52" s="4">
        <f t="shared" si="6"/>
        <v>0</v>
      </c>
      <c r="S52" s="8">
        <f t="shared" si="4"/>
        <v>0</v>
      </c>
    </row>
    <row r="53" spans="2:19" s="5" customFormat="1" x14ac:dyDescent="0.25">
      <c r="B53"/>
      <c r="C53" s="19"/>
      <c r="D53" s="20"/>
      <c r="E53" s="21"/>
      <c r="F53" s="22"/>
      <c r="G53" s="22"/>
      <c r="H53" s="23"/>
      <c r="I53" s="23"/>
      <c r="J53" s="23"/>
      <c r="K53" s="23"/>
      <c r="L53" s="23"/>
      <c r="M53" s="23"/>
      <c r="N53" s="6">
        <f t="shared" si="5"/>
        <v>0</v>
      </c>
      <c r="O53" s="4">
        <f t="shared" si="6"/>
        <v>0</v>
      </c>
      <c r="S53" s="8">
        <f t="shared" si="4"/>
        <v>0</v>
      </c>
    </row>
    <row r="54" spans="2:19" s="5" customFormat="1" x14ac:dyDescent="0.25">
      <c r="B54"/>
      <c r="C54" s="19"/>
      <c r="D54" s="20"/>
      <c r="E54" s="21"/>
      <c r="F54" s="22"/>
      <c r="G54" s="22"/>
      <c r="H54" s="23"/>
      <c r="I54" s="23"/>
      <c r="J54" s="23"/>
      <c r="K54" s="23"/>
      <c r="L54" s="23"/>
      <c r="M54" s="23"/>
      <c r="N54" s="6">
        <f t="shared" si="5"/>
        <v>0</v>
      </c>
      <c r="O54" s="4">
        <f t="shared" si="6"/>
        <v>0</v>
      </c>
      <c r="S54" s="8">
        <f t="shared" si="4"/>
        <v>0</v>
      </c>
    </row>
    <row r="55" spans="2:19" s="5" customFormat="1" x14ac:dyDescent="0.25">
      <c r="B55"/>
      <c r="C55" s="19"/>
      <c r="D55" s="20"/>
      <c r="E55" s="21"/>
      <c r="F55" s="22"/>
      <c r="G55" s="22"/>
      <c r="H55" s="23"/>
      <c r="I55" s="23"/>
      <c r="J55" s="23"/>
      <c r="K55" s="23"/>
      <c r="L55" s="23"/>
      <c r="M55" s="23"/>
      <c r="N55" s="6">
        <f t="shared" si="5"/>
        <v>0</v>
      </c>
      <c r="O55" s="4">
        <f t="shared" si="6"/>
        <v>0</v>
      </c>
      <c r="S55" s="8">
        <f t="shared" si="4"/>
        <v>0</v>
      </c>
    </row>
    <row r="56" spans="2:19" s="5" customFormat="1" x14ac:dyDescent="0.25">
      <c r="B56"/>
      <c r="C56" s="19"/>
      <c r="D56" s="20"/>
      <c r="E56" s="21"/>
      <c r="F56" s="22"/>
      <c r="G56" s="22"/>
      <c r="H56" s="23"/>
      <c r="I56" s="23"/>
      <c r="J56" s="23"/>
      <c r="K56" s="23"/>
      <c r="L56" s="23"/>
      <c r="M56" s="23"/>
      <c r="N56" s="6">
        <f t="shared" si="5"/>
        <v>0</v>
      </c>
      <c r="O56" s="4">
        <f t="shared" si="6"/>
        <v>0</v>
      </c>
      <c r="S56" s="8">
        <f t="shared" si="4"/>
        <v>0</v>
      </c>
    </row>
    <row r="57" spans="2:19" s="5" customFormat="1" x14ac:dyDescent="0.25">
      <c r="B57"/>
      <c r="C57" s="19"/>
      <c r="D57" s="20"/>
      <c r="E57" s="21"/>
      <c r="F57" s="22"/>
      <c r="G57" s="22"/>
      <c r="H57" s="23"/>
      <c r="I57" s="23"/>
      <c r="J57" s="23"/>
      <c r="K57" s="23"/>
      <c r="L57" s="23"/>
      <c r="M57" s="23"/>
      <c r="N57" s="6">
        <f t="shared" si="5"/>
        <v>0</v>
      </c>
      <c r="O57" s="4">
        <f t="shared" si="6"/>
        <v>0</v>
      </c>
      <c r="S57" s="8">
        <f t="shared" si="4"/>
        <v>0</v>
      </c>
    </row>
    <row r="58" spans="2:19" s="5" customFormat="1" x14ac:dyDescent="0.25">
      <c r="B58"/>
      <c r="C58" s="19"/>
      <c r="D58" s="20"/>
      <c r="E58" s="21"/>
      <c r="F58" s="22"/>
      <c r="G58" s="22"/>
      <c r="H58" s="23"/>
      <c r="I58" s="23"/>
      <c r="J58" s="23"/>
      <c r="K58" s="23"/>
      <c r="L58" s="23"/>
      <c r="M58" s="23"/>
      <c r="N58" s="6">
        <f t="shared" si="5"/>
        <v>0</v>
      </c>
      <c r="O58" s="4">
        <f t="shared" si="6"/>
        <v>0</v>
      </c>
      <c r="S58" s="8">
        <f t="shared" si="4"/>
        <v>0</v>
      </c>
    </row>
    <row r="59" spans="2:19" s="5" customFormat="1" x14ac:dyDescent="0.25">
      <c r="B59"/>
      <c r="C59" s="19"/>
      <c r="D59" s="20"/>
      <c r="E59" s="21"/>
      <c r="F59" s="22"/>
      <c r="G59" s="22"/>
      <c r="H59" s="23"/>
      <c r="I59" s="23"/>
      <c r="J59" s="23"/>
      <c r="K59" s="23"/>
      <c r="L59" s="23"/>
      <c r="M59" s="23"/>
      <c r="N59" s="6">
        <f t="shared" si="5"/>
        <v>0</v>
      </c>
      <c r="O59" s="4">
        <f t="shared" si="6"/>
        <v>0</v>
      </c>
      <c r="S59" s="8">
        <f t="shared" si="4"/>
        <v>0</v>
      </c>
    </row>
    <row r="60" spans="2:19" s="5" customFormat="1" x14ac:dyDescent="0.25">
      <c r="B60"/>
      <c r="C60" s="19"/>
      <c r="D60" s="20"/>
      <c r="E60" s="21"/>
      <c r="F60" s="22"/>
      <c r="G60" s="22"/>
      <c r="H60" s="23"/>
      <c r="I60" s="23"/>
      <c r="J60" s="23"/>
      <c r="K60" s="23"/>
      <c r="L60" s="23"/>
      <c r="M60" s="23"/>
      <c r="N60" s="6">
        <f t="shared" si="5"/>
        <v>0</v>
      </c>
      <c r="O60" s="4">
        <f t="shared" si="6"/>
        <v>0</v>
      </c>
      <c r="S60" s="8">
        <f t="shared" si="4"/>
        <v>0</v>
      </c>
    </row>
    <row r="61" spans="2:19" s="5" customFormat="1" x14ac:dyDescent="0.25">
      <c r="B61"/>
      <c r="C61" s="19"/>
      <c r="D61" s="20"/>
      <c r="E61" s="21"/>
      <c r="F61" s="22"/>
      <c r="G61" s="22"/>
      <c r="H61" s="23"/>
      <c r="I61" s="23"/>
      <c r="J61" s="23"/>
      <c r="K61" s="23"/>
      <c r="L61" s="23"/>
      <c r="M61" s="23"/>
      <c r="N61" s="6">
        <f t="shared" si="5"/>
        <v>0</v>
      </c>
      <c r="O61" s="4">
        <f t="shared" si="6"/>
        <v>0</v>
      </c>
      <c r="S61" s="8">
        <f t="shared" si="4"/>
        <v>0</v>
      </c>
    </row>
    <row r="62" spans="2:19" s="5" customFormat="1" x14ac:dyDescent="0.25">
      <c r="B62"/>
      <c r="C62" s="19"/>
      <c r="D62" s="20"/>
      <c r="E62" s="21"/>
      <c r="F62" s="22"/>
      <c r="G62" s="22"/>
      <c r="H62" s="23"/>
      <c r="I62" s="23"/>
      <c r="J62" s="23"/>
      <c r="K62" s="23"/>
      <c r="L62" s="23"/>
      <c r="M62" s="23"/>
      <c r="N62" s="6">
        <f t="shared" si="5"/>
        <v>0</v>
      </c>
      <c r="O62" s="4">
        <f t="shared" si="6"/>
        <v>0</v>
      </c>
      <c r="S62" s="8">
        <f t="shared" si="4"/>
        <v>0</v>
      </c>
    </row>
    <row r="63" spans="2:19" s="5" customFormat="1" x14ac:dyDescent="0.25">
      <c r="B63"/>
      <c r="C63" s="19"/>
      <c r="D63" s="20"/>
      <c r="E63" s="21"/>
      <c r="F63" s="22"/>
      <c r="G63" s="22"/>
      <c r="H63" s="23"/>
      <c r="I63" s="23"/>
      <c r="J63" s="23"/>
      <c r="K63" s="23"/>
      <c r="L63" s="23"/>
      <c r="M63" s="23"/>
      <c r="N63" s="6">
        <f t="shared" si="5"/>
        <v>0</v>
      </c>
      <c r="O63" s="4">
        <f t="shared" si="6"/>
        <v>0</v>
      </c>
      <c r="S63" s="8">
        <f t="shared" si="4"/>
        <v>0</v>
      </c>
    </row>
    <row r="64" spans="2:19" s="5" customFormat="1" x14ac:dyDescent="0.25">
      <c r="B64"/>
      <c r="E64" s="29"/>
      <c r="G64" s="29"/>
      <c r="N64" s="9">
        <f>SUM(N2:N63)</f>
        <v>251</v>
      </c>
      <c r="O64" s="10">
        <f>SUM(O2:O63)</f>
        <v>40160000</v>
      </c>
      <c r="S64" s="11"/>
    </row>
    <row r="65" spans="2:8" s="5" customFormat="1" x14ac:dyDescent="0.25">
      <c r="B65"/>
      <c r="E65" s="29"/>
      <c r="G65" s="29"/>
    </row>
    <row r="66" spans="2:8" s="5" customFormat="1" x14ac:dyDescent="0.25">
      <c r="B66"/>
      <c r="E66" s="29"/>
      <c r="G66" s="29"/>
    </row>
    <row r="67" spans="2:8" s="5" customFormat="1" x14ac:dyDescent="0.25">
      <c r="B67"/>
      <c r="E67" s="29"/>
      <c r="G67" s="29" t="s">
        <v>75</v>
      </c>
    </row>
    <row r="68" spans="2:8" s="5" customFormat="1" x14ac:dyDescent="0.25">
      <c r="B68"/>
      <c r="E68" s="29"/>
      <c r="G68" s="30"/>
      <c r="H68" s="5" t="s">
        <v>76</v>
      </c>
    </row>
    <row r="69" spans="2:8" s="5" customFormat="1" x14ac:dyDescent="0.25">
      <c r="B69"/>
      <c r="E69" s="29"/>
      <c r="G69" s="33"/>
      <c r="H69" s="25" t="s">
        <v>78</v>
      </c>
    </row>
    <row r="70" spans="2:8" s="5" customFormat="1" x14ac:dyDescent="0.25">
      <c r="B70"/>
      <c r="E70" s="29"/>
      <c r="G70" s="29"/>
    </row>
    <row r="71" spans="2:8" s="5" customFormat="1" x14ac:dyDescent="0.25">
      <c r="B71"/>
      <c r="E71" s="29"/>
      <c r="G71" s="29"/>
    </row>
    <row r="72" spans="2:8" s="5" customFormat="1" x14ac:dyDescent="0.25">
      <c r="B72"/>
      <c r="E72" s="29"/>
      <c r="G72" s="29"/>
    </row>
    <row r="73" spans="2:8" s="5" customFormat="1" x14ac:dyDescent="0.25">
      <c r="B73"/>
      <c r="E73" s="29"/>
      <c r="G73" s="29"/>
    </row>
    <row r="74" spans="2:8" s="5" customFormat="1" x14ac:dyDescent="0.25">
      <c r="B74"/>
      <c r="E74" s="29"/>
      <c r="G74" s="29"/>
    </row>
    <row r="75" spans="2:8" s="5" customFormat="1" x14ac:dyDescent="0.25">
      <c r="B75"/>
      <c r="E75" s="29"/>
      <c r="G75" s="29"/>
    </row>
    <row r="76" spans="2:8" s="5" customFormat="1" x14ac:dyDescent="0.25">
      <c r="B76"/>
      <c r="E76" s="29"/>
      <c r="G76" s="29"/>
    </row>
    <row r="77" spans="2:8" s="5" customFormat="1" x14ac:dyDescent="0.25">
      <c r="B77"/>
      <c r="E77" s="29"/>
      <c r="G77" s="29"/>
    </row>
  </sheetData>
  <autoFilter ref="C1:O64">
    <sortState ref="C2:O33">
      <sortCondition ref="E1:E33"/>
    </sortState>
  </autoFilter>
  <sortState ref="B2:O64">
    <sortCondition ref="E1"/>
  </sortState>
  <hyperlinks>
    <hyperlink ref="D30" r:id="rId1"/>
    <hyperlink ref="D31" r:id="rId2"/>
    <hyperlink ref="D32" r:id="rId3"/>
    <hyperlink ref="D33" r:id="rId4"/>
    <hyperlink ref="D34" r:id="rId5"/>
    <hyperlink ref="D35" r:id="rId6"/>
    <hyperlink ref="D36" r:id="rId7"/>
    <hyperlink ref="D37" r:id="rId8"/>
    <hyperlink ref="D38" r:id="rId9"/>
    <hyperlink ref="D39" r:id="rId10"/>
    <hyperlink ref="D40" r:id="rId11"/>
    <hyperlink ref="D41" r:id="rId12"/>
    <hyperlink ref="D42" r:id="rId13"/>
    <hyperlink ref="D43" r:id="rId14"/>
    <hyperlink ref="D44" r:id="rId15"/>
    <hyperlink ref="D45" r:id="rId16"/>
    <hyperlink ref="D46" r:id="rId17"/>
    <hyperlink ref="D47" r:id="rId18"/>
    <hyperlink ref="D48" r:id="rId19"/>
    <hyperlink ref="D49" r:id="rId20"/>
    <hyperlink ref="D50" r:id="rId21"/>
    <hyperlink ref="D51" r:id="rId22"/>
  </hyperlinks>
  <pageMargins left="0.70866141732283472" right="0.70866141732283472" top="0.74803149606299213" bottom="0.74803149606299213" header="0.31496062992125984" footer="0.31496062992125984"/>
  <pageSetup paperSize="9" scale="40" fitToHeight="2" orientation="portrait"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workbookViewId="0">
      <selection activeCell="B10" sqref="B10"/>
    </sheetView>
  </sheetViews>
  <sheetFormatPr defaultRowHeight="15" x14ac:dyDescent="0.25"/>
  <cols>
    <col min="1" max="1" width="21.140625" bestFit="1" customWidth="1"/>
    <col min="2" max="2" width="17.7109375" customWidth="1"/>
    <col min="3" max="3" width="21.42578125" bestFit="1" customWidth="1"/>
  </cols>
  <sheetData>
    <row r="3" spans="1:3" x14ac:dyDescent="0.25">
      <c r="B3" s="45" t="s">
        <v>69</v>
      </c>
      <c r="C3" s="40" t="s">
        <v>68</v>
      </c>
    </row>
    <row r="4" spans="1:3" x14ac:dyDescent="0.25">
      <c r="A4" s="47" t="s">
        <v>114</v>
      </c>
      <c r="B4" s="46">
        <f>'Список для У1'!P32</f>
        <v>181</v>
      </c>
      <c r="C4" s="41"/>
    </row>
    <row r="5" spans="1:3" x14ac:dyDescent="0.25">
      <c r="A5" s="47" t="s">
        <v>116</v>
      </c>
      <c r="B5" s="42">
        <f>'Список для У1'!R1</f>
        <v>50000</v>
      </c>
      <c r="C5" s="42">
        <v>42910</v>
      </c>
    </row>
    <row r="6" spans="1:3" x14ac:dyDescent="0.25">
      <c r="A6" s="47" t="s">
        <v>118</v>
      </c>
      <c r="B6" s="43">
        <f>'Список для У1'!Q32</f>
        <v>9050000</v>
      </c>
      <c r="C6" s="43">
        <f>B4*C5</f>
        <v>7766710</v>
      </c>
    </row>
    <row r="7" spans="1:3" x14ac:dyDescent="0.25">
      <c r="A7" s="48" t="s">
        <v>115</v>
      </c>
      <c r="B7" s="49">
        <f>'Список для У2'!N64</f>
        <v>251</v>
      </c>
      <c r="C7" s="49"/>
    </row>
    <row r="8" spans="1:3" x14ac:dyDescent="0.25">
      <c r="A8" s="48" t="s">
        <v>117</v>
      </c>
      <c r="B8" s="42">
        <f>'Список для У2'!Q1</f>
        <v>160000</v>
      </c>
      <c r="C8" s="42">
        <v>137312</v>
      </c>
    </row>
    <row r="9" spans="1:3" x14ac:dyDescent="0.25">
      <c r="A9" s="48" t="s">
        <v>119</v>
      </c>
      <c r="B9" s="50">
        <f>'Список для У2'!O64</f>
        <v>40160000</v>
      </c>
      <c r="C9" s="50">
        <f>B7*C8</f>
        <v>34465312</v>
      </c>
    </row>
    <row r="10" spans="1:3" x14ac:dyDescent="0.25">
      <c r="B10" s="44">
        <f>B6+B9</f>
        <v>49210000</v>
      </c>
      <c r="C10" s="44">
        <f>C6+C9</f>
        <v>42232022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Список для У1</vt:lpstr>
      <vt:lpstr>Список для У2</vt:lpstr>
      <vt:lpstr>Расчет У1 и У2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Валерия</dc:creator>
  <cp:lastModifiedBy>Кирьянов Юрий Александрович</cp:lastModifiedBy>
  <cp:lastPrinted>2014-08-05T14:49:12Z</cp:lastPrinted>
  <dcterms:created xsi:type="dcterms:W3CDTF">2014-06-20T09:34:06Z</dcterms:created>
  <dcterms:modified xsi:type="dcterms:W3CDTF">2014-10-07T11:04:19Z</dcterms:modified>
</cp:coreProperties>
</file>