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codeName="ThisWorkbook" autoCompressPictures="0"/>
  <bookViews>
    <workbookView xWindow="1120" yWindow="1120" windowWidth="24400" windowHeight="14500" firstSheet="2" activeTab="2"/>
  </bookViews>
  <sheets>
    <sheet name="Dashboard_May 15 2011" sheetId="9" state="hidden" r:id="rId1"/>
    <sheet name="Dashboard_Nov 15 2010" sheetId="7" state="hidden" r:id="rId2"/>
    <sheet name="June'12 Front Page" sheetId="6" r:id="rId3"/>
  </sheets>
  <externalReferences>
    <externalReference r:id="rId4"/>
  </externalReferences>
  <definedNames>
    <definedName name="_xlnm.Print_Area" localSheetId="0">'Dashboard_May 15 2011'!$A$1:$O$82</definedName>
    <definedName name="_xlnm.Print_Area" localSheetId="1">'Dashboard_Nov 15 2010'!$A$1:$O$82</definedName>
    <definedName name="_xlnm.Print_Area" localSheetId="2">'June''12 Front Page'!$A$1:$G$23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6" i="6" l="1"/>
  <c r="U16" i="6"/>
  <c r="V15" i="6"/>
  <c r="U15" i="6"/>
  <c r="U11" i="6"/>
  <c r="V11" i="6"/>
  <c r="U12" i="6"/>
  <c r="V12" i="6"/>
  <c r="U13" i="6"/>
  <c r="V13" i="6"/>
  <c r="V10" i="6"/>
  <c r="U10" i="6"/>
  <c r="N23" i="9"/>
  <c r="N22" i="9"/>
  <c r="N21" i="9"/>
  <c r="L14" i="7"/>
  <c r="L13" i="7"/>
  <c r="L12" i="7"/>
  <c r="L9" i="7"/>
  <c r="L26" i="7"/>
  <c r="N23" i="7"/>
  <c r="N22" i="7"/>
  <c r="N21" i="7"/>
</calcChain>
</file>

<file path=xl/sharedStrings.xml><?xml version="1.0" encoding="utf-8"?>
<sst xmlns="http://schemas.openxmlformats.org/spreadsheetml/2006/main" count="420" uniqueCount="166">
  <si>
    <t>College Matriculation</t>
  </si>
  <si>
    <t xml:space="preserve"> </t>
  </si>
  <si>
    <t>% Students of Color</t>
  </si>
  <si>
    <t>Target</t>
  </si>
  <si>
    <t>Student Population</t>
  </si>
  <si>
    <t>Avg. Daily Attendance</t>
  </si>
  <si>
    <t>Teacher Retention</t>
  </si>
  <si>
    <t>2008-2009</t>
  </si>
  <si>
    <t>▲</t>
  </si>
  <si>
    <t>↔</t>
  </si>
  <si>
    <t>Yrly Change</t>
  </si>
  <si>
    <t>▼</t>
  </si>
  <si>
    <t>$5.3M</t>
  </si>
  <si>
    <t>Reading</t>
  </si>
  <si>
    <t>Math</t>
  </si>
  <si>
    <t>% Free/ Reduced lunch</t>
  </si>
  <si>
    <t>% English Learners</t>
  </si>
  <si>
    <t>% Special Education</t>
  </si>
  <si>
    <t>n/a</t>
  </si>
  <si>
    <t>Talent &amp; Leadership Pipeline</t>
  </si>
  <si>
    <t>Satisfaction Metrics</t>
  </si>
  <si>
    <t>Teachers &amp; Staff who recommend KIPP as a great place to work</t>
  </si>
  <si>
    <t>Students who would recommend KIPP to their friends or family</t>
  </si>
  <si>
    <t>Student Achievement &amp; Attainment</t>
  </si>
  <si>
    <t>HS Graduation Rate</t>
  </si>
  <si>
    <t>College Persistence</t>
  </si>
  <si>
    <t>Student Attainment</t>
  </si>
  <si>
    <r>
      <t>% of 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- 8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graders making 1+ Year of progress</t>
    </r>
  </si>
  <si>
    <t>On Track?</t>
  </si>
  <si>
    <t>Funds Raised for 2010-2011</t>
  </si>
  <si>
    <t>Number of staff who have completed:</t>
  </si>
  <si>
    <t xml:space="preserve">KSLP: Principal Prep: </t>
  </si>
  <si>
    <t>KSLP: Teacher Leader:</t>
  </si>
  <si>
    <t>School Leader Retention</t>
  </si>
  <si>
    <t>Retention Rate</t>
  </si>
  <si>
    <t>2009-2010</t>
  </si>
  <si>
    <t>Student Attainment (2010)</t>
  </si>
  <si>
    <t>TBD</t>
  </si>
  <si>
    <t xml:space="preserve">% Students of Color </t>
  </si>
  <si>
    <t>KIPP Nwk Avg</t>
  </si>
  <si>
    <t xml:space="preserve">On Track? </t>
  </si>
  <si>
    <t>Parents/Families who are satisfied or very satisfied with their school</t>
  </si>
  <si>
    <t>Yearly: Student Achievement &amp; Attainment</t>
  </si>
  <si>
    <t>Quarterly: Resources</t>
  </si>
  <si>
    <t>Yearly: Team &amp; Family</t>
  </si>
  <si>
    <t>Quarterly: Student Population</t>
  </si>
  <si>
    <t>Notes</t>
  </si>
  <si>
    <t>Data in June 2011</t>
  </si>
  <si>
    <t>7/7</t>
  </si>
  <si>
    <t xml:space="preserve">The percentage of KIPP alumni who were enrolled in college last year who are still currently enrolled in college. </t>
  </si>
  <si>
    <t xml:space="preserve">The percentage of students whose family income qualifies them for a free or reduced-price lunch under federal income guidelines. </t>
  </si>
  <si>
    <t xml:space="preserve">% Free/Reduced Lunch - </t>
  </si>
  <si>
    <t xml:space="preserve">The percentage of non-white students in our schools. </t>
  </si>
  <si>
    <t>% Student Attrition</t>
  </si>
  <si>
    <t xml:space="preserve">The average number of enrolled KIPPsters who attend school each day. This metric drives most of our government funding allocation. </t>
  </si>
  <si>
    <t xml:space="preserve">API Score </t>
  </si>
  <si>
    <t xml:space="preserve">HS Graduation Rate </t>
  </si>
  <si>
    <t xml:space="preserve">College Persistence </t>
  </si>
  <si>
    <t>Growth in student learning is measured by tests given in the Fall and Spring of each year at each of our middle schools.</t>
  </si>
  <si>
    <t>Financial Health</t>
  </si>
  <si>
    <t>Reserves as % of bdgt</t>
  </si>
  <si>
    <t>Fund Balance as % bdgt</t>
  </si>
  <si>
    <t>Glossary of Terms</t>
  </si>
  <si>
    <t xml:space="preserve">Teacher Retention: </t>
  </si>
  <si>
    <t xml:space="preserve">KSLP: Principal Prep </t>
  </si>
  <si>
    <t>KSLP: Leadership Pathways</t>
  </si>
  <si>
    <t>KSLP: Teacher Leader</t>
  </si>
  <si>
    <t xml:space="preserve">Data gathered annually in January via the Healthy Regions Survey that is administered to all KIPP teachers, staff, parents, and students. </t>
  </si>
  <si>
    <t xml:space="preserve">2009-2010 was our first year of participating in the Healthy Regions survey. </t>
  </si>
  <si>
    <t xml:space="preserve">Schools fully enrolled </t>
  </si>
  <si>
    <t xml:space="preserve">enter KIPP in grades 8, 9, 10, 11, 12; regardless of school of origin, are captured in this metric. </t>
  </si>
  <si>
    <t>High School Graduation Rate is calculated as the number of KIPP 8th grade completers who graduate from high school. Students who</t>
  </si>
  <si>
    <t xml:space="preserve">results for each school into one score. Students take the CST exams in May/June, and the results come out in August/ September. </t>
  </si>
  <si>
    <t>The API, or Academic Performance Index, is a composite school score that aggregates all of the California Standardized Test (CST)</t>
  </si>
  <si>
    <t>The computer-adaptive tests in reading and math are known as MAP "Measures of Academic Progress" and provide our teachers with</t>
  </si>
  <si>
    <t>which will provide us with rich data on how our growth compares to growth with KIPPsters nationwide.</t>
  </si>
  <si>
    <t>meaningful information about each student's knowledge and abilities. Almost all KIPP middle schools are now taking this assessment,</t>
  </si>
  <si>
    <t xml:space="preserve">In October and May, KBAS administers its own, shorter survey to gauge team satisfaction and engagement to get interim data. </t>
  </si>
  <si>
    <t>Financial Sustainability</t>
  </si>
  <si>
    <t>PY Comp</t>
  </si>
  <si>
    <t>Annual Metrics</t>
  </si>
  <si>
    <t>Annual Goal</t>
  </si>
  <si>
    <t>Cash Reserves as % of bdgt</t>
  </si>
  <si>
    <t>Fund Balance as % of bdgt</t>
  </si>
  <si>
    <t>$M YTD</t>
  </si>
  <si>
    <t>Cost per Pupil</t>
  </si>
  <si>
    <t>2010-2011</t>
  </si>
  <si>
    <t>Change</t>
  </si>
  <si>
    <t xml:space="preserve">We have HUGE AR because of state deferrals, explains differential from last year. </t>
  </si>
  <si>
    <t>Total Net Assets divided by total forecasted expenses in 2010-2011</t>
  </si>
  <si>
    <t>It also includes 2-3 additional weekend retreats and coaching.</t>
  </si>
  <si>
    <t xml:space="preserve">The KIPP Foundation's 6 week intensive summer training to prepare KIPP teachers to take over existing KIPP schools as principal.  </t>
  </si>
  <si>
    <t xml:space="preserve">The KIPP Foundation’s 6 week intensive summer training to prepare KIPP teachers to take leadership positions at their schools.  </t>
  </si>
  <si>
    <t>This course is designed primarily for Deans of Students, Deans of Instruction, and Assistant Principals.</t>
  </si>
  <si>
    <t xml:space="preserve">An abbreviated training program through the KIPP Foundation for teachers taking on junior leadership positions at their schools.  </t>
  </si>
  <si>
    <t>This course is designed primarily for Department Chairs and Grade Level Chairs.</t>
  </si>
  <si>
    <t xml:space="preserve">The percentage of classroom teachers who return the next year to either teach or be a staff member with KBAS. </t>
  </si>
  <si>
    <r>
      <t>% of 5</t>
    </r>
    <r>
      <rPr>
        <b/>
        <vertAlign val="super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 xml:space="preserve"> - 8</t>
    </r>
    <r>
      <rPr>
        <b/>
        <vertAlign val="super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 xml:space="preserve"> graders making 1+ Year of progress</t>
    </r>
  </si>
  <si>
    <t>KSLP: Leadership Path:</t>
  </si>
  <si>
    <t xml:space="preserve">*Internally calculated API. King made a testing error so may not receive a state API in 09-10. </t>
  </si>
  <si>
    <t>26/35 in College</t>
  </si>
  <si>
    <t>40% 4-Yr; 34% 2-Yr</t>
  </si>
  <si>
    <t>Bridge missed enrollment by 10% (29 students); Bayview by 5% (14 students)</t>
  </si>
  <si>
    <t>Sites tracking to '10-'11 Net Income</t>
  </si>
  <si>
    <t>6/8</t>
  </si>
  <si>
    <t>Not Bayview &amp; Bridge</t>
  </si>
  <si>
    <t>Q2 2011</t>
  </si>
  <si>
    <t>Q2 2010-2011 Dashboard</t>
  </si>
  <si>
    <t>The percentage of students who were enrolled in October 2009 who are still enrolled in October 2010 (excluding graduation)</t>
  </si>
  <si>
    <t>Total Students</t>
  </si>
  <si>
    <t>7/8</t>
  </si>
  <si>
    <t>Total cash divided by total budgeted expenses in 2010-2011</t>
  </si>
  <si>
    <t>Total Net Assets divided by total budgeted expenses in 2010-2011</t>
  </si>
  <si>
    <t>Public Funding Per Pupil</t>
  </si>
  <si>
    <t>Private Funding Per Pupil</t>
  </si>
  <si>
    <t>The reason 2,299 * $2,800 is MORE than $5.4:</t>
  </si>
  <si>
    <t>1. Net income loss for the year of ($487K)</t>
  </si>
  <si>
    <t>2. Other Revenue which is school fees and school-based fundraising of another $420K</t>
  </si>
  <si>
    <t>3. Used average daily membership (97% x 2,299) so really on a denominator of 2230 students</t>
  </si>
  <si>
    <t>Public Funding/ Pupil</t>
  </si>
  <si>
    <t>Private Funding/Pupil</t>
  </si>
  <si>
    <t>Total state and federal funding divided by average daily membership (Total students * average daily attendance)</t>
  </si>
  <si>
    <t>Total cost per pupil less public funding per pupil (pupils calculated as average daily membership, see above)</t>
  </si>
  <si>
    <t>This number does not tie with our $5.4M philanthropy because 1) we expect a ($487K) net loss and 2) it excludes Other Rev</t>
  </si>
  <si>
    <t>KIPP Student Attrition Average was 12% (61 schools) in 2008-2009; latest year data is available</t>
  </si>
  <si>
    <t>KBAS consolidated on track</t>
  </si>
  <si>
    <t>Fund Balance as % of bdgt  ""</t>
  </si>
  <si>
    <t>Cash as % of bdgt  (12/31)</t>
  </si>
  <si>
    <t>Cash as % of bdgt</t>
  </si>
  <si>
    <t>Total cash reserves divided by total forecasted expenses in 2010-2011</t>
  </si>
  <si>
    <t>Total state and federal funding divided by average daily membership (average daily enrollment over the entire school year)</t>
  </si>
  <si>
    <t>Q4 2010-2011 Dashboard</t>
  </si>
  <si>
    <t>Data in July 2011</t>
  </si>
  <si>
    <t>2011e</t>
  </si>
  <si>
    <t>Q4 2011</t>
  </si>
  <si>
    <t>Estimate as of June 1; still TBD</t>
  </si>
  <si>
    <t>61% 4 yr; 30% 2 yr: 30 TBD/unknown</t>
  </si>
  <si>
    <t>This number does not tie with our $5.4M philanthropy because it excludes Other Revenue</t>
  </si>
  <si>
    <t>Are we serving the children who need us?</t>
  </si>
  <si>
    <t>Are our students staying with us?</t>
  </si>
  <si>
    <t>Are our students progressing and achieving academically?</t>
  </si>
  <si>
    <t>Are our alumni climbing the mountain to and through college?</t>
  </si>
  <si>
    <t>Are we building a sustainable people model?</t>
  </si>
  <si>
    <t>Are we building a sustainable financial model?</t>
  </si>
  <si>
    <t>Are students progressing and achieving academically?</t>
  </si>
  <si>
    <t>May also want to include a breakdown of the reasons for those students who left (family moved, academics, discipline, etc.)</t>
  </si>
  <si>
    <t>For our founding class of 2011, we will break out what % graduated from high school, what % are currently attending college</t>
  </si>
  <si>
    <t>For other classes (2012-2015), we will track which high schools they are currently attending</t>
  </si>
  <si>
    <t>Consider how we could highlight leadership development, succession planning among administrative staff</t>
  </si>
  <si>
    <t>Highlight teacher retention rate - need to update for 2011-2012 school year and maybe include regrettable vs. non-regrettable turnover</t>
  </si>
  <si>
    <t>Shows fundraising needed to cover our operational costs each year moving forward</t>
  </si>
  <si>
    <t>Might think about how we can better illustrate economies of scale possible thru opening additional campuses</t>
  </si>
  <si>
    <t>M</t>
  </si>
  <si>
    <t>F</t>
  </si>
  <si>
    <t>k</t>
  </si>
  <si>
    <t>Update our demographics and compare the make-up of our student enrollment to the surrounding neigborhoods and communities to ensure it's representative.</t>
  </si>
  <si>
    <t>Look at MAP scores, reading levels of incoming students</t>
  </si>
  <si>
    <t>Update with recently completed mobility data for 2010-2011</t>
  </si>
  <si>
    <t>Show Fall 2011 MAP data</t>
  </si>
  <si>
    <t>Show summary of Anet assessment A1</t>
  </si>
  <si>
    <t>For December Board Meeting updates</t>
  </si>
  <si>
    <t>Would this be a good place to show YTD attendance figures?</t>
  </si>
  <si>
    <t>Annual Performance Dashboard</t>
  </si>
  <si>
    <t>Question with lowest response</t>
  </si>
  <si>
    <t>Fall 2012 Q12 Survey Results</t>
  </si>
  <si>
    <t xml:space="preserve">    Question with highest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</si>
</sst>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_(&quot;$&quot;* #,##0_);_(&quot;$&quot;* \(#,##0\);_(&quot;$&quot;* &quot;-&quot;??_);_(@_)"/>
    <numFmt numFmtId="166" formatCode="_(&quot;$&quot;* #,##0.0_);_(&quot;$&quot;* \(#,##0.0\);_(&quot;$&quot;* &quot;-&quot;??_);_(@_)"/>
    <numFmt numFmtId="167" formatCode="&quot;$&quot;#,##0.0"/>
    <numFmt numFmtId="168" formatCode="&quot;$&quot;#,##0"/>
    <numFmt numFmtId="169" formatCode="0.0%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11"/>
      <name val="Arial"/>
      <family val="2"/>
    </font>
    <font>
      <sz val="12"/>
      <color indexed="53"/>
      <name val="Arial"/>
      <family val="2"/>
    </font>
    <font>
      <b/>
      <u/>
      <sz val="11"/>
      <color theme="1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FF00"/>
      <name val="Calibri"/>
      <family val="2"/>
      <scheme val="minor"/>
    </font>
    <font>
      <sz val="10"/>
      <color rgb="FFFF0000"/>
      <name val="Arial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80"/>
      <name val="Courier New"/>
      <family val="3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indexed="1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/>
    <xf numFmtId="0" fontId="5" fillId="0" borderId="0" xfId="0" applyFont="1"/>
    <xf numFmtId="0" fontId="7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8" fillId="2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Border="1"/>
    <xf numFmtId="9" fontId="3" fillId="0" borderId="0" xfId="1" applyFont="1"/>
    <xf numFmtId="0" fontId="6" fillId="0" borderId="0" xfId="0" applyFont="1"/>
    <xf numFmtId="0" fontId="11" fillId="0" borderId="0" xfId="0" applyFont="1" applyFill="1"/>
    <xf numFmtId="0" fontId="12" fillId="0" borderId="0" xfId="0" applyFont="1"/>
    <xf numFmtId="9" fontId="0" fillId="0" borderId="0" xfId="1" applyFont="1" applyAlignment="1">
      <alignment horizontal="center"/>
    </xf>
    <xf numFmtId="0" fontId="13" fillId="0" borderId="0" xfId="0" applyFont="1" applyAlignment="1">
      <alignment horizontal="center" vertical="center"/>
    </xf>
    <xf numFmtId="9" fontId="0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14" fillId="2" borderId="0" xfId="0" applyFont="1" applyFill="1" applyBorder="1" applyAlignment="1">
      <alignment horizontal="center" vertical="top" wrapText="1"/>
    </xf>
    <xf numFmtId="9" fontId="0" fillId="0" borderId="0" xfId="1" applyNumberFormat="1" applyFont="1" applyAlignment="1">
      <alignment horizontal="center"/>
    </xf>
    <xf numFmtId="0" fontId="6" fillId="0" borderId="0" xfId="0" applyFont="1" applyAlignment="1">
      <alignment horizontal="left"/>
    </xf>
    <xf numFmtId="1" fontId="3" fillId="0" borderId="0" xfId="1" applyNumberFormat="1" applyFont="1" applyAlignment="1">
      <alignment horizontal="center"/>
    </xf>
    <xf numFmtId="9" fontId="3" fillId="0" borderId="0" xfId="1" applyFont="1" applyAlignment="1">
      <alignment horizontal="center"/>
    </xf>
    <xf numFmtId="0" fontId="0" fillId="0" borderId="0" xfId="0" applyFont="1"/>
    <xf numFmtId="0" fontId="9" fillId="0" borderId="0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9" fontId="16" fillId="0" borderId="0" xfId="1" applyFont="1" applyAlignment="1">
      <alignment horizontal="right"/>
    </xf>
    <xf numFmtId="12" fontId="3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left"/>
    </xf>
    <xf numFmtId="9" fontId="17" fillId="2" borderId="0" xfId="0" applyNumberFormat="1" applyFont="1" applyFill="1" applyBorder="1" applyAlignment="1">
      <alignment horizontal="center" vertical="top" wrapText="1"/>
    </xf>
    <xf numFmtId="0" fontId="9" fillId="0" borderId="0" xfId="0" applyFont="1" applyBorder="1" applyAlignment="1"/>
    <xf numFmtId="0" fontId="18" fillId="0" borderId="0" xfId="0" applyFont="1" applyAlignment="1">
      <alignment horizontal="left"/>
    </xf>
    <xf numFmtId="165" fontId="0" fillId="0" borderId="0" xfId="2" applyNumberFormat="1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9" fontId="3" fillId="0" borderId="0" xfId="1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3" fontId="6" fillId="0" borderId="0" xfId="0" applyNumberFormat="1" applyFont="1" applyAlignment="1">
      <alignment horizontal="left"/>
    </xf>
    <xf numFmtId="12" fontId="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1" fillId="0" borderId="0" xfId="0" applyFont="1"/>
    <xf numFmtId="12" fontId="0" fillId="0" borderId="0" xfId="0" applyNumberFormat="1" applyAlignment="1">
      <alignment horizontal="center"/>
    </xf>
    <xf numFmtId="166" fontId="0" fillId="0" borderId="0" xfId="2" applyNumberFormat="1" applyFont="1" applyFill="1" applyAlignment="1">
      <alignment horizontal="center"/>
    </xf>
    <xf numFmtId="14" fontId="9" fillId="0" borderId="0" xfId="0" applyNumberFormat="1" applyFont="1" applyAlignment="1">
      <alignment horizontal="center"/>
    </xf>
    <xf numFmtId="9" fontId="17" fillId="2" borderId="0" xfId="1" applyFont="1" applyFill="1" applyBorder="1" applyAlignment="1">
      <alignment horizontal="center" vertical="top" wrapText="1"/>
    </xf>
    <xf numFmtId="168" fontId="0" fillId="0" borderId="0" xfId="2" applyNumberFormat="1" applyFont="1" applyAlignment="1">
      <alignment horizontal="center"/>
    </xf>
    <xf numFmtId="168" fontId="3" fillId="0" borderId="0" xfId="2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9" fontId="0" fillId="0" borderId="0" xfId="0" applyNumberFormat="1" applyFont="1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3" fillId="0" borderId="0" xfId="4" applyNumberFormat="1" applyFont="1" applyAlignment="1">
      <alignment horizontal="center"/>
    </xf>
    <xf numFmtId="0" fontId="25" fillId="0" borderId="0" xfId="0" applyFont="1" applyAlignment="1">
      <alignment horizontal="left"/>
    </xf>
    <xf numFmtId="0" fontId="0" fillId="4" borderId="0" xfId="0" applyFill="1" applyBorder="1" applyAlignment="1">
      <alignment horizontal="left" indent="1"/>
    </xf>
    <xf numFmtId="0" fontId="26" fillId="0" borderId="0" xfId="0" applyFont="1" applyBorder="1" applyAlignment="1">
      <alignment horizontal="center"/>
    </xf>
    <xf numFmtId="9" fontId="3" fillId="0" borderId="0" xfId="1" applyFont="1" applyAlignment="1">
      <alignment horizontal="right"/>
    </xf>
    <xf numFmtId="9" fontId="3" fillId="0" borderId="0" xfId="1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166" fontId="0" fillId="0" borderId="0" xfId="2" applyNumberFormat="1" applyFont="1" applyAlignment="1">
      <alignment horizontal="center"/>
    </xf>
    <xf numFmtId="9" fontId="0" fillId="5" borderId="0" xfId="0" applyNumberFormat="1" applyFill="1" applyAlignment="1">
      <alignment horizontal="center"/>
    </xf>
    <xf numFmtId="9" fontId="17" fillId="0" borderId="0" xfId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27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8" fontId="0" fillId="0" borderId="0" xfId="0" applyNumberFormat="1"/>
    <xf numFmtId="0" fontId="0" fillId="0" borderId="0" xfId="0" applyFill="1" applyAlignment="1">
      <alignment horizontal="right"/>
    </xf>
    <xf numFmtId="9" fontId="3" fillId="0" borderId="0" xfId="1" applyFont="1" applyFill="1" applyAlignment="1">
      <alignment horizontal="center"/>
    </xf>
    <xf numFmtId="49" fontId="3" fillId="0" borderId="0" xfId="4" applyNumberFormat="1" applyFont="1" applyFill="1" applyAlignment="1">
      <alignment horizontal="center"/>
    </xf>
    <xf numFmtId="9" fontId="3" fillId="0" borderId="0" xfId="1" applyFont="1" applyFill="1" applyAlignment="1">
      <alignment horizontal="right"/>
    </xf>
    <xf numFmtId="49" fontId="3" fillId="0" borderId="0" xfId="0" applyNumberFormat="1" applyFont="1" applyAlignment="1">
      <alignment horizontal="center"/>
    </xf>
    <xf numFmtId="9" fontId="3" fillId="5" borderId="0" xfId="1" applyFont="1" applyFill="1" applyAlignment="1">
      <alignment horizontal="center"/>
    </xf>
    <xf numFmtId="0" fontId="0" fillId="5" borderId="0" xfId="0" applyFill="1"/>
    <xf numFmtId="0" fontId="3" fillId="5" borderId="0" xfId="0" applyFont="1" applyFill="1" applyAlignment="1">
      <alignment horizontal="right"/>
    </xf>
    <xf numFmtId="0" fontId="25" fillId="5" borderId="0" xfId="0" applyFont="1" applyFill="1"/>
    <xf numFmtId="0" fontId="0" fillId="5" borderId="0" xfId="0" applyFill="1" applyAlignment="1">
      <alignment horizontal="center"/>
    </xf>
    <xf numFmtId="0" fontId="6" fillId="5" borderId="0" xfId="0" applyFont="1" applyFill="1" applyAlignment="1">
      <alignment horizontal="left"/>
    </xf>
    <xf numFmtId="0" fontId="6" fillId="5" borderId="0" xfId="0" applyFont="1" applyFill="1"/>
    <xf numFmtId="9" fontId="3" fillId="5" borderId="0" xfId="1" applyFont="1" applyFill="1"/>
    <xf numFmtId="9" fontId="17" fillId="5" borderId="0" xfId="1" applyFont="1" applyFill="1" applyAlignment="1">
      <alignment horizontal="center"/>
    </xf>
    <xf numFmtId="169" fontId="3" fillId="5" borderId="0" xfId="1" applyNumberFormat="1" applyFont="1" applyFill="1" applyAlignment="1">
      <alignment horizontal="center"/>
    </xf>
    <xf numFmtId="9" fontId="3" fillId="5" borderId="0" xfId="1" applyNumberFormat="1" applyFont="1" applyFill="1" applyAlignment="1">
      <alignment horizontal="center"/>
    </xf>
    <xf numFmtId="0" fontId="20" fillId="0" borderId="0" xfId="0" applyFont="1" applyBorder="1" applyAlignment="1">
      <alignment horizontal="center"/>
    </xf>
    <xf numFmtId="168" fontId="3" fillId="5" borderId="0" xfId="2" applyNumberFormat="1" applyFont="1" applyFill="1" applyAlignment="1">
      <alignment horizontal="center"/>
    </xf>
    <xf numFmtId="168" fontId="3" fillId="5" borderId="0" xfId="0" applyNumberFormat="1" applyFont="1" applyFill="1" applyAlignment="1">
      <alignment horizontal="center"/>
    </xf>
    <xf numFmtId="3" fontId="3" fillId="5" borderId="0" xfId="0" applyNumberFormat="1" applyFont="1" applyFill="1" applyAlignment="1">
      <alignment horizontal="center"/>
    </xf>
    <xf numFmtId="9" fontId="0" fillId="0" borderId="0" xfId="1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9" fillId="0" borderId="5" xfId="0" applyFont="1" applyBorder="1" applyAlignment="1">
      <alignment horizontal="center"/>
    </xf>
    <xf numFmtId="0" fontId="4" fillId="0" borderId="4" xfId="0" applyFont="1" applyBorder="1"/>
    <xf numFmtId="0" fontId="6" fillId="0" borderId="5" xfId="0" applyFont="1" applyBorder="1"/>
    <xf numFmtId="0" fontId="0" fillId="0" borderId="0" xfId="0" applyBorder="1" applyAlignment="1">
      <alignment horizontal="right"/>
    </xf>
    <xf numFmtId="9" fontId="3" fillId="0" borderId="0" xfId="1" applyFont="1" applyBorder="1" applyAlignment="1">
      <alignment horizontal="center"/>
    </xf>
    <xf numFmtId="167" fontId="0" fillId="0" borderId="0" xfId="2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0" xfId="2" applyNumberFormat="1" applyFont="1" applyBorder="1" applyAlignment="1">
      <alignment horizontal="center"/>
    </xf>
    <xf numFmtId="166" fontId="0" fillId="0" borderId="0" xfId="2" applyNumberFormat="1" applyFont="1" applyFill="1" applyBorder="1" applyAlignment="1">
      <alignment horizontal="center"/>
    </xf>
    <xf numFmtId="0" fontId="0" fillId="0" borderId="5" xfId="0" applyBorder="1"/>
    <xf numFmtId="0" fontId="9" fillId="0" borderId="0" xfId="0" applyFont="1" applyBorder="1" applyAlignment="1">
      <alignment horizontal="right"/>
    </xf>
    <xf numFmtId="168" fontId="3" fillId="0" borderId="0" xfId="2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6" fontId="3" fillId="0" borderId="0" xfId="0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9" fillId="0" borderId="7" xfId="0" applyFont="1" applyBorder="1" applyAlignment="1">
      <alignment horizontal="center"/>
    </xf>
    <xf numFmtId="0" fontId="0" fillId="0" borderId="8" xfId="0" applyBorder="1"/>
    <xf numFmtId="0" fontId="0" fillId="0" borderId="4" xfId="0" applyFont="1" applyBorder="1"/>
    <xf numFmtId="0" fontId="0" fillId="0" borderId="4" xfId="0" applyBorder="1" applyAlignment="1">
      <alignment horizontal="right"/>
    </xf>
    <xf numFmtId="9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left"/>
    </xf>
    <xf numFmtId="9" fontId="3" fillId="0" borderId="0" xfId="1" applyFont="1" applyBorder="1"/>
    <xf numFmtId="0" fontId="9" fillId="0" borderId="5" xfId="0" applyFont="1" applyBorder="1"/>
    <xf numFmtId="9" fontId="0" fillId="0" borderId="0" xfId="0" applyNumberFormat="1" applyFont="1" applyBorder="1" applyAlignment="1">
      <alignment horizontal="center"/>
    </xf>
    <xf numFmtId="9" fontId="0" fillId="0" borderId="0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right"/>
    </xf>
    <xf numFmtId="9" fontId="3" fillId="0" borderId="7" xfId="1" applyFont="1" applyBorder="1" applyAlignment="1">
      <alignment horizontal="center"/>
    </xf>
    <xf numFmtId="9" fontId="0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right"/>
    </xf>
    <xf numFmtId="9" fontId="0" fillId="0" borderId="0" xfId="1" applyNumberFormat="1" applyFont="1" applyBorder="1" applyAlignment="1">
      <alignment horizontal="center"/>
    </xf>
    <xf numFmtId="9" fontId="16" fillId="0" borderId="0" xfId="1" applyFont="1" applyBorder="1" applyAlignment="1">
      <alignment horizontal="right"/>
    </xf>
    <xf numFmtId="16" fontId="0" fillId="0" borderId="0" xfId="0" applyNumberFormat="1" applyBorder="1" applyAlignment="1">
      <alignment horizontal="center"/>
    </xf>
    <xf numFmtId="9" fontId="0" fillId="0" borderId="0" xfId="1" applyFont="1" applyBorder="1" applyAlignment="1">
      <alignment horizontal="center"/>
    </xf>
    <xf numFmtId="12" fontId="0" fillId="0" borderId="8" xfId="0" applyNumberFormat="1" applyFont="1" applyBorder="1" applyAlignment="1">
      <alignment horizontal="center"/>
    </xf>
    <xf numFmtId="0" fontId="0" fillId="0" borderId="4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12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17" fillId="2" borderId="7" xfId="0" applyNumberFormat="1" applyFont="1" applyFill="1" applyBorder="1" applyAlignment="1">
      <alignment horizontal="center" vertical="top" wrapText="1"/>
    </xf>
    <xf numFmtId="9" fontId="3" fillId="0" borderId="0" xfId="1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3" fillId="0" borderId="4" xfId="0" applyFont="1" applyBorder="1"/>
    <xf numFmtId="9" fontId="0" fillId="0" borderId="0" xfId="1" applyFont="1"/>
    <xf numFmtId="0" fontId="25" fillId="0" borderId="0" xfId="0" applyFont="1" applyBorder="1" applyAlignmen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164" fontId="22" fillId="0" borderId="0" xfId="0" applyNumberFormat="1" applyFont="1" applyAlignment="1">
      <alignment horizontal="right"/>
    </xf>
    <xf numFmtId="0" fontId="10" fillId="3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8" fillId="3" borderId="1" xfId="0" applyFont="1" applyFill="1" applyBorder="1" applyAlignment="1">
      <alignment horizontal="center"/>
    </xf>
    <xf numFmtId="0" fontId="28" fillId="3" borderId="2" xfId="0" applyFont="1" applyFill="1" applyBorder="1" applyAlignment="1">
      <alignment horizontal="center"/>
    </xf>
    <xf numFmtId="0" fontId="28" fillId="3" borderId="3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8" fillId="3" borderId="9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6" fillId="0" borderId="0" xfId="0" applyFont="1" applyBorder="1"/>
    <xf numFmtId="9" fontId="0" fillId="0" borderId="0" xfId="0" applyNumberFormat="1" applyFill="1" applyBorder="1" applyAlignment="1">
      <alignment horizontal="center"/>
    </xf>
    <xf numFmtId="12" fontId="3" fillId="0" borderId="0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28" fillId="3" borderId="6" xfId="0" applyFont="1" applyFill="1" applyBorder="1" applyAlignment="1">
      <alignment horizontal="center"/>
    </xf>
    <xf numFmtId="0" fontId="28" fillId="3" borderId="7" xfId="0" applyFont="1" applyFill="1" applyBorder="1" applyAlignment="1">
      <alignment horizontal="center"/>
    </xf>
    <xf numFmtId="0" fontId="12" fillId="0" borderId="0" xfId="0" applyFont="1" applyBorder="1" applyAlignment="1"/>
    <xf numFmtId="0" fontId="2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4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9" fontId="17" fillId="2" borderId="5" xfId="1" applyFont="1" applyFill="1" applyBorder="1" applyAlignment="1">
      <alignment horizontal="center" vertical="top" wrapText="1"/>
    </xf>
    <xf numFmtId="168" fontId="0" fillId="0" borderId="5" xfId="0" applyNumberFormat="1" applyBorder="1" applyAlignment="1">
      <alignment horizontal="center"/>
    </xf>
    <xf numFmtId="168" fontId="0" fillId="0" borderId="5" xfId="2" applyNumberFormat="1" applyFont="1" applyBorder="1" applyAlignment="1">
      <alignment horizontal="center"/>
    </xf>
    <xf numFmtId="0" fontId="25" fillId="0" borderId="4" xfId="0" applyFont="1" applyBorder="1" applyAlignment="1"/>
    <xf numFmtId="164" fontId="22" fillId="0" borderId="0" xfId="0" applyNumberFormat="1" applyFont="1" applyAlignment="1">
      <alignment horizontal="left"/>
    </xf>
  </cellXfs>
  <cellStyles count="31">
    <cellStyle name="Comma" xfId="4" builtinId="3"/>
    <cellStyle name="Comma 2" xfId="3"/>
    <cellStyle name="Currency" xfId="2" builtin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99"/>
      <color rgb="FF00FF00"/>
      <color rgb="FF000000"/>
      <color rgb="FF9900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u="none"/>
            </a:pPr>
            <a:r>
              <a:rPr lang="en-US" sz="1400" u="none"/>
              <a:t>Academic</a:t>
            </a:r>
            <a:r>
              <a:rPr lang="en-US" sz="1400" u="none" baseline="0"/>
              <a:t> Performance Index (09-10)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4"/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8"/>
          <c:order val="8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579832"/>
        <c:axId val="2079131320"/>
      </c:lineChart>
      <c:catAx>
        <c:axId val="207857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9131320"/>
        <c:crosses val="autoZero"/>
        <c:auto val="1"/>
        <c:lblAlgn val="ctr"/>
        <c:lblOffset val="100"/>
        <c:noMultiLvlLbl val="0"/>
      </c:catAx>
      <c:valAx>
        <c:axId val="2079131320"/>
        <c:scaling>
          <c:orientation val="minMax"/>
          <c:max val="925.0"/>
          <c:min val="70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API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857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8" l="0.700000000000001" r="0.700000000000001" t="0.750000000000008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u="none"/>
            </a:pPr>
            <a:r>
              <a:rPr lang="en-US" sz="1400" u="none"/>
              <a:t>Academic</a:t>
            </a:r>
            <a:r>
              <a:rPr lang="en-US" sz="1400" u="none" baseline="0"/>
              <a:t> Performance Index (09-10)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4"/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8"/>
          <c:order val="8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59640"/>
        <c:axId val="2079239528"/>
      </c:lineChart>
      <c:catAx>
        <c:axId val="211585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79239528"/>
        <c:crosses val="autoZero"/>
        <c:auto val="1"/>
        <c:lblAlgn val="ctr"/>
        <c:lblOffset val="100"/>
        <c:noMultiLvlLbl val="0"/>
      </c:catAx>
      <c:valAx>
        <c:axId val="2079239528"/>
        <c:scaling>
          <c:orientation val="minMax"/>
          <c:max val="925.0"/>
          <c:min val="70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API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1585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7" l="0.700000000000001" r="0.700000000000001" t="0.750000000000007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4" Type="http://schemas.openxmlformats.org/officeDocument/2006/relationships/image" Target="../media/image5.emf"/><Relationship Id="rId5" Type="http://schemas.openxmlformats.org/officeDocument/2006/relationships/image" Target="../media/image6.emf"/><Relationship Id="rId6" Type="http://schemas.openxmlformats.org/officeDocument/2006/relationships/image" Target="../media/image7.emf"/><Relationship Id="rId7" Type="http://schemas.openxmlformats.org/officeDocument/2006/relationships/image" Target="../media/image8.emf"/><Relationship Id="rId8" Type="http://schemas.openxmlformats.org/officeDocument/2006/relationships/image" Target="../media/image9.emf"/><Relationship Id="rId9" Type="http://schemas.openxmlformats.org/officeDocument/2006/relationships/image" Target="../media/image10.emf"/><Relationship Id="rId10" Type="http://schemas.openxmlformats.org/officeDocument/2006/relationships/image" Target="../media/image11.emf"/><Relationship Id="rId11" Type="http://schemas.openxmlformats.org/officeDocument/2006/relationships/image" Target="../media/image12.emf"/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508000</xdr:colOff>
      <xdr:row>27</xdr:row>
      <xdr:rowOff>63500</xdr:rowOff>
    </xdr:from>
    <xdr:ext cx="184731" cy="264560"/>
    <xdr:sp macro="" textlink="">
      <xdr:nvSpPr>
        <xdr:cNvPr id="3" name="TextBox 2"/>
        <xdr:cNvSpPr txBox="1"/>
      </xdr:nvSpPr>
      <xdr:spPr>
        <a:xfrm>
          <a:off x="508000" y="547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42333</xdr:colOff>
      <xdr:row>4</xdr:row>
      <xdr:rowOff>31755</xdr:rowOff>
    </xdr:from>
    <xdr:to>
      <xdr:col>4</xdr:col>
      <xdr:colOff>86783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771525</xdr:colOff>
      <xdr:row>7</xdr:row>
      <xdr:rowOff>115354</xdr:rowOff>
    </xdr:from>
    <xdr:to>
      <xdr:col>0</xdr:col>
      <xdr:colOff>1291165</xdr:colOff>
      <xdr:row>9</xdr:row>
      <xdr:rowOff>148163</xdr:rowOff>
    </xdr:to>
    <xdr:sp macro="" textlink="">
      <xdr:nvSpPr>
        <xdr:cNvPr id="5" name="TextBox 4"/>
        <xdr:cNvSpPr txBox="1"/>
      </xdr:nvSpPr>
      <xdr:spPr>
        <a:xfrm>
          <a:off x="771525" y="1591729"/>
          <a:ext cx="519640" cy="4138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KBAS</a:t>
          </a:r>
          <a:r>
            <a:rPr lang="en-US" sz="1000" baseline="0"/>
            <a:t> Goal</a:t>
          </a:r>
          <a:endParaRPr lang="en-US" sz="1000"/>
        </a:p>
      </xdr:txBody>
    </xdr:sp>
    <xdr:clientData/>
  </xdr:twoCellAnchor>
  <xdr:twoCellAnchor>
    <xdr:from>
      <xdr:col>1</xdr:col>
      <xdr:colOff>665691</xdr:colOff>
      <xdr:row>13</xdr:row>
      <xdr:rowOff>83607</xdr:rowOff>
    </xdr:from>
    <xdr:to>
      <xdr:col>2</xdr:col>
      <xdr:colOff>582082</xdr:colOff>
      <xdr:row>14</xdr:row>
      <xdr:rowOff>95250</xdr:rowOff>
    </xdr:to>
    <xdr:sp macro="" textlink="">
      <xdr:nvSpPr>
        <xdr:cNvPr id="6" name="TextBox 5"/>
        <xdr:cNvSpPr txBox="1"/>
      </xdr:nvSpPr>
      <xdr:spPr>
        <a:xfrm>
          <a:off x="2046816" y="2712507"/>
          <a:ext cx="916516" cy="202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CA Average</a:t>
          </a:r>
        </a:p>
      </xdr:txBody>
    </xdr:sp>
    <xdr:clientData/>
  </xdr:twoCellAnchor>
  <xdr:twoCellAnchor>
    <xdr:from>
      <xdr:col>0</xdr:col>
      <xdr:colOff>789081</xdr:colOff>
      <xdr:row>9</xdr:row>
      <xdr:rowOff>99918</xdr:rowOff>
    </xdr:from>
    <xdr:to>
      <xdr:col>0</xdr:col>
      <xdr:colOff>1243852</xdr:colOff>
      <xdr:row>11</xdr:row>
      <xdr:rowOff>134470</xdr:rowOff>
    </xdr:to>
    <xdr:sp macro="" textlink="">
      <xdr:nvSpPr>
        <xdr:cNvPr id="7" name="TextBox 6"/>
        <xdr:cNvSpPr txBox="1"/>
      </xdr:nvSpPr>
      <xdr:spPr>
        <a:xfrm>
          <a:off x="789081" y="1957293"/>
          <a:ext cx="454771" cy="4250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State</a:t>
          </a:r>
          <a:r>
            <a:rPr lang="en-US" sz="1000" baseline="0"/>
            <a:t> </a:t>
          </a:r>
        </a:p>
        <a:p>
          <a:r>
            <a:rPr lang="en-US" sz="1000" baseline="0"/>
            <a:t>Goal</a:t>
          </a:r>
          <a:endParaRPr lang="en-US" sz="1000"/>
        </a:p>
      </xdr:txBody>
    </xdr:sp>
    <xdr:clientData/>
  </xdr:twoCellAnchor>
  <xdr:twoCellAnchor>
    <xdr:from>
      <xdr:col>0</xdr:col>
      <xdr:colOff>774700</xdr:colOff>
      <xdr:row>11</xdr:row>
      <xdr:rowOff>63500</xdr:rowOff>
    </xdr:from>
    <xdr:to>
      <xdr:col>5</xdr:col>
      <xdr:colOff>391583</xdr:colOff>
      <xdr:row>11</xdr:row>
      <xdr:rowOff>74086</xdr:rowOff>
    </xdr:to>
    <xdr:cxnSp macro="">
      <xdr:nvCxnSpPr>
        <xdr:cNvPr id="8" name="Straight Connector 7"/>
        <xdr:cNvCxnSpPr/>
      </xdr:nvCxnSpPr>
      <xdr:spPr>
        <a:xfrm flipV="1">
          <a:off x="774700" y="2311400"/>
          <a:ext cx="3322108" cy="10586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757772</xdr:colOff>
      <xdr:row>9</xdr:row>
      <xdr:rowOff>88916</xdr:rowOff>
    </xdr:from>
    <xdr:to>
      <xdr:col>5</xdr:col>
      <xdr:colOff>374655</xdr:colOff>
      <xdr:row>9</xdr:row>
      <xdr:rowOff>99502</xdr:rowOff>
    </xdr:to>
    <xdr:cxnSp macro="">
      <xdr:nvCxnSpPr>
        <xdr:cNvPr id="9" name="Straight Connector 8"/>
        <xdr:cNvCxnSpPr/>
      </xdr:nvCxnSpPr>
      <xdr:spPr>
        <a:xfrm flipV="1">
          <a:off x="757772" y="1946291"/>
          <a:ext cx="3322108" cy="10586"/>
        </a:xfrm>
        <a:prstGeom prst="line">
          <a:avLst/>
        </a:prstGeom>
        <a:ln w="9525" cmpd="sng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319748</xdr:colOff>
      <xdr:row>5</xdr:row>
      <xdr:rowOff>76210</xdr:rowOff>
    </xdr:from>
    <xdr:to>
      <xdr:col>6</xdr:col>
      <xdr:colOff>219075</xdr:colOff>
      <xdr:row>14</xdr:row>
      <xdr:rowOff>152400</xdr:rowOff>
    </xdr:to>
    <xdr:sp macro="" textlink="">
      <xdr:nvSpPr>
        <xdr:cNvPr id="10" name="TextBox 9"/>
        <xdr:cNvSpPr txBox="1"/>
      </xdr:nvSpPr>
      <xdr:spPr>
        <a:xfrm>
          <a:off x="3282023" y="1162060"/>
          <a:ext cx="1175677" cy="180974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50" b="1">
              <a:solidFill>
                <a:srgbClr val="9900CC"/>
              </a:solidFill>
            </a:rPr>
            <a:t>Heartwood =</a:t>
          </a:r>
          <a:r>
            <a:rPr lang="en-US" sz="1050" b="1" baseline="0">
              <a:solidFill>
                <a:srgbClr val="9900CC"/>
              </a:solidFill>
            </a:rPr>
            <a:t> 915</a:t>
          </a:r>
          <a:endParaRPr lang="en-US" sz="1050" b="1">
            <a:solidFill>
              <a:srgbClr val="9900CC"/>
            </a:solidFill>
          </a:endParaRPr>
        </a:p>
        <a:p>
          <a:r>
            <a:rPr lang="en-US" sz="1050" b="1">
              <a:solidFill>
                <a:schemeClr val="accent2">
                  <a:lumMod val="60000"/>
                  <a:lumOff val="40000"/>
                </a:schemeClr>
              </a:solidFill>
            </a:rPr>
            <a:t>KSJC =</a:t>
          </a:r>
          <a:r>
            <a:rPr lang="en-US" sz="1050" b="1" baseline="0">
              <a:solidFill>
                <a:schemeClr val="accent2">
                  <a:lumMod val="60000"/>
                  <a:lumOff val="40000"/>
                </a:schemeClr>
              </a:solidFill>
            </a:rPr>
            <a:t> 893</a:t>
          </a:r>
          <a:endParaRPr lang="en-US" sz="1050" b="1">
            <a:solidFill>
              <a:schemeClr val="accent2">
                <a:lumMod val="60000"/>
                <a:lumOff val="40000"/>
              </a:schemeClr>
            </a:solidFill>
          </a:endParaRPr>
        </a:p>
        <a:p>
          <a:endParaRPr lang="en-US" sz="1050" b="1">
            <a:solidFill>
              <a:srgbClr val="00B050"/>
            </a:solidFill>
          </a:endParaRPr>
        </a:p>
        <a:p>
          <a:r>
            <a:rPr lang="en-US" sz="1050" b="1">
              <a:solidFill>
                <a:srgbClr val="00B050"/>
              </a:solidFill>
            </a:rPr>
            <a:t>Bridge =</a:t>
          </a:r>
          <a:r>
            <a:rPr lang="en-US" sz="1050" b="1" baseline="0">
              <a:solidFill>
                <a:srgbClr val="00B050"/>
              </a:solidFill>
            </a:rPr>
            <a:t> 864</a:t>
          </a:r>
          <a:endParaRPr lang="en-US" sz="1050" b="1">
            <a:solidFill>
              <a:srgbClr val="00B050"/>
            </a:solidFill>
          </a:endParaRPr>
        </a:p>
        <a:p>
          <a:r>
            <a:rPr lang="en-US" sz="1050" b="1">
              <a:solidFill>
                <a:schemeClr val="accent6">
                  <a:lumMod val="75000"/>
                </a:schemeClr>
              </a:solidFill>
            </a:rPr>
            <a:t>Summit = 845</a:t>
          </a:r>
        </a:p>
        <a:p>
          <a:r>
            <a:rPr lang="en-US" sz="1050" b="1">
              <a:solidFill>
                <a:schemeClr val="bg2">
                  <a:lumMod val="50000"/>
                </a:schemeClr>
              </a:solidFill>
            </a:rPr>
            <a:t>SF Bay = 845</a:t>
          </a:r>
        </a:p>
        <a:p>
          <a:r>
            <a:rPr lang="en-US" sz="1050" b="1">
              <a:solidFill>
                <a:schemeClr val="accent2"/>
              </a:solidFill>
            </a:rPr>
            <a:t>Bayview = 825</a:t>
          </a:r>
        </a:p>
        <a:p>
          <a:r>
            <a:rPr lang="en-US" sz="1050" b="1">
              <a:solidFill>
                <a:schemeClr val="tx2">
                  <a:lumMod val="60000"/>
                  <a:lumOff val="40000"/>
                </a:schemeClr>
              </a:solidFill>
            </a:rPr>
            <a:t>King = 820*</a:t>
          </a:r>
        </a:p>
        <a:p>
          <a:endParaRPr lang="en-US" sz="1050" b="1">
            <a:solidFill>
              <a:schemeClr val="accent2"/>
            </a:solidFill>
          </a:endParaRPr>
        </a:p>
        <a:p>
          <a:r>
            <a:rPr lang="en-US" sz="1050" b="1">
              <a:solidFill>
                <a:sysClr val="windowText" lastClr="000000"/>
              </a:solidFill>
            </a:rPr>
            <a:t>CA Avg</a:t>
          </a:r>
          <a:r>
            <a:rPr lang="en-US" sz="1050" b="1" baseline="0">
              <a:solidFill>
                <a:sysClr val="windowText" lastClr="000000"/>
              </a:solidFill>
            </a:rPr>
            <a:t> = 767 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515552</xdr:colOff>
      <xdr:row>0</xdr:row>
      <xdr:rowOff>42981</xdr:rowOff>
    </xdr:from>
    <xdr:to>
      <xdr:col>10</xdr:col>
      <xdr:colOff>42255</xdr:colOff>
      <xdr:row>2</xdr:row>
      <xdr:rowOff>63500</xdr:rowOff>
    </xdr:to>
    <xdr:pic>
      <xdr:nvPicPr>
        <xdr:cNvPr id="2" name="Picture 1" descr="KBAS Logo_Small Siz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77827" y="42981"/>
          <a:ext cx="2041303" cy="506294"/>
        </a:xfrm>
        <a:prstGeom prst="rect">
          <a:avLst/>
        </a:prstGeom>
      </xdr:spPr>
    </xdr:pic>
    <xdr:clientData/>
  </xdr:twoCellAnchor>
  <xdr:oneCellAnchor>
    <xdr:from>
      <xdr:col>0</xdr:col>
      <xdr:colOff>508000</xdr:colOff>
      <xdr:row>27</xdr:row>
      <xdr:rowOff>63500</xdr:rowOff>
    </xdr:from>
    <xdr:ext cx="184731" cy="264560"/>
    <xdr:sp macro="" textlink="">
      <xdr:nvSpPr>
        <xdr:cNvPr id="3" name="TextBox 2"/>
        <xdr:cNvSpPr txBox="1"/>
      </xdr:nvSpPr>
      <xdr:spPr>
        <a:xfrm>
          <a:off x="508000" y="547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42333</xdr:colOff>
      <xdr:row>4</xdr:row>
      <xdr:rowOff>31755</xdr:rowOff>
    </xdr:from>
    <xdr:to>
      <xdr:col>4</xdr:col>
      <xdr:colOff>86783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771525</xdr:colOff>
      <xdr:row>7</xdr:row>
      <xdr:rowOff>115354</xdr:rowOff>
    </xdr:from>
    <xdr:to>
      <xdr:col>0</xdr:col>
      <xdr:colOff>1291165</xdr:colOff>
      <xdr:row>9</xdr:row>
      <xdr:rowOff>148163</xdr:rowOff>
    </xdr:to>
    <xdr:sp macro="" textlink="">
      <xdr:nvSpPr>
        <xdr:cNvPr id="5" name="TextBox 4"/>
        <xdr:cNvSpPr txBox="1"/>
      </xdr:nvSpPr>
      <xdr:spPr>
        <a:xfrm>
          <a:off x="771525" y="1591729"/>
          <a:ext cx="519640" cy="4138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KBAS</a:t>
          </a:r>
          <a:r>
            <a:rPr lang="en-US" sz="1000" baseline="0"/>
            <a:t> Goal</a:t>
          </a:r>
          <a:endParaRPr lang="en-US" sz="1000"/>
        </a:p>
      </xdr:txBody>
    </xdr:sp>
    <xdr:clientData/>
  </xdr:twoCellAnchor>
  <xdr:twoCellAnchor>
    <xdr:from>
      <xdr:col>1</xdr:col>
      <xdr:colOff>665691</xdr:colOff>
      <xdr:row>13</xdr:row>
      <xdr:rowOff>83607</xdr:rowOff>
    </xdr:from>
    <xdr:to>
      <xdr:col>2</xdr:col>
      <xdr:colOff>582082</xdr:colOff>
      <xdr:row>14</xdr:row>
      <xdr:rowOff>95250</xdr:rowOff>
    </xdr:to>
    <xdr:sp macro="" textlink="">
      <xdr:nvSpPr>
        <xdr:cNvPr id="6" name="TextBox 5"/>
        <xdr:cNvSpPr txBox="1"/>
      </xdr:nvSpPr>
      <xdr:spPr>
        <a:xfrm>
          <a:off x="2046816" y="2712507"/>
          <a:ext cx="916516" cy="202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CA Average</a:t>
          </a:r>
        </a:p>
      </xdr:txBody>
    </xdr:sp>
    <xdr:clientData/>
  </xdr:twoCellAnchor>
  <xdr:twoCellAnchor>
    <xdr:from>
      <xdr:col>0</xdr:col>
      <xdr:colOff>789081</xdr:colOff>
      <xdr:row>9</xdr:row>
      <xdr:rowOff>99918</xdr:rowOff>
    </xdr:from>
    <xdr:to>
      <xdr:col>0</xdr:col>
      <xdr:colOff>1243852</xdr:colOff>
      <xdr:row>11</xdr:row>
      <xdr:rowOff>134470</xdr:rowOff>
    </xdr:to>
    <xdr:sp macro="" textlink="">
      <xdr:nvSpPr>
        <xdr:cNvPr id="7" name="TextBox 6"/>
        <xdr:cNvSpPr txBox="1"/>
      </xdr:nvSpPr>
      <xdr:spPr>
        <a:xfrm>
          <a:off x="789081" y="1957293"/>
          <a:ext cx="454771" cy="4250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State</a:t>
          </a:r>
          <a:r>
            <a:rPr lang="en-US" sz="1000" baseline="0"/>
            <a:t> </a:t>
          </a:r>
        </a:p>
        <a:p>
          <a:r>
            <a:rPr lang="en-US" sz="1000" baseline="0"/>
            <a:t>Goal</a:t>
          </a:r>
          <a:endParaRPr lang="en-US" sz="1000"/>
        </a:p>
      </xdr:txBody>
    </xdr:sp>
    <xdr:clientData/>
  </xdr:twoCellAnchor>
  <xdr:twoCellAnchor>
    <xdr:from>
      <xdr:col>0</xdr:col>
      <xdr:colOff>774700</xdr:colOff>
      <xdr:row>11</xdr:row>
      <xdr:rowOff>63500</xdr:rowOff>
    </xdr:from>
    <xdr:to>
      <xdr:col>5</xdr:col>
      <xdr:colOff>391583</xdr:colOff>
      <xdr:row>11</xdr:row>
      <xdr:rowOff>74086</xdr:rowOff>
    </xdr:to>
    <xdr:cxnSp macro="">
      <xdr:nvCxnSpPr>
        <xdr:cNvPr id="8" name="Straight Connector 7"/>
        <xdr:cNvCxnSpPr/>
      </xdr:nvCxnSpPr>
      <xdr:spPr>
        <a:xfrm flipV="1">
          <a:off x="774700" y="2311400"/>
          <a:ext cx="3322108" cy="10586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757772</xdr:colOff>
      <xdr:row>9</xdr:row>
      <xdr:rowOff>88916</xdr:rowOff>
    </xdr:from>
    <xdr:to>
      <xdr:col>5</xdr:col>
      <xdr:colOff>374655</xdr:colOff>
      <xdr:row>9</xdr:row>
      <xdr:rowOff>99502</xdr:rowOff>
    </xdr:to>
    <xdr:cxnSp macro="">
      <xdr:nvCxnSpPr>
        <xdr:cNvPr id="9" name="Straight Connector 8"/>
        <xdr:cNvCxnSpPr/>
      </xdr:nvCxnSpPr>
      <xdr:spPr>
        <a:xfrm flipV="1">
          <a:off x="757772" y="1946291"/>
          <a:ext cx="3322108" cy="10586"/>
        </a:xfrm>
        <a:prstGeom prst="line">
          <a:avLst/>
        </a:prstGeom>
        <a:ln w="9525" cmpd="sng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319748</xdr:colOff>
      <xdr:row>5</xdr:row>
      <xdr:rowOff>76210</xdr:rowOff>
    </xdr:from>
    <xdr:to>
      <xdr:col>6</xdr:col>
      <xdr:colOff>219075</xdr:colOff>
      <xdr:row>14</xdr:row>
      <xdr:rowOff>152400</xdr:rowOff>
    </xdr:to>
    <xdr:sp macro="" textlink="">
      <xdr:nvSpPr>
        <xdr:cNvPr id="10" name="TextBox 9"/>
        <xdr:cNvSpPr txBox="1"/>
      </xdr:nvSpPr>
      <xdr:spPr>
        <a:xfrm>
          <a:off x="3282023" y="1162060"/>
          <a:ext cx="1175677" cy="180974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50" b="1">
              <a:solidFill>
                <a:srgbClr val="9900CC"/>
              </a:solidFill>
            </a:rPr>
            <a:t>Heartwood =</a:t>
          </a:r>
          <a:r>
            <a:rPr lang="en-US" sz="1050" b="1" baseline="0">
              <a:solidFill>
                <a:srgbClr val="9900CC"/>
              </a:solidFill>
            </a:rPr>
            <a:t> 915</a:t>
          </a:r>
          <a:endParaRPr lang="en-US" sz="1050" b="1">
            <a:solidFill>
              <a:srgbClr val="9900CC"/>
            </a:solidFill>
          </a:endParaRPr>
        </a:p>
        <a:p>
          <a:r>
            <a:rPr lang="en-US" sz="1050" b="1">
              <a:solidFill>
                <a:schemeClr val="accent2">
                  <a:lumMod val="60000"/>
                  <a:lumOff val="40000"/>
                </a:schemeClr>
              </a:solidFill>
            </a:rPr>
            <a:t>KSJC =</a:t>
          </a:r>
          <a:r>
            <a:rPr lang="en-US" sz="1050" b="1" baseline="0">
              <a:solidFill>
                <a:schemeClr val="accent2">
                  <a:lumMod val="60000"/>
                  <a:lumOff val="40000"/>
                </a:schemeClr>
              </a:solidFill>
            </a:rPr>
            <a:t> 893</a:t>
          </a:r>
          <a:endParaRPr lang="en-US" sz="1050" b="1">
            <a:solidFill>
              <a:schemeClr val="accent2">
                <a:lumMod val="60000"/>
                <a:lumOff val="40000"/>
              </a:schemeClr>
            </a:solidFill>
          </a:endParaRPr>
        </a:p>
        <a:p>
          <a:endParaRPr lang="en-US" sz="1050" b="1">
            <a:solidFill>
              <a:srgbClr val="00B050"/>
            </a:solidFill>
          </a:endParaRPr>
        </a:p>
        <a:p>
          <a:r>
            <a:rPr lang="en-US" sz="1050" b="1">
              <a:solidFill>
                <a:srgbClr val="00B050"/>
              </a:solidFill>
            </a:rPr>
            <a:t>Bridge =</a:t>
          </a:r>
          <a:r>
            <a:rPr lang="en-US" sz="1050" b="1" baseline="0">
              <a:solidFill>
                <a:srgbClr val="00B050"/>
              </a:solidFill>
            </a:rPr>
            <a:t> 864</a:t>
          </a:r>
          <a:endParaRPr lang="en-US" sz="1050" b="1">
            <a:solidFill>
              <a:srgbClr val="00B050"/>
            </a:solidFill>
          </a:endParaRPr>
        </a:p>
        <a:p>
          <a:r>
            <a:rPr lang="en-US" sz="1050" b="1">
              <a:solidFill>
                <a:schemeClr val="accent6">
                  <a:lumMod val="75000"/>
                </a:schemeClr>
              </a:solidFill>
            </a:rPr>
            <a:t>Summit = 845</a:t>
          </a:r>
        </a:p>
        <a:p>
          <a:r>
            <a:rPr lang="en-US" sz="1050" b="1">
              <a:solidFill>
                <a:schemeClr val="bg2">
                  <a:lumMod val="50000"/>
                </a:schemeClr>
              </a:solidFill>
            </a:rPr>
            <a:t>SF Bay = 845</a:t>
          </a:r>
        </a:p>
        <a:p>
          <a:r>
            <a:rPr lang="en-US" sz="1050" b="1">
              <a:solidFill>
                <a:schemeClr val="accent2"/>
              </a:solidFill>
            </a:rPr>
            <a:t>Bayview = 825</a:t>
          </a:r>
        </a:p>
        <a:p>
          <a:r>
            <a:rPr lang="en-US" sz="1050" b="1">
              <a:solidFill>
                <a:schemeClr val="tx2">
                  <a:lumMod val="60000"/>
                  <a:lumOff val="40000"/>
                </a:schemeClr>
              </a:solidFill>
            </a:rPr>
            <a:t>King = 820*</a:t>
          </a:r>
        </a:p>
        <a:p>
          <a:endParaRPr lang="en-US" sz="1050" b="1">
            <a:solidFill>
              <a:schemeClr val="accent2"/>
            </a:solidFill>
          </a:endParaRPr>
        </a:p>
        <a:p>
          <a:r>
            <a:rPr lang="en-US" sz="1050" b="1">
              <a:solidFill>
                <a:sysClr val="windowText" lastClr="000000"/>
              </a:solidFill>
            </a:rPr>
            <a:t>CA Avg</a:t>
          </a:r>
          <a:r>
            <a:rPr lang="en-US" sz="1050" b="1" baseline="0">
              <a:solidFill>
                <a:sysClr val="windowText" lastClr="000000"/>
              </a:solidFill>
            </a:rPr>
            <a:t> = 767 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1015789</xdr:colOff>
      <xdr:row>2</xdr:row>
      <xdr:rowOff>23708</xdr:rowOff>
    </xdr:from>
    <xdr:to>
      <xdr:col>3</xdr:col>
      <xdr:colOff>159385</xdr:colOff>
      <xdr:row>4</xdr:row>
      <xdr:rowOff>71236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789" y="569808"/>
          <a:ext cx="2521796" cy="403128"/>
        </a:xfrm>
        <a:prstGeom prst="rect">
          <a:avLst/>
        </a:prstGeom>
      </xdr:spPr>
    </xdr:pic>
    <xdr:clientData/>
  </xdr:twoCellAnchor>
  <xdr:twoCellAnchor editAs="oneCell">
    <xdr:from>
      <xdr:col>0</xdr:col>
      <xdr:colOff>648134</xdr:colOff>
      <xdr:row>29</xdr:row>
      <xdr:rowOff>136024</xdr:rowOff>
    </xdr:from>
    <xdr:to>
      <xdr:col>5</xdr:col>
      <xdr:colOff>82138</xdr:colOff>
      <xdr:row>30</xdr:row>
      <xdr:rowOff>185461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134" y="5998344"/>
          <a:ext cx="3670724" cy="242477"/>
        </a:xfrm>
        <a:prstGeom prst="rect">
          <a:avLst/>
        </a:prstGeom>
      </xdr:spPr>
    </xdr:pic>
    <xdr:clientData/>
  </xdr:twoCellAnchor>
  <xdr:twoCellAnchor editAs="oneCell">
    <xdr:from>
      <xdr:col>0</xdr:col>
      <xdr:colOff>550334</xdr:colOff>
      <xdr:row>6</xdr:row>
      <xdr:rowOff>169334</xdr:rowOff>
    </xdr:from>
    <xdr:to>
      <xdr:col>5</xdr:col>
      <xdr:colOff>225779</xdr:colOff>
      <xdr:row>14</xdr:row>
      <xdr:rowOff>107740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0334" y="1354667"/>
          <a:ext cx="3908778" cy="1658269"/>
        </a:xfrm>
        <a:prstGeom prst="rect">
          <a:avLst/>
        </a:prstGeom>
      </xdr:spPr>
    </xdr:pic>
    <xdr:clientData/>
  </xdr:twoCellAnchor>
  <xdr:twoCellAnchor editAs="oneCell">
    <xdr:from>
      <xdr:col>10</xdr:col>
      <xdr:colOff>436880</xdr:colOff>
      <xdr:row>9</xdr:row>
      <xdr:rowOff>33679</xdr:rowOff>
    </xdr:from>
    <xdr:to>
      <xdr:col>13</xdr:col>
      <xdr:colOff>1158240</xdr:colOff>
      <xdr:row>13</xdr:row>
      <xdr:rowOff>204462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74560" y="4544719"/>
          <a:ext cx="3251200" cy="1024223"/>
        </a:xfrm>
        <a:prstGeom prst="rect">
          <a:avLst/>
        </a:prstGeom>
      </xdr:spPr>
    </xdr:pic>
    <xdr:clientData/>
  </xdr:twoCellAnchor>
  <xdr:twoCellAnchor editAs="oneCell">
    <xdr:from>
      <xdr:col>5</xdr:col>
      <xdr:colOff>406400</xdr:colOff>
      <xdr:row>5</xdr:row>
      <xdr:rowOff>140874</xdr:rowOff>
    </xdr:from>
    <xdr:to>
      <xdr:col>10</xdr:col>
      <xdr:colOff>1036320</xdr:colOff>
      <xdr:row>17</xdr:row>
      <xdr:rowOff>74071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43120" y="1095914"/>
          <a:ext cx="3230880" cy="2534157"/>
        </a:xfrm>
        <a:prstGeom prst="rect">
          <a:avLst/>
        </a:prstGeom>
      </xdr:spPr>
    </xdr:pic>
    <xdr:clientData/>
  </xdr:twoCellAnchor>
  <xdr:twoCellAnchor editAs="oneCell">
    <xdr:from>
      <xdr:col>7</xdr:col>
      <xdr:colOff>84666</xdr:colOff>
      <xdr:row>24</xdr:row>
      <xdr:rowOff>8467</xdr:rowOff>
    </xdr:from>
    <xdr:to>
      <xdr:col>10</xdr:col>
      <xdr:colOff>635000</xdr:colOff>
      <xdr:row>30</xdr:row>
      <xdr:rowOff>52494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666" y="6879167"/>
          <a:ext cx="2277534" cy="1176867"/>
        </a:xfrm>
        <a:prstGeom prst="rect">
          <a:avLst/>
        </a:prstGeom>
      </xdr:spPr>
    </xdr:pic>
    <xdr:clientData/>
  </xdr:twoCellAnchor>
  <xdr:twoCellAnchor editAs="oneCell">
    <xdr:from>
      <xdr:col>11</xdr:col>
      <xdr:colOff>43180</xdr:colOff>
      <xdr:row>24</xdr:row>
      <xdr:rowOff>13508</xdr:rowOff>
    </xdr:from>
    <xdr:to>
      <xdr:col>13</xdr:col>
      <xdr:colOff>981286</xdr:colOff>
      <xdr:row>30</xdr:row>
      <xdr:rowOff>34775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57820" y="4910628"/>
          <a:ext cx="2390986" cy="1179507"/>
        </a:xfrm>
        <a:prstGeom prst="rect">
          <a:avLst/>
        </a:prstGeom>
      </xdr:spPr>
    </xdr:pic>
    <xdr:clientData/>
  </xdr:twoCellAnchor>
  <xdr:twoCellAnchor>
    <xdr:from>
      <xdr:col>9</xdr:col>
      <xdr:colOff>531498</xdr:colOff>
      <xdr:row>28</xdr:row>
      <xdr:rowOff>165526</xdr:rowOff>
    </xdr:from>
    <xdr:to>
      <xdr:col>10</xdr:col>
      <xdr:colOff>558800</xdr:colOff>
      <xdr:row>29</xdr:row>
      <xdr:rowOff>182880</xdr:rowOff>
    </xdr:to>
    <xdr:sp macro="" textlink="">
      <xdr:nvSpPr>
        <xdr:cNvPr id="24" name="TextBox 23"/>
        <xdr:cNvSpPr txBox="1"/>
      </xdr:nvSpPr>
      <xdr:spPr>
        <a:xfrm>
          <a:off x="6566538" y="5834806"/>
          <a:ext cx="829942" cy="2103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Average</a:t>
          </a:r>
          <a:r>
            <a:rPr lang="en-US" sz="800" baseline="0"/>
            <a:t> = 4.6</a:t>
          </a:r>
          <a:endParaRPr lang="en-US" sz="800"/>
        </a:p>
      </xdr:txBody>
    </xdr:sp>
    <xdr:clientData/>
  </xdr:twoCellAnchor>
  <xdr:twoCellAnchor>
    <xdr:from>
      <xdr:col>13</xdr:col>
      <xdr:colOff>35584</xdr:colOff>
      <xdr:row>28</xdr:row>
      <xdr:rowOff>162607</xdr:rowOff>
    </xdr:from>
    <xdr:to>
      <xdr:col>13</xdr:col>
      <xdr:colOff>934720</xdr:colOff>
      <xdr:row>29</xdr:row>
      <xdr:rowOff>162560</xdr:rowOff>
    </xdr:to>
    <xdr:sp macro="" textlink="">
      <xdr:nvSpPr>
        <xdr:cNvPr id="25" name="TextBox 24"/>
        <xdr:cNvSpPr txBox="1"/>
      </xdr:nvSpPr>
      <xdr:spPr>
        <a:xfrm>
          <a:off x="9403104" y="5831887"/>
          <a:ext cx="899136" cy="1929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Average</a:t>
          </a:r>
          <a:r>
            <a:rPr lang="en-US" sz="800" baseline="0"/>
            <a:t> = 3.6</a:t>
          </a:r>
          <a:endParaRPr lang="en-US" sz="800"/>
        </a:p>
      </xdr:txBody>
    </xdr:sp>
    <xdr:clientData/>
  </xdr:twoCellAnchor>
  <xdr:twoCellAnchor editAs="oneCell">
    <xdr:from>
      <xdr:col>0</xdr:col>
      <xdr:colOff>314960</xdr:colOff>
      <xdr:row>32</xdr:row>
      <xdr:rowOff>94104</xdr:rowOff>
    </xdr:from>
    <xdr:to>
      <xdr:col>5</xdr:col>
      <xdr:colOff>243840</xdr:colOff>
      <xdr:row>44</xdr:row>
      <xdr:rowOff>4161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4960" y="4026024"/>
          <a:ext cx="4165600" cy="2130017"/>
        </a:xfrm>
        <a:prstGeom prst="rect">
          <a:avLst/>
        </a:prstGeom>
      </xdr:spPr>
    </xdr:pic>
    <xdr:clientData/>
  </xdr:twoCellAnchor>
  <xdr:twoCellAnchor editAs="oneCell">
    <xdr:from>
      <xdr:col>0</xdr:col>
      <xdr:colOff>944880</xdr:colOff>
      <xdr:row>19</xdr:row>
      <xdr:rowOff>86361</xdr:rowOff>
    </xdr:from>
    <xdr:to>
      <xdr:col>3</xdr:col>
      <xdr:colOff>609600</xdr:colOff>
      <xdr:row>29</xdr:row>
      <xdr:rowOff>187961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44880" y="4018281"/>
          <a:ext cx="3048000" cy="2032000"/>
        </a:xfrm>
        <a:prstGeom prst="rect">
          <a:avLst/>
        </a:prstGeom>
      </xdr:spPr>
    </xdr:pic>
    <xdr:clientData/>
  </xdr:twoCellAnchor>
  <xdr:twoCellAnchor editAs="oneCell">
    <xdr:from>
      <xdr:col>7</xdr:col>
      <xdr:colOff>20320</xdr:colOff>
      <xdr:row>34</xdr:row>
      <xdr:rowOff>22390</xdr:rowOff>
    </xdr:from>
    <xdr:to>
      <xdr:col>11</xdr:col>
      <xdr:colOff>193040</xdr:colOff>
      <xdr:row>41</xdr:row>
      <xdr:rowOff>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30800" y="6870230"/>
          <a:ext cx="2976880" cy="1267931"/>
        </a:xfrm>
        <a:prstGeom prst="rect">
          <a:avLst/>
        </a:prstGeom>
      </xdr:spPr>
    </xdr:pic>
    <xdr:clientData/>
  </xdr:twoCellAnchor>
  <xdr:twoCellAnchor editAs="oneCell">
    <xdr:from>
      <xdr:col>11</xdr:col>
      <xdr:colOff>233680</xdr:colOff>
      <xdr:row>34</xdr:row>
      <xdr:rowOff>53104</xdr:rowOff>
    </xdr:from>
    <xdr:to>
      <xdr:col>14</xdr:col>
      <xdr:colOff>10160</xdr:colOff>
      <xdr:row>41</xdr:row>
      <xdr:rowOff>89369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148320" y="6900944"/>
          <a:ext cx="2407920" cy="13265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wright/Local%20Settings/Temporary%20Internet%20Files/Content.Outlook/4HQR1OP6/Financial%20Breakdown%20for%20Annual%20Report%2011-28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s"/>
      <sheetName val="Enrollment"/>
      <sheetName val="Sheet3"/>
    </sheetNames>
    <sheetDataSet>
      <sheetData sheetId="0">
        <row r="24">
          <cell r="N24">
            <v>9578.7877293130587</v>
          </cell>
        </row>
        <row r="25">
          <cell r="N25">
            <v>6761.453433361884</v>
          </cell>
        </row>
        <row r="26">
          <cell r="N26">
            <v>2817.3342959511747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showGridLines="0" view="pageBreakPreview" zoomScaleNormal="90" zoomScaleSheetLayoutView="100" zoomScalePageLayoutView="90" workbookViewId="0">
      <selection activeCell="Q1" sqref="Q1"/>
    </sheetView>
  </sheetViews>
  <sheetFormatPr baseColWidth="10" defaultColWidth="8.83203125" defaultRowHeight="14" x14ac:dyDescent="0"/>
  <cols>
    <col min="1" max="1" width="20.6640625" customWidth="1"/>
    <col min="2" max="2" width="15" customWidth="1"/>
    <col min="3" max="3" width="8.6640625" customWidth="1"/>
    <col min="4" max="4" width="9.33203125" bestFit="1" customWidth="1"/>
    <col min="5" max="5" width="1.83203125" customWidth="1"/>
    <col min="6" max="6" width="8" customWidth="1"/>
    <col min="7" max="7" width="4.1640625" customWidth="1"/>
    <col min="8" max="8" width="2" style="5" customWidth="1"/>
    <col min="9" max="9" width="3.33203125" customWidth="1"/>
    <col min="11" max="11" width="10.5" customWidth="1"/>
    <col min="12" max="12" width="14.1640625" customWidth="1"/>
    <col min="13" max="13" width="7" customWidth="1"/>
    <col min="14" max="15" width="12" customWidth="1"/>
    <col min="16" max="16" width="6" customWidth="1"/>
  </cols>
  <sheetData>
    <row r="1" spans="1:18" ht="23">
      <c r="A1" s="6" t="s">
        <v>131</v>
      </c>
      <c r="M1" s="159">
        <v>40695</v>
      </c>
      <c r="N1" s="159"/>
      <c r="O1" s="159"/>
    </row>
    <row r="2" spans="1:18">
      <c r="K2" s="8" t="s">
        <v>1</v>
      </c>
      <c r="L2" t="s">
        <v>1</v>
      </c>
    </row>
    <row r="3" spans="1:18" ht="9" customHeight="1">
      <c r="A3" s="17"/>
    </row>
    <row r="4" spans="1:18" ht="23">
      <c r="A4" s="160" t="s">
        <v>42</v>
      </c>
      <c r="B4" s="160"/>
      <c r="C4" s="160"/>
      <c r="D4" s="160"/>
      <c r="E4" s="160"/>
      <c r="F4" s="160"/>
      <c r="G4" s="16"/>
      <c r="H4" s="16"/>
      <c r="I4" s="160" t="s">
        <v>43</v>
      </c>
      <c r="J4" s="160"/>
      <c r="K4" s="160"/>
      <c r="L4" s="160"/>
      <c r="M4" s="160"/>
      <c r="N4" s="160"/>
      <c r="O4" s="160"/>
    </row>
    <row r="5" spans="1:18">
      <c r="F5" s="5"/>
      <c r="G5" s="5"/>
      <c r="L5" s="48">
        <v>40603</v>
      </c>
      <c r="M5" s="12" t="s">
        <v>84</v>
      </c>
      <c r="N5" s="12" t="s">
        <v>81</v>
      </c>
      <c r="O5" s="12" t="s">
        <v>79</v>
      </c>
    </row>
    <row r="6" spans="1:18" ht="15">
      <c r="A6" s="5" t="s">
        <v>1</v>
      </c>
      <c r="B6" s="5"/>
      <c r="C6" s="5"/>
      <c r="D6" s="5"/>
      <c r="E6" s="5"/>
      <c r="F6" s="5"/>
      <c r="G6" s="5"/>
      <c r="I6" s="2" t="s">
        <v>78</v>
      </c>
      <c r="O6" s="65" t="s">
        <v>1</v>
      </c>
    </row>
    <row r="7" spans="1:18">
      <c r="A7" s="5"/>
      <c r="B7" s="5"/>
      <c r="C7" s="5"/>
      <c r="D7" s="5"/>
      <c r="E7" s="5"/>
      <c r="F7" s="5"/>
      <c r="G7" s="5"/>
      <c r="K7" s="4" t="s">
        <v>29</v>
      </c>
      <c r="L7" s="79">
        <v>1</v>
      </c>
      <c r="M7" s="47">
        <v>5.3</v>
      </c>
      <c r="N7" s="3" t="s">
        <v>12</v>
      </c>
      <c r="O7" s="33">
        <v>1</v>
      </c>
      <c r="R7" t="s">
        <v>1</v>
      </c>
    </row>
    <row r="8" spans="1:18">
      <c r="A8" s="5"/>
      <c r="B8" s="5"/>
      <c r="C8" s="5"/>
      <c r="D8" s="5"/>
      <c r="E8" s="5"/>
      <c r="F8" s="5"/>
      <c r="G8" s="5"/>
      <c r="K8" s="4" t="s">
        <v>127</v>
      </c>
      <c r="L8" s="77">
        <v>0.47</v>
      </c>
      <c r="M8" s="47">
        <v>10</v>
      </c>
      <c r="N8" s="49">
        <v>0.3</v>
      </c>
      <c r="O8" s="68">
        <v>0.4</v>
      </c>
      <c r="P8" s="36"/>
      <c r="Q8" t="s">
        <v>88</v>
      </c>
    </row>
    <row r="9" spans="1:18">
      <c r="A9" s="5"/>
      <c r="B9" s="5"/>
      <c r="C9" s="5"/>
      <c r="D9" s="5"/>
      <c r="E9" s="5"/>
      <c r="F9" s="5"/>
      <c r="G9" s="5"/>
      <c r="K9" s="4" t="s">
        <v>126</v>
      </c>
      <c r="L9" s="77">
        <v>0.52</v>
      </c>
      <c r="M9" s="47">
        <v>11.1</v>
      </c>
      <c r="N9" s="49">
        <v>0.4</v>
      </c>
      <c r="O9" s="55">
        <v>0.47</v>
      </c>
    </row>
    <row r="10" spans="1:18">
      <c r="A10" s="5"/>
      <c r="B10" s="5"/>
      <c r="C10" s="5"/>
      <c r="D10" s="5"/>
      <c r="E10" s="5"/>
      <c r="F10" s="5"/>
      <c r="G10" s="5"/>
      <c r="L10" s="26" t="s">
        <v>1</v>
      </c>
    </row>
    <row r="11" spans="1:18" ht="15">
      <c r="A11" s="5"/>
      <c r="B11" s="5"/>
      <c r="C11" s="5"/>
      <c r="D11" s="5"/>
      <c r="E11" s="5"/>
      <c r="F11" s="5"/>
      <c r="G11" s="5"/>
      <c r="I11" s="2"/>
      <c r="K11" s="53" t="s">
        <v>80</v>
      </c>
      <c r="L11" s="12" t="s">
        <v>86</v>
      </c>
      <c r="M11" s="12" t="s">
        <v>87</v>
      </c>
      <c r="N11" s="12" t="s">
        <v>35</v>
      </c>
    </row>
    <row r="12" spans="1:18">
      <c r="A12" s="5"/>
      <c r="B12" s="5"/>
      <c r="C12" s="5"/>
      <c r="D12" s="5"/>
      <c r="E12" s="5"/>
      <c r="F12" s="5"/>
      <c r="G12" s="5"/>
      <c r="K12" s="4" t="s">
        <v>85</v>
      </c>
      <c r="L12" s="93">
        <v>9458</v>
      </c>
      <c r="M12" s="74" t="s">
        <v>8</v>
      </c>
      <c r="N12" s="52">
        <v>9435</v>
      </c>
      <c r="Q12" t="s">
        <v>1</v>
      </c>
    </row>
    <row r="13" spans="1:18">
      <c r="A13" s="5"/>
      <c r="B13" s="5"/>
      <c r="C13" s="5"/>
      <c r="D13" s="5"/>
      <c r="E13" s="5"/>
      <c r="F13" s="5"/>
      <c r="G13" s="5"/>
      <c r="K13" s="4" t="s">
        <v>113</v>
      </c>
      <c r="L13" s="93">
        <v>7061</v>
      </c>
      <c r="M13" s="73" t="s">
        <v>8</v>
      </c>
      <c r="N13" s="52">
        <v>6944</v>
      </c>
      <c r="O13" s="75" t="s">
        <v>1</v>
      </c>
    </row>
    <row r="14" spans="1:18">
      <c r="A14" s="5"/>
      <c r="B14" s="5"/>
      <c r="C14" s="5"/>
      <c r="D14" s="5"/>
      <c r="E14" s="5"/>
      <c r="F14" s="5"/>
      <c r="G14" s="5"/>
      <c r="K14" s="4" t="s">
        <v>114</v>
      </c>
      <c r="L14" s="94">
        <v>2397</v>
      </c>
      <c r="M14" s="19" t="s">
        <v>11</v>
      </c>
      <c r="N14" s="50">
        <v>2491</v>
      </c>
      <c r="O14" s="75" t="s">
        <v>1</v>
      </c>
    </row>
    <row r="15" spans="1:18">
      <c r="A15" s="5"/>
      <c r="B15" s="5"/>
      <c r="C15" s="5"/>
      <c r="D15" s="5"/>
      <c r="E15" s="5"/>
      <c r="F15" s="5"/>
      <c r="G15" s="5"/>
      <c r="K15" s="4" t="s">
        <v>109</v>
      </c>
      <c r="L15" s="95">
        <v>2299</v>
      </c>
      <c r="M15" s="73" t="s">
        <v>8</v>
      </c>
      <c r="N15" s="72">
        <v>2073</v>
      </c>
      <c r="Q15" t="s">
        <v>115</v>
      </c>
    </row>
    <row r="16" spans="1:18">
      <c r="A16" s="5"/>
      <c r="B16" s="5"/>
      <c r="C16" s="5"/>
      <c r="D16" s="5"/>
      <c r="E16" s="5"/>
      <c r="F16" s="5"/>
      <c r="G16" s="5"/>
      <c r="L16" s="12"/>
      <c r="M16" s="12" t="s">
        <v>3</v>
      </c>
      <c r="R16" t="s">
        <v>116</v>
      </c>
    </row>
    <row r="17" spans="1:18">
      <c r="A17" s="1"/>
      <c r="F17" s="5"/>
      <c r="G17" s="5"/>
      <c r="K17" s="4" t="s">
        <v>103</v>
      </c>
      <c r="L17" s="78" t="s">
        <v>110</v>
      </c>
      <c r="M17" s="44" t="s">
        <v>110</v>
      </c>
      <c r="N17" s="66" t="s">
        <v>125</v>
      </c>
      <c r="R17" t="s">
        <v>117</v>
      </c>
    </row>
    <row r="18" spans="1:18" ht="23">
      <c r="C18" s="12" t="s">
        <v>3</v>
      </c>
      <c r="D18" s="13" t="s">
        <v>10</v>
      </c>
      <c r="E18" s="13"/>
      <c r="F18" s="28" t="s">
        <v>46</v>
      </c>
      <c r="I18" s="160" t="s">
        <v>44</v>
      </c>
      <c r="J18" s="160"/>
      <c r="K18" s="160"/>
      <c r="L18" s="160"/>
      <c r="M18" s="160"/>
      <c r="N18" s="160"/>
      <c r="O18" s="160"/>
      <c r="R18" t="s">
        <v>118</v>
      </c>
    </row>
    <row r="19" spans="1:18" ht="16">
      <c r="A19" s="27" t="s">
        <v>27</v>
      </c>
      <c r="B19" s="3"/>
      <c r="C19" s="3"/>
      <c r="I19" s="2" t="s">
        <v>19</v>
      </c>
      <c r="M19" s="23" t="s">
        <v>1</v>
      </c>
      <c r="N19" s="7" t="s">
        <v>1</v>
      </c>
    </row>
    <row r="20" spans="1:18" ht="15" customHeight="1">
      <c r="A20" s="4" t="s">
        <v>13</v>
      </c>
      <c r="B20" s="26" t="s">
        <v>18</v>
      </c>
      <c r="C20" s="11">
        <v>0.7</v>
      </c>
      <c r="D20" s="85" t="s">
        <v>18</v>
      </c>
      <c r="E20" s="86" t="s">
        <v>132</v>
      </c>
      <c r="F20" s="82"/>
      <c r="K20" s="4"/>
      <c r="L20" s="30" t="s">
        <v>30</v>
      </c>
      <c r="M20" s="29" t="s">
        <v>1</v>
      </c>
      <c r="N20" s="32" t="s">
        <v>34</v>
      </c>
    </row>
    <row r="21" spans="1:18" ht="15" customHeight="1">
      <c r="A21" s="4" t="s">
        <v>14</v>
      </c>
      <c r="B21" s="26" t="s">
        <v>18</v>
      </c>
      <c r="C21" s="11">
        <v>0.7</v>
      </c>
      <c r="D21" s="85" t="s">
        <v>18</v>
      </c>
      <c r="E21" s="82"/>
      <c r="F21" s="87" t="s">
        <v>1</v>
      </c>
      <c r="I21" t="s">
        <v>1</v>
      </c>
      <c r="L21" s="4" t="s">
        <v>64</v>
      </c>
      <c r="M21" s="3">
        <v>11</v>
      </c>
      <c r="N21" s="18">
        <f>11/11</f>
        <v>1</v>
      </c>
    </row>
    <row r="22" spans="1:18">
      <c r="A22" s="4"/>
      <c r="B22" s="14"/>
      <c r="C22" s="3"/>
      <c r="D22" s="3" t="s">
        <v>1</v>
      </c>
      <c r="L22" s="4" t="s">
        <v>65</v>
      </c>
      <c r="M22" s="3">
        <v>8</v>
      </c>
      <c r="N22" s="18">
        <f>7/8</f>
        <v>0.875</v>
      </c>
    </row>
    <row r="23" spans="1:18" ht="15" customHeight="1">
      <c r="A23" s="2" t="s">
        <v>26</v>
      </c>
      <c r="B23" s="37">
        <v>2010</v>
      </c>
      <c r="D23" s="37" t="s">
        <v>133</v>
      </c>
      <c r="E23" s="12"/>
      <c r="F23" s="13"/>
      <c r="L23" s="4" t="s">
        <v>66</v>
      </c>
      <c r="M23" s="3">
        <v>8</v>
      </c>
      <c r="N23" s="18">
        <f>11/11</f>
        <v>1</v>
      </c>
    </row>
    <row r="24" spans="1:18" ht="15" customHeight="1">
      <c r="A24" s="4" t="s">
        <v>24</v>
      </c>
      <c r="B24" s="26">
        <v>0.97</v>
      </c>
      <c r="C24" s="20">
        <v>0.95</v>
      </c>
      <c r="D24" s="81">
        <v>0.96</v>
      </c>
      <c r="E24" s="84" t="s">
        <v>135</v>
      </c>
      <c r="F24" s="82"/>
    </row>
    <row r="25" spans="1:18" ht="15" customHeight="1">
      <c r="A25" s="76" t="s">
        <v>0</v>
      </c>
      <c r="B25" s="77">
        <v>0.77</v>
      </c>
      <c r="C25" s="54">
        <v>0.85</v>
      </c>
      <c r="D25" s="81">
        <v>0.77</v>
      </c>
      <c r="E25" s="84" t="s">
        <v>136</v>
      </c>
      <c r="F25" s="85"/>
      <c r="L25" s="12" t="s">
        <v>86</v>
      </c>
      <c r="M25" s="12" t="s">
        <v>3</v>
      </c>
      <c r="N25" s="28" t="s">
        <v>10</v>
      </c>
      <c r="O25" s="28" t="s">
        <v>35</v>
      </c>
    </row>
    <row r="26" spans="1:18" ht="15" customHeight="1">
      <c r="A26" s="4" t="s">
        <v>25</v>
      </c>
      <c r="B26" s="26" t="s">
        <v>18</v>
      </c>
      <c r="C26" s="20">
        <v>0.95</v>
      </c>
      <c r="D26" s="81">
        <v>1</v>
      </c>
      <c r="E26" s="82"/>
      <c r="F26" s="83"/>
      <c r="K26" s="4" t="s">
        <v>33</v>
      </c>
      <c r="L26" s="80" t="s">
        <v>48</v>
      </c>
      <c r="M26" s="15"/>
      <c r="N26" s="73" t="s">
        <v>8</v>
      </c>
      <c r="O26" s="43">
        <v>0.7142857142857143</v>
      </c>
    </row>
    <row r="27" spans="1:18" ht="15">
      <c r="A27" s="59" t="s">
        <v>99</v>
      </c>
      <c r="B27" s="14"/>
      <c r="C27" s="3"/>
      <c r="F27" s="3"/>
      <c r="I27" t="s">
        <v>1</v>
      </c>
      <c r="K27" s="4" t="s">
        <v>6</v>
      </c>
      <c r="L27" s="91" t="s">
        <v>37</v>
      </c>
      <c r="M27" s="18">
        <v>0.8</v>
      </c>
      <c r="N27" s="9" t="s">
        <v>9</v>
      </c>
      <c r="O27" s="18">
        <v>0.73</v>
      </c>
    </row>
    <row r="28" spans="1:18" ht="3.75" customHeight="1"/>
    <row r="29" spans="1:18" ht="23">
      <c r="A29" s="160" t="s">
        <v>45</v>
      </c>
      <c r="B29" s="160"/>
      <c r="C29" s="160"/>
      <c r="D29" s="160"/>
      <c r="E29" s="160"/>
      <c r="F29" s="160"/>
      <c r="G29" s="160"/>
      <c r="O29" s="92" t="s">
        <v>1</v>
      </c>
    </row>
    <row r="30" spans="1:18" ht="15">
      <c r="A30" s="2" t="s">
        <v>86</v>
      </c>
      <c r="B30" s="37" t="s">
        <v>86</v>
      </c>
      <c r="C30" s="12" t="s">
        <v>3</v>
      </c>
      <c r="D30" s="13" t="s">
        <v>35</v>
      </c>
      <c r="E30" s="13"/>
      <c r="F30" s="12" t="s">
        <v>28</v>
      </c>
      <c r="I30" s="2" t="s">
        <v>20</v>
      </c>
      <c r="L30" s="64">
        <v>40554</v>
      </c>
      <c r="M30" s="64">
        <v>40179</v>
      </c>
      <c r="N30" s="12" t="s">
        <v>3</v>
      </c>
      <c r="O30" s="61" t="s">
        <v>39</v>
      </c>
    </row>
    <row r="31" spans="1:18">
      <c r="A31" s="4" t="s">
        <v>15</v>
      </c>
      <c r="B31" s="88">
        <v>0.75</v>
      </c>
      <c r="C31" s="11">
        <v>0.8</v>
      </c>
      <c r="D31" s="11">
        <v>0.72</v>
      </c>
      <c r="E31" s="7"/>
      <c r="F31" s="73" t="s">
        <v>8</v>
      </c>
      <c r="J31" t="s">
        <v>21</v>
      </c>
    </row>
    <row r="32" spans="1:18" ht="15">
      <c r="A32" s="40" t="s">
        <v>38</v>
      </c>
      <c r="B32" s="88">
        <v>0.97</v>
      </c>
      <c r="C32" s="11" t="s">
        <v>18</v>
      </c>
      <c r="D32" s="11">
        <v>0.97</v>
      </c>
      <c r="E32" s="9"/>
      <c r="F32" s="3" t="s">
        <v>18</v>
      </c>
      <c r="I32" t="s">
        <v>1</v>
      </c>
      <c r="L32" s="77">
        <v>0.53</v>
      </c>
      <c r="M32" s="79">
        <v>0.45600000000000002</v>
      </c>
      <c r="N32" s="11">
        <v>0.75</v>
      </c>
      <c r="O32" s="96">
        <v>0.65600000000000003</v>
      </c>
    </row>
    <row r="33" spans="1:17">
      <c r="A33" s="4" t="s">
        <v>16</v>
      </c>
      <c r="B33" s="88">
        <v>0.23</v>
      </c>
      <c r="C33" s="3" t="s">
        <v>18</v>
      </c>
      <c r="D33" s="11">
        <v>0.2</v>
      </c>
      <c r="E33" s="10"/>
      <c r="F33" s="3" t="s">
        <v>18</v>
      </c>
      <c r="I33" t="s">
        <v>1</v>
      </c>
      <c r="J33" t="s">
        <v>41</v>
      </c>
    </row>
    <row r="34" spans="1:17">
      <c r="A34" s="4" t="s">
        <v>17</v>
      </c>
      <c r="B34" s="88">
        <v>0.06</v>
      </c>
      <c r="C34" s="3" t="s">
        <v>18</v>
      </c>
      <c r="D34" s="11">
        <v>0.06</v>
      </c>
      <c r="F34" s="3" t="s">
        <v>18</v>
      </c>
      <c r="L34" s="39">
        <v>0.86160000000000003</v>
      </c>
      <c r="M34" s="63">
        <v>0.84499999999999997</v>
      </c>
      <c r="N34" s="11">
        <v>0.9</v>
      </c>
      <c r="O34" s="18">
        <v>0.88</v>
      </c>
    </row>
    <row r="35" spans="1:17">
      <c r="A35" s="4" t="s">
        <v>53</v>
      </c>
      <c r="B35" s="89" t="s">
        <v>18</v>
      </c>
      <c r="C35" s="18">
        <v>0.1</v>
      </c>
      <c r="D35" s="18">
        <v>0.12</v>
      </c>
      <c r="E35" s="19"/>
      <c r="F35" s="73" t="s">
        <v>8</v>
      </c>
      <c r="J35" t="s">
        <v>22</v>
      </c>
      <c r="O35" s="3"/>
      <c r="Q35" t="s">
        <v>124</v>
      </c>
    </row>
    <row r="36" spans="1:17">
      <c r="B36" s="38"/>
      <c r="L36" s="26">
        <v>0.5</v>
      </c>
      <c r="M36" s="62">
        <v>0.49399999999999999</v>
      </c>
      <c r="N36" s="11" t="s">
        <v>37</v>
      </c>
      <c r="O36" s="18">
        <v>0.54</v>
      </c>
    </row>
    <row r="37" spans="1:17" ht="15">
      <c r="A37" s="2" t="s">
        <v>134</v>
      </c>
      <c r="C37" s="12" t="s">
        <v>3</v>
      </c>
      <c r="D37" s="13"/>
      <c r="F37" s="34" t="s">
        <v>40</v>
      </c>
      <c r="O37" s="3"/>
    </row>
    <row r="38" spans="1:17">
      <c r="A38" s="4" t="s">
        <v>69</v>
      </c>
      <c r="B38" s="31">
        <v>0.7142857142857143</v>
      </c>
      <c r="C38" s="44" t="s">
        <v>48</v>
      </c>
      <c r="D38" s="13"/>
      <c r="F38" s="10" t="s">
        <v>11</v>
      </c>
      <c r="G38" s="15" t="s">
        <v>102</v>
      </c>
    </row>
    <row r="39" spans="1:17">
      <c r="A39" s="76" t="s">
        <v>5</v>
      </c>
      <c r="B39" s="90">
        <v>0.97599999999999998</v>
      </c>
      <c r="C39" s="11">
        <v>0.96</v>
      </c>
      <c r="D39" s="33">
        <v>0.97</v>
      </c>
      <c r="F39" s="73" t="s">
        <v>8</v>
      </c>
      <c r="G39" s="42" t="s">
        <v>1</v>
      </c>
    </row>
    <row r="40" spans="1:17" ht="25">
      <c r="A40" s="158" t="s">
        <v>62</v>
      </c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</row>
    <row r="41" spans="1:17" ht="3.75" customHeight="1">
      <c r="A41" s="4" t="s">
        <v>1</v>
      </c>
      <c r="B41" s="25" t="s">
        <v>1</v>
      </c>
      <c r="C41" s="3" t="s">
        <v>1</v>
      </c>
      <c r="D41" s="19" t="s">
        <v>1</v>
      </c>
      <c r="E41" s="19" t="s">
        <v>1</v>
      </c>
      <c r="F41" s="22" t="s">
        <v>1</v>
      </c>
      <c r="K41" s="60"/>
    </row>
    <row r="42" spans="1:17" ht="18">
      <c r="A42" s="41" t="s">
        <v>23</v>
      </c>
      <c r="B42" s="25"/>
      <c r="C42" s="3"/>
      <c r="D42" s="19"/>
      <c r="E42" s="19"/>
      <c r="F42" s="22" t="s">
        <v>1</v>
      </c>
      <c r="K42" s="35" t="s">
        <v>1</v>
      </c>
    </row>
    <row r="43" spans="1:17" ht="16">
      <c r="A43" s="1" t="s">
        <v>97</v>
      </c>
    </row>
    <row r="44" spans="1:17">
      <c r="A44" s="27"/>
      <c r="B44" t="s">
        <v>58</v>
      </c>
    </row>
    <row r="45" spans="1:17">
      <c r="A45" s="27"/>
      <c r="B45" t="s">
        <v>74</v>
      </c>
    </row>
    <row r="46" spans="1:17">
      <c r="A46" s="27"/>
      <c r="B46" t="s">
        <v>76</v>
      </c>
    </row>
    <row r="47" spans="1:17">
      <c r="A47" s="27"/>
      <c r="B47" t="s">
        <v>75</v>
      </c>
    </row>
    <row r="48" spans="1:17">
      <c r="A48" s="27"/>
      <c r="B48" t="s">
        <v>1</v>
      </c>
    </row>
    <row r="49" spans="1:2">
      <c r="A49" s="56" t="s">
        <v>55</v>
      </c>
      <c r="B49" t="s">
        <v>73</v>
      </c>
    </row>
    <row r="50" spans="1:2">
      <c r="A50" s="27"/>
      <c r="B50" t="s">
        <v>72</v>
      </c>
    </row>
    <row r="51" spans="1:2">
      <c r="A51" s="27"/>
    </row>
    <row r="52" spans="1:2">
      <c r="A52" s="56" t="s">
        <v>56</v>
      </c>
      <c r="B52" t="s">
        <v>71</v>
      </c>
    </row>
    <row r="53" spans="1:2">
      <c r="A53" s="27"/>
      <c r="B53" t="s">
        <v>70</v>
      </c>
    </row>
    <row r="54" spans="1:2">
      <c r="A54" s="27"/>
    </row>
    <row r="55" spans="1:2">
      <c r="A55" s="56" t="s">
        <v>57</v>
      </c>
      <c r="B55" s="5" t="s">
        <v>49</v>
      </c>
    </row>
    <row r="56" spans="1:2" ht="6.75" customHeight="1"/>
    <row r="57" spans="1:2" ht="18">
      <c r="A57" s="41" t="s">
        <v>4</v>
      </c>
    </row>
    <row r="58" spans="1:2">
      <c r="A58" s="56" t="s">
        <v>51</v>
      </c>
      <c r="B58" t="s">
        <v>50</v>
      </c>
    </row>
    <row r="59" spans="1:2">
      <c r="A59" s="56" t="s">
        <v>2</v>
      </c>
      <c r="B59" t="s">
        <v>52</v>
      </c>
    </row>
    <row r="60" spans="1:2">
      <c r="A60" s="56" t="s">
        <v>53</v>
      </c>
      <c r="B60" t="s">
        <v>108</v>
      </c>
    </row>
    <row r="61" spans="1:2">
      <c r="A61" s="56" t="s">
        <v>5</v>
      </c>
      <c r="B61" t="s">
        <v>54</v>
      </c>
    </row>
    <row r="62" spans="1:2" ht="7.5" customHeight="1"/>
    <row r="63" spans="1:2" ht="18">
      <c r="A63" s="41" t="s">
        <v>59</v>
      </c>
    </row>
    <row r="64" spans="1:2">
      <c r="A64" s="56" t="s">
        <v>128</v>
      </c>
      <c r="B64" t="s">
        <v>129</v>
      </c>
    </row>
    <row r="65" spans="1:2">
      <c r="A65" s="56" t="s">
        <v>61</v>
      </c>
      <c r="B65" s="57" t="s">
        <v>89</v>
      </c>
    </row>
    <row r="66" spans="1:2">
      <c r="A66" s="56" t="s">
        <v>119</v>
      </c>
      <c r="B66" t="s">
        <v>130</v>
      </c>
    </row>
    <row r="67" spans="1:2">
      <c r="A67" s="56" t="s">
        <v>120</v>
      </c>
      <c r="B67" t="s">
        <v>122</v>
      </c>
    </row>
    <row r="68" spans="1:2">
      <c r="A68" s="56"/>
      <c r="B68" t="s">
        <v>137</v>
      </c>
    </row>
    <row r="69" spans="1:2" ht="6.75" customHeight="1"/>
    <row r="70" spans="1:2" ht="18">
      <c r="A70" s="45" t="s">
        <v>19</v>
      </c>
    </row>
    <row r="71" spans="1:2">
      <c r="A71" s="56" t="s">
        <v>31</v>
      </c>
      <c r="B71" t="s">
        <v>91</v>
      </c>
    </row>
    <row r="72" spans="1:2">
      <c r="A72" s="27"/>
      <c r="B72" t="s">
        <v>90</v>
      </c>
    </row>
    <row r="73" spans="1:2">
      <c r="A73" s="56" t="s">
        <v>98</v>
      </c>
      <c r="B73" t="s">
        <v>92</v>
      </c>
    </row>
    <row r="74" spans="1:2">
      <c r="A74" s="27"/>
      <c r="B74" t="s">
        <v>93</v>
      </c>
    </row>
    <row r="75" spans="1:2">
      <c r="A75" s="56" t="s">
        <v>32</v>
      </c>
      <c r="B75" t="s">
        <v>94</v>
      </c>
    </row>
    <row r="76" spans="1:2">
      <c r="A76" s="27"/>
      <c r="B76" t="s">
        <v>95</v>
      </c>
    </row>
    <row r="77" spans="1:2">
      <c r="A77" s="56" t="s">
        <v>63</v>
      </c>
      <c r="B77" t="s">
        <v>96</v>
      </c>
    </row>
    <row r="78" spans="1:2" ht="7.5" customHeight="1"/>
    <row r="79" spans="1:2" ht="18">
      <c r="A79" s="41" t="s">
        <v>20</v>
      </c>
    </row>
    <row r="80" spans="1:2">
      <c r="B80" t="s">
        <v>67</v>
      </c>
    </row>
    <row r="81" spans="2:2">
      <c r="B81" t="s">
        <v>68</v>
      </c>
    </row>
    <row r="82" spans="2:2">
      <c r="B82" t="s">
        <v>77</v>
      </c>
    </row>
  </sheetData>
  <mergeCells count="6">
    <mergeCell ref="A40:O40"/>
    <mergeCell ref="M1:O1"/>
    <mergeCell ref="A4:F4"/>
    <mergeCell ref="I4:O4"/>
    <mergeCell ref="I18:O18"/>
    <mergeCell ref="A29:G29"/>
  </mergeCells>
  <conditionalFormatting sqref="L27">
    <cfRule type="iconSet" priority="22">
      <iconSet>
        <cfvo type="percent" val="0"/>
        <cfvo type="num" val="0.76"/>
        <cfvo type="num" val="$M$27"/>
      </iconSet>
    </cfRule>
  </conditionalFormatting>
  <conditionalFormatting sqref="M32">
    <cfRule type="iconSet" priority="21">
      <iconSet>
        <cfvo type="percent" val="0"/>
        <cfvo type="num" val="0.66"/>
        <cfvo type="num" val="0.69"/>
      </iconSet>
    </cfRule>
  </conditionalFormatting>
  <conditionalFormatting sqref="M36">
    <cfRule type="iconSet" priority="20">
      <iconSet>
        <cfvo type="percent" val="0"/>
        <cfvo type="num" val="0.7"/>
        <cfvo type="num" val="0.75"/>
      </iconSet>
    </cfRule>
  </conditionalFormatting>
  <conditionalFormatting sqref="B31">
    <cfRule type="dataBar" priority="19">
      <dataBar>
        <cfvo type="num" val="0"/>
        <cfvo type="num" val="1"/>
        <color rgb="FFFF0000"/>
      </dataBar>
    </cfRule>
  </conditionalFormatting>
  <conditionalFormatting sqref="B34">
    <cfRule type="dataBar" priority="18">
      <dataBar>
        <cfvo type="num" val="$B$34"/>
        <cfvo type="num" val="1"/>
        <color rgb="FF638EC6"/>
      </dataBar>
    </cfRule>
  </conditionalFormatting>
  <conditionalFormatting sqref="B32:B33">
    <cfRule type="dataBar" priority="17">
      <dataBar>
        <cfvo type="num" val="0"/>
        <cfvo type="num" val="1"/>
        <color rgb="FF638EC6"/>
      </dataBar>
    </cfRule>
  </conditionalFormatting>
  <conditionalFormatting sqref="L7:L8">
    <cfRule type="dataBar" priority="16">
      <dataBar>
        <cfvo type="num" val="0"/>
        <cfvo type="num" val="1"/>
        <color rgb="FF00B050"/>
      </dataBar>
    </cfRule>
  </conditionalFormatting>
  <conditionalFormatting sqref="M34">
    <cfRule type="iconSet" priority="15">
      <iconSet>
        <cfvo type="percent" val="0"/>
        <cfvo type="num" val="0.84"/>
        <cfvo type="num" val="$O$34"/>
      </iconSet>
    </cfRule>
  </conditionalFormatting>
  <conditionalFormatting sqref="B24">
    <cfRule type="iconSet" priority="14">
      <iconSet>
        <cfvo type="percent" val="0"/>
        <cfvo type="num" val="0.93"/>
        <cfvo type="num" val="0.95"/>
      </iconSet>
    </cfRule>
  </conditionalFormatting>
  <conditionalFormatting sqref="B25">
    <cfRule type="iconSet" priority="13">
      <iconSet>
        <cfvo type="percent" val="0"/>
        <cfvo type="num" val="0.8"/>
        <cfvo type="num" val="0.88"/>
      </iconSet>
    </cfRule>
  </conditionalFormatting>
  <conditionalFormatting sqref="B38">
    <cfRule type="iconSet" priority="12">
      <iconSet>
        <cfvo type="percent" val="0"/>
        <cfvo type="num" val="0.82"/>
        <cfvo type="num" val="0.9"/>
      </iconSet>
    </cfRule>
  </conditionalFormatting>
  <conditionalFormatting sqref="B35">
    <cfRule type="iconSet" priority="11">
      <iconSet>
        <cfvo type="percent" val="0"/>
        <cfvo type="num" val="0.11"/>
        <cfvo type="num" val="0.14000000000000001"/>
      </iconSet>
    </cfRule>
  </conditionalFormatting>
  <conditionalFormatting sqref="L32">
    <cfRule type="iconSet" priority="10">
      <iconSet>
        <cfvo type="percent" val="0"/>
        <cfvo type="num" val="0.64"/>
        <cfvo type="num" val="0.69"/>
      </iconSet>
    </cfRule>
  </conditionalFormatting>
  <conditionalFormatting sqref="B26">
    <cfRule type="iconSet" priority="8">
      <iconSet>
        <cfvo type="percent" val="0"/>
        <cfvo type="num" val="0.8"/>
        <cfvo type="num" val="0.88"/>
      </iconSet>
    </cfRule>
    <cfRule type="iconSet" priority="9">
      <iconSet>
        <cfvo type="percent" val="0"/>
        <cfvo type="num" val="0.8"/>
        <cfvo type="num" val="0.88"/>
      </iconSet>
    </cfRule>
  </conditionalFormatting>
  <conditionalFormatting sqref="B39">
    <cfRule type="iconSet" priority="7">
      <iconSet>
        <cfvo type="percent" val="0"/>
        <cfvo type="percent" val="94.9"/>
        <cfvo type="percent" val="96"/>
      </iconSet>
    </cfRule>
  </conditionalFormatting>
  <conditionalFormatting sqref="L9">
    <cfRule type="dataBar" priority="6">
      <dataBar>
        <cfvo type="num" val="0"/>
        <cfvo type="num" val="1"/>
        <color rgb="FF63C384"/>
      </dataBar>
    </cfRule>
  </conditionalFormatting>
  <conditionalFormatting sqref="D24">
    <cfRule type="iconSet" priority="5">
      <iconSet>
        <cfvo type="percent" val="0"/>
        <cfvo type="num" val="0.93"/>
        <cfvo type="num" val="0.95"/>
      </iconSet>
    </cfRule>
  </conditionalFormatting>
  <conditionalFormatting sqref="D25">
    <cfRule type="iconSet" priority="4">
      <iconSet>
        <cfvo type="percent" val="0"/>
        <cfvo type="num" val="0.8"/>
        <cfvo type="num" val="0.88"/>
      </iconSet>
    </cfRule>
  </conditionalFormatting>
  <conditionalFormatting sqref="D26">
    <cfRule type="iconSet" priority="3">
      <iconSet>
        <cfvo type="percent" val="0"/>
        <cfvo type="num" val="0.8"/>
        <cfvo type="num" val="0.88"/>
      </iconSet>
    </cfRule>
  </conditionalFormatting>
  <conditionalFormatting sqref="L36">
    <cfRule type="iconSet" priority="2">
      <iconSet>
        <cfvo type="percent" val="0"/>
        <cfvo type="num" val="0.7"/>
        <cfvo type="num" val="0.75"/>
      </iconSet>
    </cfRule>
  </conditionalFormatting>
  <conditionalFormatting sqref="L34">
    <cfRule type="iconSet" priority="1">
      <iconSet>
        <cfvo type="percent" val="0"/>
        <cfvo type="num" val="0.84"/>
        <cfvo type="num" val="$O$34"/>
      </iconSet>
    </cfRule>
  </conditionalFormatting>
  <printOptions horizontalCentered="1" verticalCentered="1"/>
  <pageMargins left="0.53" right="0.48" top="0.44" bottom="0.55000000000000004" header="0.3" footer="0.3"/>
  <pageSetup scale="80" orientation="landscape"/>
  <rowBreaks count="1" manualBreakCount="1">
    <brk id="39" max="14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showGridLines="0" view="pageBreakPreview" topLeftCell="A20" zoomScaleNormal="90" zoomScaleSheetLayoutView="100" zoomScalePageLayoutView="90" workbookViewId="0">
      <selection activeCell="Q1" sqref="Q1"/>
    </sheetView>
  </sheetViews>
  <sheetFormatPr baseColWidth="10" defaultColWidth="8.83203125" defaultRowHeight="14" x14ac:dyDescent="0"/>
  <cols>
    <col min="1" max="1" width="20.6640625" customWidth="1"/>
    <col min="2" max="2" width="15" customWidth="1"/>
    <col min="3" max="3" width="8.6640625" customWidth="1"/>
    <col min="4" max="4" width="9.33203125" bestFit="1" customWidth="1"/>
    <col min="5" max="5" width="1.83203125" customWidth="1"/>
    <col min="6" max="6" width="8" customWidth="1"/>
    <col min="7" max="7" width="4.1640625" customWidth="1"/>
    <col min="8" max="8" width="2" style="5" customWidth="1"/>
    <col min="9" max="9" width="3.33203125" customWidth="1"/>
    <col min="11" max="11" width="10.5" customWidth="1"/>
    <col min="12" max="12" width="14.1640625" customWidth="1"/>
    <col min="13" max="13" width="7" customWidth="1"/>
    <col min="14" max="15" width="12" customWidth="1"/>
    <col min="16" max="16" width="6" customWidth="1"/>
  </cols>
  <sheetData>
    <row r="1" spans="1:18" ht="23">
      <c r="A1" s="6" t="s">
        <v>107</v>
      </c>
      <c r="M1" s="159">
        <v>40497</v>
      </c>
      <c r="N1" s="159"/>
      <c r="O1" s="159"/>
    </row>
    <row r="2" spans="1:18">
      <c r="K2" s="8" t="s">
        <v>1</v>
      </c>
      <c r="L2" t="s">
        <v>1</v>
      </c>
    </row>
    <row r="3" spans="1:18" ht="9" customHeight="1">
      <c r="A3" s="17"/>
    </row>
    <row r="4" spans="1:18" ht="23">
      <c r="A4" s="160" t="s">
        <v>42</v>
      </c>
      <c r="B4" s="160"/>
      <c r="C4" s="160"/>
      <c r="D4" s="160"/>
      <c r="E4" s="160"/>
      <c r="F4" s="160"/>
      <c r="G4" s="16"/>
      <c r="H4" s="16"/>
      <c r="I4" s="160" t="s">
        <v>43</v>
      </c>
      <c r="J4" s="160"/>
      <c r="K4" s="160"/>
      <c r="L4" s="160"/>
      <c r="M4" s="160"/>
      <c r="N4" s="160"/>
      <c r="O4" s="160"/>
    </row>
    <row r="5" spans="1:18">
      <c r="F5" s="5"/>
      <c r="G5" s="5"/>
      <c r="L5" s="48">
        <v>40497</v>
      </c>
      <c r="M5" s="12" t="s">
        <v>84</v>
      </c>
      <c r="N5" s="12" t="s">
        <v>81</v>
      </c>
      <c r="O5" s="12" t="s">
        <v>79</v>
      </c>
    </row>
    <row r="6" spans="1:18" ht="15">
      <c r="A6" s="5" t="s">
        <v>1</v>
      </c>
      <c r="B6" s="5"/>
      <c r="C6" s="5"/>
      <c r="D6" s="5"/>
      <c r="E6" s="5"/>
      <c r="F6" s="5"/>
      <c r="G6" s="5"/>
      <c r="I6" s="2" t="s">
        <v>78</v>
      </c>
      <c r="O6" s="65" t="s">
        <v>1</v>
      </c>
    </row>
    <row r="7" spans="1:18">
      <c r="A7" s="5"/>
      <c r="B7" s="5"/>
      <c r="C7" s="5"/>
      <c r="D7" s="5"/>
      <c r="E7" s="5"/>
      <c r="F7" s="5"/>
      <c r="G7" s="5"/>
      <c r="K7" s="4" t="s">
        <v>29</v>
      </c>
      <c r="L7" s="26">
        <v>0.55000000000000004</v>
      </c>
      <c r="M7" s="67">
        <v>2.9</v>
      </c>
      <c r="N7" s="3" t="s">
        <v>12</v>
      </c>
      <c r="O7" s="33">
        <v>0.66</v>
      </c>
      <c r="R7" t="s">
        <v>1</v>
      </c>
    </row>
    <row r="8" spans="1:18">
      <c r="A8" s="5"/>
      <c r="B8" s="5"/>
      <c r="C8" s="5"/>
      <c r="D8" s="5"/>
      <c r="E8" s="5"/>
      <c r="F8" s="5"/>
      <c r="G8" s="5"/>
      <c r="K8" s="4" t="s">
        <v>82</v>
      </c>
      <c r="L8" s="26">
        <v>0.28999999999999998</v>
      </c>
      <c r="M8" s="67">
        <v>6.2</v>
      </c>
      <c r="N8" s="49">
        <v>0.3</v>
      </c>
      <c r="O8" s="68">
        <v>0.33</v>
      </c>
      <c r="P8" s="36"/>
      <c r="Q8" t="s">
        <v>88</v>
      </c>
    </row>
    <row r="9" spans="1:18">
      <c r="A9" s="5"/>
      <c r="B9" s="5"/>
      <c r="C9" s="5"/>
      <c r="D9" s="5"/>
      <c r="E9" s="5"/>
      <c r="F9" s="5"/>
      <c r="G9" s="5"/>
      <c r="K9" s="4" t="s">
        <v>83</v>
      </c>
      <c r="L9" s="26">
        <f>7354074/21519887</f>
        <v>0.34173385761737501</v>
      </c>
      <c r="M9" s="47">
        <v>7.4</v>
      </c>
      <c r="N9" s="49">
        <v>0.4</v>
      </c>
      <c r="O9" s="55">
        <v>0.42</v>
      </c>
    </row>
    <row r="10" spans="1:18">
      <c r="A10" s="5"/>
      <c r="B10" s="5"/>
      <c r="C10" s="5"/>
      <c r="D10" s="5"/>
      <c r="E10" s="5"/>
      <c r="F10" s="5"/>
      <c r="G10" s="5"/>
      <c r="L10" s="26" t="s">
        <v>1</v>
      </c>
    </row>
    <row r="11" spans="1:18" ht="15">
      <c r="A11" s="5"/>
      <c r="B11" s="5"/>
      <c r="C11" s="5"/>
      <c r="D11" s="5"/>
      <c r="E11" s="5"/>
      <c r="F11" s="5"/>
      <c r="G11" s="5"/>
      <c r="I11" s="2"/>
      <c r="K11" s="53" t="s">
        <v>80</v>
      </c>
      <c r="L11" s="12" t="s">
        <v>86</v>
      </c>
      <c r="M11" s="12" t="s">
        <v>87</v>
      </c>
      <c r="N11" s="12" t="s">
        <v>35</v>
      </c>
    </row>
    <row r="12" spans="1:18">
      <c r="A12" s="5"/>
      <c r="B12" s="5"/>
      <c r="C12" s="5"/>
      <c r="D12" s="5"/>
      <c r="E12" s="5"/>
      <c r="F12" s="5"/>
      <c r="G12" s="5"/>
      <c r="K12" s="4" t="s">
        <v>85</v>
      </c>
      <c r="L12" s="51">
        <f>[1]Financials!$N$24</f>
        <v>9578.7877293130587</v>
      </c>
      <c r="M12" s="74" t="s">
        <v>8</v>
      </c>
      <c r="N12" s="52">
        <v>9435</v>
      </c>
      <c r="Q12" t="s">
        <v>1</v>
      </c>
    </row>
    <row r="13" spans="1:18">
      <c r="A13" s="5"/>
      <c r="B13" s="5"/>
      <c r="C13" s="5"/>
      <c r="D13" s="5"/>
      <c r="E13" s="5"/>
      <c r="F13" s="5"/>
      <c r="G13" s="5"/>
      <c r="K13" s="4" t="s">
        <v>113</v>
      </c>
      <c r="L13" s="51">
        <f>[1]Financials!$N$25</f>
        <v>6761.453433361884</v>
      </c>
      <c r="M13" s="10" t="s">
        <v>11</v>
      </c>
      <c r="N13" s="52">
        <v>6944</v>
      </c>
      <c r="O13" s="75" t="s">
        <v>1</v>
      </c>
    </row>
    <row r="14" spans="1:18">
      <c r="A14" s="5"/>
      <c r="B14" s="5"/>
      <c r="C14" s="5"/>
      <c r="D14" s="5"/>
      <c r="E14" s="5"/>
      <c r="F14" s="5"/>
      <c r="G14" s="5"/>
      <c r="K14" s="4" t="s">
        <v>114</v>
      </c>
      <c r="L14" s="71">
        <f>[1]Financials!$N$26</f>
        <v>2817.3342959511747</v>
      </c>
      <c r="M14" s="74" t="s">
        <v>8</v>
      </c>
      <c r="N14" s="50">
        <v>2491</v>
      </c>
      <c r="O14" s="75" t="s">
        <v>1</v>
      </c>
    </row>
    <row r="15" spans="1:18">
      <c r="A15" s="5"/>
      <c r="B15" s="5"/>
      <c r="C15" s="5"/>
      <c r="D15" s="5"/>
      <c r="E15" s="5"/>
      <c r="F15" s="5"/>
      <c r="G15" s="5"/>
      <c r="K15" s="4" t="s">
        <v>109</v>
      </c>
      <c r="L15" s="70">
        <v>2299</v>
      </c>
      <c r="M15" s="73" t="s">
        <v>8</v>
      </c>
      <c r="N15" s="72">
        <v>2029</v>
      </c>
      <c r="Q15" t="s">
        <v>115</v>
      </c>
    </row>
    <row r="16" spans="1:18">
      <c r="A16" s="5"/>
      <c r="B16" s="5"/>
      <c r="C16" s="5"/>
      <c r="D16" s="5"/>
      <c r="E16" s="5"/>
      <c r="F16" s="5"/>
      <c r="G16" s="5"/>
      <c r="L16" s="12"/>
      <c r="M16" s="12" t="s">
        <v>3</v>
      </c>
      <c r="R16" t="s">
        <v>116</v>
      </c>
    </row>
    <row r="17" spans="1:18">
      <c r="A17" s="1"/>
      <c r="F17" s="5"/>
      <c r="G17" s="5"/>
      <c r="K17" s="4" t="s">
        <v>103</v>
      </c>
      <c r="L17" s="58" t="s">
        <v>104</v>
      </c>
      <c r="M17" s="44" t="s">
        <v>110</v>
      </c>
      <c r="N17" s="66" t="s">
        <v>105</v>
      </c>
      <c r="R17" t="s">
        <v>117</v>
      </c>
    </row>
    <row r="18" spans="1:18" ht="23">
      <c r="C18" s="12" t="s">
        <v>3</v>
      </c>
      <c r="D18" s="13" t="s">
        <v>10</v>
      </c>
      <c r="E18" s="13"/>
      <c r="F18" s="28" t="s">
        <v>46</v>
      </c>
      <c r="I18" s="160" t="s">
        <v>44</v>
      </c>
      <c r="J18" s="160"/>
      <c r="K18" s="160"/>
      <c r="L18" s="160"/>
      <c r="M18" s="160"/>
      <c r="N18" s="160"/>
      <c r="O18" s="160"/>
      <c r="R18" t="s">
        <v>118</v>
      </c>
    </row>
    <row r="19" spans="1:18" ht="16">
      <c r="A19" s="27" t="s">
        <v>27</v>
      </c>
      <c r="B19" s="3"/>
      <c r="C19" s="3"/>
      <c r="I19" s="2" t="s">
        <v>19</v>
      </c>
      <c r="M19" s="23" t="s">
        <v>1</v>
      </c>
      <c r="N19" s="7" t="s">
        <v>1</v>
      </c>
    </row>
    <row r="20" spans="1:18" ht="15" customHeight="1">
      <c r="A20" s="4" t="s">
        <v>13</v>
      </c>
      <c r="B20" s="26" t="s">
        <v>18</v>
      </c>
      <c r="C20" s="11">
        <v>0.7</v>
      </c>
      <c r="D20" s="3" t="s">
        <v>18</v>
      </c>
      <c r="E20" s="24" t="s">
        <v>47</v>
      </c>
      <c r="K20" s="4"/>
      <c r="L20" s="30" t="s">
        <v>30</v>
      </c>
      <c r="M20" s="29" t="s">
        <v>1</v>
      </c>
      <c r="N20" s="32" t="s">
        <v>34</v>
      </c>
    </row>
    <row r="21" spans="1:18" ht="15" customHeight="1">
      <c r="A21" s="4" t="s">
        <v>14</v>
      </c>
      <c r="B21" s="26" t="s">
        <v>18</v>
      </c>
      <c r="C21" s="11">
        <v>0.7</v>
      </c>
      <c r="D21" s="3" t="s">
        <v>18</v>
      </c>
      <c r="F21" s="15" t="s">
        <v>1</v>
      </c>
      <c r="I21" t="s">
        <v>1</v>
      </c>
      <c r="L21" s="4" t="s">
        <v>64</v>
      </c>
      <c r="M21" s="3">
        <v>11</v>
      </c>
      <c r="N21" s="18">
        <f>11/11</f>
        <v>1</v>
      </c>
    </row>
    <row r="22" spans="1:18">
      <c r="A22" s="4"/>
      <c r="B22" s="14"/>
      <c r="C22" s="3"/>
      <c r="D22" s="3" t="s">
        <v>1</v>
      </c>
      <c r="L22" s="4" t="s">
        <v>65</v>
      </c>
      <c r="M22" s="3">
        <v>8</v>
      </c>
      <c r="N22" s="18">
        <f>7/8</f>
        <v>0.875</v>
      </c>
    </row>
    <row r="23" spans="1:18" ht="15" customHeight="1">
      <c r="A23" s="2" t="s">
        <v>36</v>
      </c>
      <c r="E23" s="12"/>
      <c r="F23" s="13"/>
      <c r="L23" s="4" t="s">
        <v>66</v>
      </c>
      <c r="M23" s="3">
        <v>8</v>
      </c>
      <c r="N23" s="18">
        <f>11/11</f>
        <v>1</v>
      </c>
    </row>
    <row r="24" spans="1:18" ht="15" customHeight="1">
      <c r="A24" s="4" t="s">
        <v>24</v>
      </c>
      <c r="B24" s="26">
        <v>0.97</v>
      </c>
      <c r="C24" s="20">
        <v>0.95</v>
      </c>
      <c r="D24" s="3" t="s">
        <v>18</v>
      </c>
      <c r="E24" s="66" t="s">
        <v>100</v>
      </c>
    </row>
    <row r="25" spans="1:18" ht="15" customHeight="1">
      <c r="A25" s="4" t="s">
        <v>0</v>
      </c>
      <c r="B25" s="26">
        <v>0.74</v>
      </c>
      <c r="C25" s="54">
        <v>0.85</v>
      </c>
      <c r="D25" s="3" t="s">
        <v>18</v>
      </c>
      <c r="E25" s="66" t="s">
        <v>101</v>
      </c>
      <c r="F25" s="3"/>
      <c r="L25" s="12" t="s">
        <v>35</v>
      </c>
      <c r="M25" s="12" t="s">
        <v>3</v>
      </c>
      <c r="N25" s="28" t="s">
        <v>10</v>
      </c>
      <c r="O25" s="28" t="s">
        <v>7</v>
      </c>
    </row>
    <row r="26" spans="1:18" ht="15" customHeight="1">
      <c r="A26" s="4" t="s">
        <v>25</v>
      </c>
      <c r="B26" s="26" t="s">
        <v>18</v>
      </c>
      <c r="C26" s="20">
        <v>0.95</v>
      </c>
      <c r="D26" s="3" t="s">
        <v>18</v>
      </c>
      <c r="F26" s="21"/>
      <c r="K26" s="4" t="s">
        <v>33</v>
      </c>
      <c r="L26" s="31">
        <f>5/7</f>
        <v>0.7142857142857143</v>
      </c>
      <c r="M26" s="15"/>
      <c r="N26" s="73" t="s">
        <v>8</v>
      </c>
      <c r="O26" s="43">
        <v>0.42857142857142855</v>
      </c>
    </row>
    <row r="27" spans="1:18" ht="15">
      <c r="A27" s="59" t="s">
        <v>99</v>
      </c>
      <c r="B27" s="14"/>
      <c r="C27" s="3"/>
      <c r="F27" s="3"/>
      <c r="I27" t="s">
        <v>1</v>
      </c>
      <c r="K27" s="4" t="s">
        <v>6</v>
      </c>
      <c r="L27" s="39">
        <v>0.73</v>
      </c>
      <c r="M27" s="18">
        <v>0.8</v>
      </c>
      <c r="N27" s="9" t="s">
        <v>9</v>
      </c>
      <c r="O27" s="18">
        <v>0.73</v>
      </c>
    </row>
    <row r="28" spans="1:18" ht="3.75" customHeight="1"/>
    <row r="29" spans="1:18" ht="23">
      <c r="A29" s="160" t="s">
        <v>45</v>
      </c>
      <c r="B29" s="160"/>
      <c r="C29" s="160"/>
      <c r="D29" s="160"/>
      <c r="E29" s="160"/>
      <c r="F29" s="160"/>
      <c r="G29" s="160"/>
      <c r="O29" s="28"/>
    </row>
    <row r="30" spans="1:18" ht="15">
      <c r="A30" s="2" t="s">
        <v>86</v>
      </c>
      <c r="B30" s="37" t="s">
        <v>86</v>
      </c>
      <c r="C30" s="12" t="s">
        <v>3</v>
      </c>
      <c r="D30" s="13" t="s">
        <v>35</v>
      </c>
      <c r="E30" s="13"/>
      <c r="F30" s="12" t="s">
        <v>28</v>
      </c>
      <c r="I30" s="2" t="s">
        <v>20</v>
      </c>
      <c r="L30" s="64">
        <v>40452</v>
      </c>
      <c r="M30" s="64">
        <v>40179</v>
      </c>
      <c r="N30" s="12" t="s">
        <v>3</v>
      </c>
      <c r="O30" s="61" t="s">
        <v>39</v>
      </c>
    </row>
    <row r="31" spans="1:18">
      <c r="A31" s="4" t="s">
        <v>15</v>
      </c>
      <c r="B31" s="14">
        <v>0.73</v>
      </c>
      <c r="C31" s="11">
        <v>0.8</v>
      </c>
      <c r="D31" s="11">
        <v>0.72</v>
      </c>
      <c r="E31" s="7"/>
      <c r="F31" s="10" t="s">
        <v>11</v>
      </c>
      <c r="J31" t="s">
        <v>21</v>
      </c>
    </row>
    <row r="32" spans="1:18" ht="15">
      <c r="A32" s="40" t="s">
        <v>38</v>
      </c>
      <c r="B32" s="14">
        <v>0.97</v>
      </c>
      <c r="C32" s="11" t="s">
        <v>18</v>
      </c>
      <c r="D32" s="11">
        <v>0.97</v>
      </c>
      <c r="E32" s="9"/>
      <c r="F32" s="3" t="s">
        <v>18</v>
      </c>
      <c r="I32" t="s">
        <v>1</v>
      </c>
      <c r="L32" s="26">
        <v>0.65</v>
      </c>
      <c r="M32" s="62">
        <v>0.45600000000000002</v>
      </c>
      <c r="N32" s="11">
        <v>0.75</v>
      </c>
      <c r="O32" s="18">
        <v>0.69399999999999995</v>
      </c>
    </row>
    <row r="33" spans="1:17">
      <c r="A33" s="4" t="s">
        <v>16</v>
      </c>
      <c r="B33" s="14">
        <v>0.21</v>
      </c>
      <c r="C33" s="3" t="s">
        <v>18</v>
      </c>
      <c r="D33" s="11">
        <v>0.2</v>
      </c>
      <c r="E33" s="10"/>
      <c r="F33" s="3" t="s">
        <v>18</v>
      </c>
      <c r="I33" t="s">
        <v>1</v>
      </c>
      <c r="J33" t="s">
        <v>41</v>
      </c>
    </row>
    <row r="34" spans="1:17">
      <c r="A34" s="4" t="s">
        <v>17</v>
      </c>
      <c r="B34" s="14">
        <v>0.06</v>
      </c>
      <c r="C34" s="3" t="s">
        <v>18</v>
      </c>
      <c r="D34" s="11">
        <v>0.06</v>
      </c>
      <c r="F34" s="3" t="s">
        <v>18</v>
      </c>
      <c r="L34" s="3" t="s">
        <v>18</v>
      </c>
      <c r="M34" s="63">
        <v>0.84499999999999997</v>
      </c>
      <c r="N34" s="11">
        <v>0.9</v>
      </c>
      <c r="O34" s="18">
        <v>0.89</v>
      </c>
    </row>
    <row r="35" spans="1:17">
      <c r="A35" s="4" t="s">
        <v>53</v>
      </c>
      <c r="B35" s="69" t="s">
        <v>18</v>
      </c>
      <c r="C35" s="18">
        <v>0.1</v>
      </c>
      <c r="D35" s="18">
        <v>0.12</v>
      </c>
      <c r="E35" s="19"/>
      <c r="F35" s="73" t="s">
        <v>8</v>
      </c>
      <c r="J35" t="s">
        <v>22</v>
      </c>
      <c r="O35" s="3"/>
      <c r="Q35" t="s">
        <v>124</v>
      </c>
    </row>
    <row r="36" spans="1:17">
      <c r="B36" s="38"/>
      <c r="L36" s="3" t="s">
        <v>18</v>
      </c>
      <c r="M36" s="62">
        <v>0.49399999999999999</v>
      </c>
      <c r="N36" s="11" t="s">
        <v>37</v>
      </c>
      <c r="O36" s="18">
        <v>0.55800000000000005</v>
      </c>
    </row>
    <row r="37" spans="1:17" ht="15">
      <c r="A37" s="2" t="s">
        <v>106</v>
      </c>
      <c r="C37" s="12" t="s">
        <v>3</v>
      </c>
      <c r="D37" s="13"/>
      <c r="F37" s="34" t="s">
        <v>40</v>
      </c>
      <c r="O37" s="3" t="s">
        <v>1</v>
      </c>
    </row>
    <row r="38" spans="1:17">
      <c r="A38" s="4" t="s">
        <v>69</v>
      </c>
      <c r="B38" s="46">
        <v>0.7142857142857143</v>
      </c>
      <c r="C38" s="44" t="s">
        <v>48</v>
      </c>
      <c r="D38" s="13"/>
      <c r="F38" s="10" t="s">
        <v>11</v>
      </c>
      <c r="G38" s="15" t="s">
        <v>102</v>
      </c>
    </row>
    <row r="39" spans="1:17">
      <c r="A39" s="4" t="s">
        <v>5</v>
      </c>
      <c r="B39" s="26">
        <v>0.98</v>
      </c>
      <c r="C39" s="11">
        <v>0.96</v>
      </c>
      <c r="D39" s="33">
        <v>0.97</v>
      </c>
      <c r="F39" s="73" t="s">
        <v>8</v>
      </c>
      <c r="G39" s="42" t="s">
        <v>1</v>
      </c>
    </row>
    <row r="40" spans="1:17" ht="25">
      <c r="A40" s="158" t="s">
        <v>62</v>
      </c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</row>
    <row r="41" spans="1:17" ht="3.75" customHeight="1">
      <c r="A41" s="4" t="s">
        <v>1</v>
      </c>
      <c r="B41" s="25" t="s">
        <v>1</v>
      </c>
      <c r="C41" s="3" t="s">
        <v>1</v>
      </c>
      <c r="D41" s="19" t="s">
        <v>1</v>
      </c>
      <c r="E41" s="19" t="s">
        <v>1</v>
      </c>
      <c r="F41" s="22" t="s">
        <v>1</v>
      </c>
      <c r="K41" s="60"/>
    </row>
    <row r="42" spans="1:17" ht="18">
      <c r="A42" s="41" t="s">
        <v>23</v>
      </c>
      <c r="B42" s="25"/>
      <c r="C42" s="3"/>
      <c r="D42" s="19"/>
      <c r="E42" s="19"/>
      <c r="F42" s="22" t="s">
        <v>1</v>
      </c>
      <c r="K42" s="35" t="s">
        <v>1</v>
      </c>
    </row>
    <row r="43" spans="1:17" ht="16">
      <c r="A43" s="1" t="s">
        <v>97</v>
      </c>
    </row>
    <row r="44" spans="1:17">
      <c r="A44" s="27"/>
      <c r="B44" t="s">
        <v>58</v>
      </c>
    </row>
    <row r="45" spans="1:17">
      <c r="A45" s="27"/>
      <c r="B45" t="s">
        <v>74</v>
      </c>
    </row>
    <row r="46" spans="1:17">
      <c r="A46" s="27"/>
      <c r="B46" t="s">
        <v>76</v>
      </c>
    </row>
    <row r="47" spans="1:17">
      <c r="A47" s="27"/>
      <c r="B47" t="s">
        <v>75</v>
      </c>
    </row>
    <row r="48" spans="1:17">
      <c r="A48" s="27"/>
      <c r="B48" t="s">
        <v>1</v>
      </c>
    </row>
    <row r="49" spans="1:2">
      <c r="A49" s="56" t="s">
        <v>55</v>
      </c>
      <c r="B49" t="s">
        <v>73</v>
      </c>
    </row>
    <row r="50" spans="1:2">
      <c r="A50" s="27"/>
      <c r="B50" t="s">
        <v>72</v>
      </c>
    </row>
    <row r="51" spans="1:2">
      <c r="A51" s="27"/>
    </row>
    <row r="52" spans="1:2">
      <c r="A52" s="56" t="s">
        <v>56</v>
      </c>
      <c r="B52" t="s">
        <v>71</v>
      </c>
    </row>
    <row r="53" spans="1:2">
      <c r="A53" s="27"/>
      <c r="B53" t="s">
        <v>70</v>
      </c>
    </row>
    <row r="54" spans="1:2">
      <c r="A54" s="27"/>
    </row>
    <row r="55" spans="1:2">
      <c r="A55" s="56" t="s">
        <v>57</v>
      </c>
      <c r="B55" s="5" t="s">
        <v>49</v>
      </c>
    </row>
    <row r="56" spans="1:2" ht="6.75" customHeight="1"/>
    <row r="57" spans="1:2" ht="18">
      <c r="A57" s="41" t="s">
        <v>4</v>
      </c>
    </row>
    <row r="58" spans="1:2">
      <c r="A58" s="56" t="s">
        <v>51</v>
      </c>
      <c r="B58" t="s">
        <v>50</v>
      </c>
    </row>
    <row r="59" spans="1:2">
      <c r="A59" s="56" t="s">
        <v>2</v>
      </c>
      <c r="B59" t="s">
        <v>52</v>
      </c>
    </row>
    <row r="60" spans="1:2">
      <c r="A60" s="56" t="s">
        <v>53</v>
      </c>
      <c r="B60" t="s">
        <v>108</v>
      </c>
    </row>
    <row r="61" spans="1:2">
      <c r="A61" s="56" t="s">
        <v>5</v>
      </c>
      <c r="B61" t="s">
        <v>54</v>
      </c>
    </row>
    <row r="62" spans="1:2" ht="7.5" customHeight="1"/>
    <row r="63" spans="1:2" ht="18">
      <c r="A63" s="41" t="s">
        <v>59</v>
      </c>
    </row>
    <row r="64" spans="1:2">
      <c r="A64" s="56" t="s">
        <v>60</v>
      </c>
      <c r="B64" t="s">
        <v>111</v>
      </c>
    </row>
    <row r="65" spans="1:2">
      <c r="A65" s="56" t="s">
        <v>61</v>
      </c>
      <c r="B65" s="57" t="s">
        <v>112</v>
      </c>
    </row>
    <row r="66" spans="1:2">
      <c r="A66" s="56" t="s">
        <v>119</v>
      </c>
      <c r="B66" t="s">
        <v>121</v>
      </c>
    </row>
    <row r="67" spans="1:2">
      <c r="A67" s="56" t="s">
        <v>120</v>
      </c>
      <c r="B67" t="s">
        <v>122</v>
      </c>
    </row>
    <row r="68" spans="1:2">
      <c r="A68" s="56"/>
      <c r="B68" t="s">
        <v>123</v>
      </c>
    </row>
    <row r="69" spans="1:2" ht="6.75" customHeight="1"/>
    <row r="70" spans="1:2" ht="18">
      <c r="A70" s="45" t="s">
        <v>19</v>
      </c>
    </row>
    <row r="71" spans="1:2">
      <c r="A71" s="56" t="s">
        <v>31</v>
      </c>
      <c r="B71" t="s">
        <v>91</v>
      </c>
    </row>
    <row r="72" spans="1:2">
      <c r="A72" s="27"/>
      <c r="B72" t="s">
        <v>90</v>
      </c>
    </row>
    <row r="73" spans="1:2">
      <c r="A73" s="56" t="s">
        <v>98</v>
      </c>
      <c r="B73" t="s">
        <v>92</v>
      </c>
    </row>
    <row r="74" spans="1:2">
      <c r="A74" s="27"/>
      <c r="B74" t="s">
        <v>93</v>
      </c>
    </row>
    <row r="75" spans="1:2">
      <c r="A75" s="56" t="s">
        <v>32</v>
      </c>
      <c r="B75" t="s">
        <v>94</v>
      </c>
    </row>
    <row r="76" spans="1:2">
      <c r="A76" s="27"/>
      <c r="B76" t="s">
        <v>95</v>
      </c>
    </row>
    <row r="77" spans="1:2">
      <c r="A77" s="56" t="s">
        <v>63</v>
      </c>
      <c r="B77" t="s">
        <v>96</v>
      </c>
    </row>
    <row r="78" spans="1:2" ht="7.5" customHeight="1"/>
    <row r="79" spans="1:2" ht="18">
      <c r="A79" s="41" t="s">
        <v>20</v>
      </c>
    </row>
    <row r="80" spans="1:2">
      <c r="B80" t="s">
        <v>67</v>
      </c>
    </row>
    <row r="81" spans="2:2">
      <c r="B81" t="s">
        <v>68</v>
      </c>
    </row>
    <row r="82" spans="2:2">
      <c r="B82" t="s">
        <v>77</v>
      </c>
    </row>
  </sheetData>
  <mergeCells count="6">
    <mergeCell ref="A40:O40"/>
    <mergeCell ref="M1:O1"/>
    <mergeCell ref="A4:F4"/>
    <mergeCell ref="I4:O4"/>
    <mergeCell ref="I18:O18"/>
    <mergeCell ref="A29:G29"/>
  </mergeCells>
  <conditionalFormatting sqref="L27">
    <cfRule type="iconSet" priority="18">
      <iconSet>
        <cfvo type="percent" val="0"/>
        <cfvo type="num" val="0.76"/>
        <cfvo type="num" val="$M$27"/>
      </iconSet>
    </cfRule>
  </conditionalFormatting>
  <conditionalFormatting sqref="M32">
    <cfRule type="iconSet" priority="17">
      <iconSet>
        <cfvo type="percent" val="0"/>
        <cfvo type="num" val="0.66"/>
        <cfvo type="num" val="0.69"/>
      </iconSet>
    </cfRule>
  </conditionalFormatting>
  <conditionalFormatting sqref="M36">
    <cfRule type="iconSet" priority="16">
      <iconSet>
        <cfvo type="percent" val="0"/>
        <cfvo type="num" val="0.7"/>
        <cfvo type="num" val="0.75"/>
      </iconSet>
    </cfRule>
  </conditionalFormatting>
  <conditionalFormatting sqref="B31">
    <cfRule type="dataBar" priority="15">
      <dataBar>
        <cfvo type="num" val="0"/>
        <cfvo type="num" val="1"/>
        <color rgb="FFFF0000"/>
      </dataBar>
    </cfRule>
  </conditionalFormatting>
  <conditionalFormatting sqref="B34">
    <cfRule type="dataBar" priority="14">
      <dataBar>
        <cfvo type="num" val="$B$34"/>
        <cfvo type="num" val="1"/>
        <color rgb="FF638EC6"/>
      </dataBar>
    </cfRule>
  </conditionalFormatting>
  <conditionalFormatting sqref="B32:B33">
    <cfRule type="dataBar" priority="13">
      <dataBar>
        <cfvo type="num" val="0"/>
        <cfvo type="num" val="1"/>
        <color rgb="FF638EC6"/>
      </dataBar>
    </cfRule>
  </conditionalFormatting>
  <conditionalFormatting sqref="L7:L8">
    <cfRule type="dataBar" priority="12">
      <dataBar>
        <cfvo type="num" val="0"/>
        <cfvo type="num" val="1"/>
        <color rgb="FF00B050"/>
      </dataBar>
    </cfRule>
  </conditionalFormatting>
  <conditionalFormatting sqref="M34">
    <cfRule type="iconSet" priority="11">
      <iconSet>
        <cfvo type="percent" val="0"/>
        <cfvo type="num" val="0.84"/>
        <cfvo type="num" val="$O$34"/>
      </iconSet>
    </cfRule>
  </conditionalFormatting>
  <conditionalFormatting sqref="B24">
    <cfRule type="iconSet" priority="10">
      <iconSet>
        <cfvo type="percent" val="0"/>
        <cfvo type="num" val="0.93"/>
        <cfvo type="num" val="0.95"/>
      </iconSet>
    </cfRule>
  </conditionalFormatting>
  <conditionalFormatting sqref="B25">
    <cfRule type="iconSet" priority="9">
      <iconSet>
        <cfvo type="percent" val="0"/>
        <cfvo type="num" val="0.8"/>
        <cfvo type="num" val="0.88"/>
      </iconSet>
    </cfRule>
  </conditionalFormatting>
  <conditionalFormatting sqref="B38">
    <cfRule type="iconSet" priority="8">
      <iconSet>
        <cfvo type="percent" val="0"/>
        <cfvo type="num" val="0.82"/>
        <cfvo type="num" val="0.9"/>
      </iconSet>
    </cfRule>
  </conditionalFormatting>
  <conditionalFormatting sqref="B35">
    <cfRule type="iconSet" priority="7">
      <iconSet>
        <cfvo type="percent" val="0"/>
        <cfvo type="num" val="0.11"/>
        <cfvo type="num" val="0.14000000000000001"/>
      </iconSet>
    </cfRule>
  </conditionalFormatting>
  <conditionalFormatting sqref="L32">
    <cfRule type="iconSet" priority="6">
      <iconSet>
        <cfvo type="percent" val="0"/>
        <cfvo type="num" val="0.64"/>
        <cfvo type="num" val="0.69"/>
      </iconSet>
    </cfRule>
  </conditionalFormatting>
  <conditionalFormatting sqref="B26">
    <cfRule type="iconSet" priority="4">
      <iconSet>
        <cfvo type="percent" val="0"/>
        <cfvo type="num" val="0.8"/>
        <cfvo type="num" val="0.88"/>
      </iconSet>
    </cfRule>
    <cfRule type="iconSet" priority="5">
      <iconSet>
        <cfvo type="percent" val="0"/>
        <cfvo type="num" val="0.8"/>
        <cfvo type="num" val="0.88"/>
      </iconSet>
    </cfRule>
  </conditionalFormatting>
  <conditionalFormatting sqref="B39">
    <cfRule type="iconSet" priority="3">
      <iconSet>
        <cfvo type="percent" val="0"/>
        <cfvo type="percent" val="94.9"/>
        <cfvo type="percent" val="96"/>
      </iconSet>
    </cfRule>
  </conditionalFormatting>
  <conditionalFormatting sqref="L9">
    <cfRule type="dataBar" priority="1">
      <dataBar>
        <cfvo type="num" val="0"/>
        <cfvo type="num" val="1"/>
        <color rgb="FF63C384"/>
      </dataBar>
    </cfRule>
  </conditionalFormatting>
  <printOptions horizontalCentered="1" verticalCentered="1"/>
  <pageMargins left="0.7" right="0.7" top="1.25" bottom="0.75" header="0.3" footer="0.3"/>
  <pageSetup scale="73" orientation="landscape"/>
  <rowBreaks count="1" manualBreakCount="1">
    <brk id="39" max="14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9"/>
  <sheetViews>
    <sheetView tabSelected="1" zoomScaleSheetLayoutView="100" workbookViewId="0">
      <selection sqref="A1:N44"/>
    </sheetView>
  </sheetViews>
  <sheetFormatPr baseColWidth="10" defaultColWidth="8.83203125" defaultRowHeight="14" x14ac:dyDescent="0"/>
  <cols>
    <col min="1" max="1" width="20.6640625" customWidth="1"/>
    <col min="2" max="2" width="15" customWidth="1"/>
    <col min="3" max="3" width="8.6640625" customWidth="1"/>
    <col min="4" max="4" width="9.33203125" bestFit="1" customWidth="1"/>
    <col min="5" max="5" width="1.83203125" customWidth="1"/>
    <col min="6" max="6" width="9.5" customWidth="1"/>
    <col min="7" max="7" width="2" style="5" customWidth="1"/>
    <col min="8" max="8" width="3.33203125" customWidth="1"/>
    <col min="10" max="10" width="10.5" customWidth="1"/>
    <col min="11" max="11" width="14.1640625" customWidth="1"/>
    <col min="12" max="12" width="7" customWidth="1"/>
    <col min="13" max="13" width="12" customWidth="1"/>
    <col min="14" max="14" width="15.5" customWidth="1"/>
    <col min="15" max="15" width="6" customWidth="1"/>
    <col min="16" max="20" width="0" hidden="1" customWidth="1"/>
    <col min="21" max="22" width="9.1640625" hidden="1" customWidth="1"/>
  </cols>
  <sheetData>
    <row r="1" spans="1:22" ht="23">
      <c r="A1" s="6" t="s">
        <v>162</v>
      </c>
    </row>
    <row r="2" spans="1:22" ht="20">
      <c r="A2" s="188">
        <v>41228</v>
      </c>
      <c r="B2" s="188"/>
      <c r="C2" s="188"/>
      <c r="J2" s="8" t="s">
        <v>1</v>
      </c>
      <c r="K2" t="s">
        <v>1</v>
      </c>
    </row>
    <row r="3" spans="1:22">
      <c r="J3" s="8"/>
    </row>
    <row r="4" spans="1:22">
      <c r="J4" s="8"/>
    </row>
    <row r="5" spans="1:22" ht="9" customHeight="1">
      <c r="A5" s="17"/>
    </row>
    <row r="6" spans="1:22" ht="18">
      <c r="A6" s="164" t="s">
        <v>138</v>
      </c>
      <c r="B6" s="165"/>
      <c r="C6" s="165"/>
      <c r="D6" s="165"/>
      <c r="E6" s="165"/>
      <c r="F6" s="166"/>
      <c r="G6" s="16"/>
      <c r="H6" s="164" t="s">
        <v>141</v>
      </c>
      <c r="I6" s="165"/>
      <c r="J6" s="165"/>
      <c r="K6" s="165"/>
      <c r="L6" s="165"/>
      <c r="M6" s="165"/>
      <c r="N6" s="166"/>
    </row>
    <row r="7" spans="1:22" ht="15">
      <c r="A7" s="98"/>
      <c r="B7" s="99"/>
      <c r="C7" s="99"/>
      <c r="D7" s="99"/>
      <c r="E7" s="99"/>
      <c r="F7" s="100"/>
      <c r="H7" s="107"/>
      <c r="I7" s="99"/>
      <c r="J7" s="99"/>
      <c r="K7" s="99"/>
      <c r="L7" s="138"/>
      <c r="M7" s="7"/>
      <c r="N7" s="115"/>
    </row>
    <row r="8" spans="1:22">
      <c r="A8" s="101"/>
      <c r="B8" s="102"/>
      <c r="C8" s="102"/>
      <c r="D8" s="102"/>
      <c r="E8" s="102"/>
      <c r="F8" s="100"/>
      <c r="H8" s="152"/>
      <c r="I8" s="99"/>
      <c r="J8" s="151"/>
      <c r="K8" s="139"/>
      <c r="L8" s="140"/>
      <c r="M8" s="32"/>
      <c r="N8" s="115"/>
    </row>
    <row r="9" spans="1:22">
      <c r="A9" s="101"/>
      <c r="B9" s="102"/>
      <c r="C9" s="102"/>
      <c r="D9" s="102"/>
      <c r="E9" s="102"/>
      <c r="F9" s="100"/>
      <c r="H9" s="98"/>
      <c r="I9" s="99"/>
      <c r="J9" s="151"/>
      <c r="K9" s="139"/>
      <c r="L9" s="140"/>
      <c r="M9" s="141"/>
      <c r="N9" s="115"/>
      <c r="Q9" t="s">
        <v>1</v>
      </c>
      <c r="R9" t="s">
        <v>152</v>
      </c>
      <c r="S9" t="s">
        <v>153</v>
      </c>
      <c r="U9" t="s">
        <v>152</v>
      </c>
      <c r="V9" t="s">
        <v>153</v>
      </c>
    </row>
    <row r="10" spans="1:22">
      <c r="A10" s="101"/>
      <c r="B10" s="102"/>
      <c r="C10" s="102"/>
      <c r="D10" s="102"/>
      <c r="E10" s="102"/>
      <c r="F10" s="100"/>
      <c r="H10" s="98"/>
      <c r="I10" s="99"/>
      <c r="J10" s="109"/>
      <c r="K10" s="139"/>
      <c r="L10" s="140"/>
      <c r="M10" s="32"/>
      <c r="N10" s="115"/>
      <c r="Q10">
        <v>5</v>
      </c>
      <c r="R10">
        <v>42</v>
      </c>
      <c r="S10">
        <v>44</v>
      </c>
      <c r="U10" s="153">
        <f>R10/($R10+$S10)</f>
        <v>0.48837209302325579</v>
      </c>
      <c r="V10" s="153">
        <f>S10/($R10+$S10)</f>
        <v>0.51162790697674421</v>
      </c>
    </row>
    <row r="11" spans="1:22">
      <c r="A11" s="101"/>
      <c r="B11" s="102"/>
      <c r="C11" s="102"/>
      <c r="D11" s="102"/>
      <c r="E11" s="102"/>
      <c r="F11" s="100"/>
      <c r="H11" s="98"/>
      <c r="I11" s="99"/>
      <c r="J11" s="109"/>
      <c r="K11" s="139"/>
      <c r="L11" s="140"/>
      <c r="M11" s="32"/>
      <c r="N11" s="115"/>
      <c r="O11" s="36"/>
      <c r="Q11">
        <v>6</v>
      </c>
      <c r="R11">
        <v>42</v>
      </c>
      <c r="S11">
        <v>48</v>
      </c>
      <c r="U11" s="153">
        <f t="shared" ref="U11:U13" si="0">R11/($R11+$S11)</f>
        <v>0.46666666666666667</v>
      </c>
      <c r="V11" s="153">
        <f t="shared" ref="V11:V13" si="1">S11/($R11+$S11)</f>
        <v>0.53333333333333333</v>
      </c>
    </row>
    <row r="12" spans="1:22" ht="24" customHeight="1">
      <c r="A12" s="101"/>
      <c r="B12" s="102"/>
      <c r="C12" s="102"/>
      <c r="D12" s="102"/>
      <c r="E12" s="102"/>
      <c r="F12" s="100"/>
      <c r="H12" s="98"/>
      <c r="I12" s="99"/>
      <c r="J12" s="99"/>
      <c r="K12" s="109"/>
      <c r="L12" s="112"/>
      <c r="M12" s="141"/>
      <c r="N12" s="115"/>
      <c r="Q12">
        <v>7</v>
      </c>
      <c r="R12">
        <v>43</v>
      </c>
      <c r="S12">
        <v>45</v>
      </c>
      <c r="U12" s="153">
        <f t="shared" si="0"/>
        <v>0.48863636363636365</v>
      </c>
      <c r="V12" s="153">
        <f t="shared" si="1"/>
        <v>0.51136363636363635</v>
      </c>
    </row>
    <row r="13" spans="1:22">
      <c r="A13" s="101"/>
      <c r="B13" s="102"/>
      <c r="C13" s="102"/>
      <c r="D13" s="102"/>
      <c r="E13" s="102"/>
      <c r="F13" s="100"/>
      <c r="H13" s="98"/>
      <c r="I13" s="99"/>
      <c r="J13" s="99"/>
      <c r="K13" s="109"/>
      <c r="L13" s="112"/>
      <c r="M13" s="141"/>
      <c r="N13" s="115"/>
      <c r="Q13">
        <v>8</v>
      </c>
      <c r="R13">
        <v>44</v>
      </c>
      <c r="S13">
        <v>35</v>
      </c>
      <c r="U13" s="153">
        <f t="shared" si="0"/>
        <v>0.55696202531645567</v>
      </c>
      <c r="V13" s="153">
        <f t="shared" si="1"/>
        <v>0.44303797468354428</v>
      </c>
    </row>
    <row r="14" spans="1:22" ht="23" customHeight="1">
      <c r="A14" s="101"/>
      <c r="B14" s="102"/>
      <c r="C14" s="102"/>
      <c r="D14" s="102"/>
      <c r="E14" s="102"/>
      <c r="F14" s="100"/>
      <c r="H14" s="98"/>
      <c r="I14" s="99"/>
      <c r="J14" s="99"/>
      <c r="K14" s="109"/>
      <c r="L14" s="112"/>
      <c r="M14" s="141"/>
      <c r="N14" s="115"/>
    </row>
    <row r="15" spans="1:22">
      <c r="A15" s="101"/>
      <c r="B15" s="102"/>
      <c r="C15" s="102"/>
      <c r="D15" s="102"/>
      <c r="E15" s="102"/>
      <c r="F15" s="100"/>
      <c r="H15" s="98"/>
      <c r="I15" s="99"/>
      <c r="J15" s="99"/>
      <c r="K15" s="109"/>
      <c r="L15" s="112"/>
      <c r="M15" s="141"/>
      <c r="N15" s="115"/>
      <c r="Q15" t="s">
        <v>154</v>
      </c>
      <c r="R15">
        <v>50</v>
      </c>
      <c r="S15">
        <v>52</v>
      </c>
      <c r="U15" s="153">
        <f t="shared" ref="U15:U16" si="2">R15/($R15+$S15)</f>
        <v>0.49019607843137253</v>
      </c>
      <c r="V15" s="153">
        <f t="shared" ref="V15:V16" si="3">S15/($R15+$S15)</f>
        <v>0.50980392156862742</v>
      </c>
    </row>
    <row r="16" spans="1:22" ht="23" customHeight="1">
      <c r="A16" s="101"/>
      <c r="B16" s="102"/>
      <c r="C16" s="102"/>
      <c r="D16" s="102"/>
      <c r="E16" s="102"/>
      <c r="F16" s="100"/>
      <c r="H16" s="98"/>
      <c r="I16" s="99"/>
      <c r="J16" s="99"/>
      <c r="K16" s="99"/>
      <c r="L16" s="99"/>
      <c r="M16" s="99"/>
      <c r="N16" s="115"/>
      <c r="Q16">
        <v>1</v>
      </c>
      <c r="R16">
        <v>49</v>
      </c>
      <c r="S16">
        <v>55</v>
      </c>
      <c r="U16" s="153">
        <f t="shared" si="2"/>
        <v>0.47115384615384615</v>
      </c>
      <c r="V16" s="153">
        <f t="shared" si="3"/>
        <v>0.52884615384615385</v>
      </c>
    </row>
    <row r="17" spans="1:19">
      <c r="A17" s="101"/>
      <c r="B17" s="102"/>
      <c r="C17" s="102"/>
      <c r="D17" s="102"/>
      <c r="E17" s="102"/>
      <c r="F17" s="100"/>
      <c r="H17" s="98"/>
      <c r="I17" s="99"/>
      <c r="J17" s="99"/>
      <c r="K17" s="28"/>
      <c r="L17" s="28"/>
      <c r="M17" s="28"/>
      <c r="N17" s="106"/>
    </row>
    <row r="18" spans="1:19">
      <c r="A18" s="103"/>
      <c r="B18" s="104"/>
      <c r="C18" s="104"/>
      <c r="D18" s="104"/>
      <c r="E18" s="104"/>
      <c r="F18" s="105"/>
      <c r="H18" s="98"/>
      <c r="I18" s="99"/>
      <c r="J18" s="109"/>
      <c r="K18" s="173"/>
      <c r="L18" s="171"/>
      <c r="M18" s="174"/>
      <c r="N18" s="142"/>
    </row>
    <row r="19" spans="1:19" ht="15.75" customHeight="1">
      <c r="A19" s="168" t="s">
        <v>139</v>
      </c>
      <c r="B19" s="169"/>
      <c r="C19" s="169"/>
      <c r="D19" s="169"/>
      <c r="E19" s="169"/>
      <c r="F19" s="170"/>
      <c r="G19" s="167"/>
      <c r="H19" s="164" t="s">
        <v>142</v>
      </c>
      <c r="I19" s="165"/>
      <c r="J19" s="165"/>
      <c r="K19" s="165"/>
      <c r="L19" s="165"/>
      <c r="M19" s="165"/>
      <c r="N19" s="166"/>
      <c r="O19" s="97"/>
      <c r="P19" s="97"/>
      <c r="Q19" s="97"/>
      <c r="R19" s="97"/>
      <c r="S19" s="97"/>
    </row>
    <row r="20" spans="1:19" ht="15">
      <c r="A20" s="179"/>
      <c r="B20" s="180"/>
      <c r="C20" s="180"/>
      <c r="D20" s="181"/>
      <c r="E20" s="182"/>
      <c r="F20" s="183"/>
      <c r="G20" s="28"/>
      <c r="H20" s="107"/>
      <c r="I20" s="157"/>
      <c r="J20" s="28"/>
      <c r="K20" s="13"/>
      <c r="L20" s="13"/>
      <c r="M20" s="28"/>
      <c r="N20" s="115"/>
    </row>
    <row r="21" spans="1:19" ht="15" customHeight="1">
      <c r="A21" s="107"/>
      <c r="B21" s="99"/>
      <c r="C21" s="99"/>
      <c r="D21" s="99"/>
      <c r="E21" s="99"/>
      <c r="F21" s="115"/>
      <c r="G21" s="171"/>
      <c r="H21" s="161" t="s">
        <v>164</v>
      </c>
      <c r="I21" s="162"/>
      <c r="J21" s="162"/>
      <c r="K21" s="162"/>
      <c r="L21" s="162"/>
      <c r="M21" s="162"/>
      <c r="N21" s="163"/>
    </row>
    <row r="22" spans="1:19" ht="15" customHeight="1">
      <c r="A22" s="98"/>
      <c r="B22" s="99"/>
      <c r="C22" s="109"/>
      <c r="D22" s="110"/>
      <c r="E22" s="111"/>
      <c r="F22" s="156"/>
      <c r="G22" s="33"/>
      <c r="H22" s="161"/>
      <c r="I22" s="162"/>
      <c r="J22" s="162"/>
      <c r="K22" s="162"/>
      <c r="L22" s="162"/>
      <c r="M22" s="162"/>
      <c r="N22" s="115"/>
    </row>
    <row r="23" spans="1:19" ht="15" customHeight="1">
      <c r="A23" s="98"/>
      <c r="B23" s="99"/>
      <c r="C23" s="109"/>
      <c r="D23" s="110"/>
      <c r="E23" s="111"/>
      <c r="F23" s="156"/>
      <c r="G23" s="33"/>
      <c r="H23" s="143"/>
      <c r="I23" s="128"/>
      <c r="J23" s="126"/>
      <c r="K23" s="126"/>
      <c r="L23" s="9"/>
      <c r="M23" s="155"/>
      <c r="N23" s="115"/>
    </row>
    <row r="24" spans="1:19" ht="15" customHeight="1">
      <c r="A24" s="98"/>
      <c r="B24" s="99"/>
      <c r="C24" s="109"/>
      <c r="D24" s="110"/>
      <c r="E24" s="113"/>
      <c r="F24" s="184"/>
      <c r="G24" s="172"/>
      <c r="H24" s="187" t="s">
        <v>165</v>
      </c>
      <c r="I24" s="154"/>
      <c r="K24" s="177"/>
      <c r="L24" s="154" t="s">
        <v>163</v>
      </c>
      <c r="M24" s="177"/>
      <c r="N24" s="115"/>
    </row>
    <row r="25" spans="1:19" ht="15" customHeight="1">
      <c r="A25" s="98"/>
      <c r="B25" s="99"/>
      <c r="C25" s="109"/>
      <c r="D25" s="110"/>
      <c r="E25" s="114"/>
      <c r="F25" s="184"/>
      <c r="G25" s="126"/>
      <c r="H25" s="125"/>
      <c r="I25" s="128"/>
      <c r="J25" s="155"/>
      <c r="K25" s="126"/>
      <c r="L25" s="99"/>
      <c r="M25" s="155"/>
      <c r="N25" s="115"/>
    </row>
    <row r="26" spans="1:19" ht="15">
      <c r="A26" s="98"/>
      <c r="B26" s="99"/>
      <c r="C26" s="99"/>
      <c r="D26" s="99"/>
      <c r="E26" s="99"/>
      <c r="F26" s="115"/>
      <c r="G26" s="99"/>
      <c r="H26" s="125"/>
      <c r="I26" s="110"/>
      <c r="J26" s="141"/>
      <c r="K26" s="126"/>
      <c r="L26" s="118"/>
      <c r="M26" s="9"/>
      <c r="N26" s="115"/>
    </row>
    <row r="27" spans="1:19" ht="15">
      <c r="A27" s="107"/>
      <c r="B27" s="99"/>
      <c r="C27" s="116"/>
      <c r="D27" s="28"/>
      <c r="E27" s="28"/>
      <c r="F27" s="106"/>
      <c r="G27" s="99"/>
      <c r="H27" s="98"/>
      <c r="I27" s="144"/>
      <c r="J27" s="99"/>
      <c r="K27" s="99"/>
      <c r="L27" s="99"/>
      <c r="M27" s="99"/>
      <c r="N27" s="115"/>
    </row>
    <row r="28" spans="1:19" ht="15" customHeight="1">
      <c r="A28" s="98"/>
      <c r="B28" s="99"/>
      <c r="C28" s="109"/>
      <c r="D28" s="117"/>
      <c r="E28" s="118"/>
      <c r="F28" s="185"/>
      <c r="G28" s="99"/>
      <c r="H28" s="98"/>
      <c r="I28" s="144"/>
      <c r="J28" s="99"/>
      <c r="K28" s="99"/>
      <c r="L28" s="99"/>
      <c r="M28" s="99"/>
      <c r="N28" s="115"/>
    </row>
    <row r="29" spans="1:19" ht="15" customHeight="1">
      <c r="A29" s="98"/>
      <c r="B29" s="99"/>
      <c r="C29" s="109"/>
      <c r="D29" s="119"/>
      <c r="E29" s="118"/>
      <c r="F29" s="186"/>
      <c r="G29" s="99"/>
      <c r="H29" s="107"/>
      <c r="I29" s="99"/>
      <c r="J29" s="28"/>
      <c r="K29" s="13"/>
      <c r="L29" s="99"/>
      <c r="M29" s="34"/>
      <c r="N29" s="115"/>
    </row>
    <row r="30" spans="1:19" ht="15" customHeight="1">
      <c r="A30" s="98"/>
      <c r="B30" s="99"/>
      <c r="C30" s="99"/>
      <c r="D30" s="99"/>
      <c r="E30" s="99"/>
      <c r="F30" s="115"/>
      <c r="G30" s="99"/>
      <c r="H30" s="125"/>
      <c r="I30" s="145"/>
      <c r="J30" s="146"/>
      <c r="K30" s="13"/>
      <c r="L30" s="99"/>
      <c r="M30" s="178"/>
      <c r="N30" s="115"/>
    </row>
    <row r="31" spans="1:19" ht="15" customHeight="1">
      <c r="A31" s="120"/>
      <c r="B31" s="121"/>
      <c r="C31" s="121"/>
      <c r="D31" s="122"/>
      <c r="E31" s="122"/>
      <c r="F31" s="123"/>
      <c r="G31" s="99"/>
      <c r="H31" s="133"/>
      <c r="I31" s="134"/>
      <c r="J31" s="147"/>
      <c r="K31" s="148"/>
      <c r="L31" s="121"/>
      <c r="M31" s="136"/>
      <c r="N31" s="123"/>
    </row>
    <row r="32" spans="1:19" ht="18">
      <c r="A32" s="168" t="s">
        <v>140</v>
      </c>
      <c r="B32" s="169"/>
      <c r="C32" s="169"/>
      <c r="D32" s="169"/>
      <c r="E32" s="169"/>
      <c r="F32" s="170"/>
      <c r="G32" s="102"/>
      <c r="H32" s="175" t="s">
        <v>143</v>
      </c>
      <c r="I32" s="176"/>
      <c r="J32" s="176"/>
      <c r="K32" s="176"/>
      <c r="L32" s="176"/>
      <c r="M32" s="176"/>
      <c r="N32" s="170"/>
    </row>
    <row r="33" spans="1:14" ht="15">
      <c r="A33" s="124"/>
      <c r="B33" s="112"/>
      <c r="C33" s="112"/>
      <c r="D33" s="99"/>
      <c r="E33" s="99"/>
      <c r="F33" s="115"/>
      <c r="H33" s="107"/>
      <c r="I33" s="99"/>
      <c r="J33" s="99"/>
      <c r="K33" s="28"/>
      <c r="L33" s="28"/>
      <c r="M33" s="28"/>
      <c r="N33" s="115"/>
    </row>
    <row r="34" spans="1:14" ht="15">
      <c r="A34" s="125"/>
      <c r="B34" s="110"/>
      <c r="C34" s="126"/>
      <c r="D34" s="112"/>
      <c r="E34" s="127"/>
      <c r="F34" s="115"/>
      <c r="H34" s="107"/>
      <c r="I34" s="99"/>
      <c r="J34" s="99"/>
      <c r="K34" s="28"/>
      <c r="L34" s="28"/>
      <c r="M34" s="28"/>
      <c r="N34" s="115"/>
    </row>
    <row r="35" spans="1:14">
      <c r="A35" s="125"/>
      <c r="B35" s="110"/>
      <c r="C35" s="126"/>
      <c r="D35" s="112"/>
      <c r="E35" s="127"/>
      <c r="F35" s="115"/>
      <c r="H35" s="98"/>
      <c r="I35" s="99"/>
      <c r="J35" s="99"/>
      <c r="K35" s="99"/>
      <c r="L35" s="99"/>
      <c r="M35" s="99"/>
      <c r="N35" s="115"/>
    </row>
    <row r="36" spans="1:14">
      <c r="A36" s="125"/>
      <c r="B36" s="110"/>
      <c r="C36" s="126"/>
      <c r="D36" s="112"/>
      <c r="E36" s="127"/>
      <c r="F36" s="115"/>
      <c r="H36" s="98"/>
      <c r="I36" s="99"/>
      <c r="J36" s="99"/>
      <c r="K36" s="110"/>
      <c r="L36" s="126"/>
      <c r="M36" s="141"/>
      <c r="N36" s="132"/>
    </row>
    <row r="37" spans="1:14">
      <c r="A37" s="125"/>
      <c r="B37" s="110"/>
      <c r="C37" s="126"/>
      <c r="D37" s="112"/>
      <c r="E37" s="127"/>
      <c r="F37" s="115"/>
      <c r="H37" s="98"/>
      <c r="I37" s="99"/>
      <c r="J37" s="99"/>
      <c r="K37" s="99"/>
      <c r="L37" s="99"/>
      <c r="M37" s="99"/>
      <c r="N37" s="115"/>
    </row>
    <row r="38" spans="1:14">
      <c r="A38" s="125"/>
      <c r="B38" s="110"/>
      <c r="C38" s="126"/>
      <c r="D38" s="112"/>
      <c r="E38" s="99"/>
      <c r="F38" s="108"/>
      <c r="H38" s="98"/>
      <c r="J38" s="99"/>
      <c r="K38" s="149"/>
      <c r="L38" s="126"/>
      <c r="M38" s="141"/>
      <c r="N38" s="115"/>
    </row>
    <row r="39" spans="1:14">
      <c r="A39" s="125"/>
      <c r="B39" s="128"/>
      <c r="C39" s="112"/>
      <c r="D39" s="112"/>
      <c r="E39" s="99"/>
      <c r="F39" s="115"/>
      <c r="H39" s="98"/>
      <c r="J39" s="99"/>
      <c r="K39" s="99"/>
      <c r="L39" s="99"/>
      <c r="M39" s="99"/>
      <c r="N39" s="132"/>
    </row>
    <row r="40" spans="1:14">
      <c r="A40" s="125"/>
      <c r="B40" s="128"/>
      <c r="C40" s="112"/>
      <c r="D40" s="112"/>
      <c r="E40" s="99"/>
      <c r="F40" s="115"/>
      <c r="H40" s="98"/>
      <c r="J40" s="99"/>
      <c r="K40" s="110"/>
      <c r="L40" s="126"/>
      <c r="M40" s="141"/>
      <c r="N40" s="115"/>
    </row>
    <row r="41" spans="1:14" ht="15">
      <c r="A41" s="107"/>
      <c r="B41" s="99"/>
      <c r="C41" s="99"/>
      <c r="D41" s="99"/>
      <c r="E41" s="28"/>
      <c r="F41" s="129"/>
      <c r="H41" s="98"/>
      <c r="J41" s="99"/>
      <c r="K41" s="110"/>
      <c r="L41" s="126"/>
      <c r="M41" s="141"/>
      <c r="N41" s="115"/>
    </row>
    <row r="42" spans="1:14">
      <c r="A42" s="125"/>
      <c r="B42" s="110"/>
      <c r="C42" s="130"/>
      <c r="D42" s="112"/>
      <c r="E42" s="127"/>
      <c r="F42" s="115"/>
      <c r="H42" s="98"/>
      <c r="J42" s="99"/>
      <c r="K42" s="99"/>
      <c r="L42" s="99"/>
      <c r="M42" s="99"/>
      <c r="N42" s="132"/>
    </row>
    <row r="43" spans="1:14">
      <c r="A43" s="125"/>
      <c r="B43" s="110"/>
      <c r="C43" s="131"/>
      <c r="D43" s="112"/>
      <c r="E43" s="99"/>
      <c r="F43" s="132"/>
      <c r="H43" s="98"/>
      <c r="I43" s="99"/>
      <c r="J43" s="99"/>
      <c r="K43" s="99"/>
      <c r="L43" s="99"/>
      <c r="M43" s="99"/>
      <c r="N43" s="115"/>
    </row>
    <row r="44" spans="1:14">
      <c r="A44" s="133"/>
      <c r="B44" s="134"/>
      <c r="C44" s="135"/>
      <c r="D44" s="136"/>
      <c r="E44" s="121"/>
      <c r="F44" s="137"/>
      <c r="H44" s="120"/>
      <c r="I44" s="121"/>
      <c r="J44" s="121"/>
      <c r="K44" s="121"/>
      <c r="L44" s="121"/>
      <c r="M44" s="121"/>
      <c r="N44" s="123"/>
    </row>
    <row r="45" spans="1:14" ht="25" hidden="1">
      <c r="A45" s="158" t="s">
        <v>160</v>
      </c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</row>
    <row r="46" spans="1:14" hidden="1">
      <c r="A46" s="4" t="s">
        <v>1</v>
      </c>
      <c r="B46" s="25" t="s">
        <v>1</v>
      </c>
      <c r="C46" s="3" t="s">
        <v>1</v>
      </c>
      <c r="D46" s="19" t="s">
        <v>1</v>
      </c>
      <c r="E46" s="19" t="s">
        <v>1</v>
      </c>
      <c r="F46" s="22" t="s">
        <v>1</v>
      </c>
      <c r="J46" s="60"/>
    </row>
    <row r="47" spans="1:14" ht="18" hidden="1">
      <c r="A47" s="41" t="s">
        <v>138</v>
      </c>
      <c r="B47" s="25"/>
      <c r="C47" s="3"/>
      <c r="D47" s="19"/>
      <c r="E47" s="19"/>
      <c r="F47" s="22" t="s">
        <v>1</v>
      </c>
      <c r="J47" s="35" t="s">
        <v>1</v>
      </c>
    </row>
    <row r="48" spans="1:14" hidden="1">
      <c r="A48" s="27" t="s">
        <v>155</v>
      </c>
    </row>
    <row r="49" spans="1:2" customFormat="1" hidden="1">
      <c r="A49" s="150" t="s">
        <v>156</v>
      </c>
    </row>
    <row r="50" spans="1:2" customFormat="1" ht="18" hidden="1">
      <c r="A50" s="41" t="s">
        <v>139</v>
      </c>
    </row>
    <row r="51" spans="1:2" customFormat="1" hidden="1">
      <c r="A51" s="27" t="s">
        <v>157</v>
      </c>
    </row>
    <row r="52" spans="1:2" customFormat="1" hidden="1">
      <c r="A52" s="27" t="s">
        <v>161</v>
      </c>
    </row>
    <row r="53" spans="1:2" customFormat="1" hidden="1">
      <c r="A53" s="150" t="s">
        <v>145</v>
      </c>
    </row>
    <row r="54" spans="1:2" customFormat="1" ht="18" hidden="1">
      <c r="A54" s="41" t="s">
        <v>144</v>
      </c>
    </row>
    <row r="55" spans="1:2" customFormat="1" hidden="1">
      <c r="A55" s="27" t="s">
        <v>158</v>
      </c>
    </row>
    <row r="56" spans="1:2" customFormat="1" hidden="1">
      <c r="A56" s="150" t="s">
        <v>159</v>
      </c>
    </row>
    <row r="57" spans="1:2" customFormat="1" ht="18" hidden="1">
      <c r="A57" s="41" t="s">
        <v>141</v>
      </c>
    </row>
    <row r="58" spans="1:2" customFormat="1" hidden="1">
      <c r="A58" s="27" t="s">
        <v>146</v>
      </c>
    </row>
    <row r="59" spans="1:2" customFormat="1" hidden="1">
      <c r="A59" s="150" t="s">
        <v>147</v>
      </c>
      <c r="B59" s="5"/>
    </row>
    <row r="60" spans="1:2" customFormat="1" ht="18" hidden="1">
      <c r="A60" s="41" t="s">
        <v>142</v>
      </c>
    </row>
    <row r="61" spans="1:2" customFormat="1" hidden="1">
      <c r="A61" s="150" t="s">
        <v>149</v>
      </c>
    </row>
    <row r="62" spans="1:2" customFormat="1" hidden="1">
      <c r="A62" s="150" t="s">
        <v>148</v>
      </c>
    </row>
    <row r="63" spans="1:2" customFormat="1" ht="18" hidden="1">
      <c r="A63" s="41" t="s">
        <v>143</v>
      </c>
    </row>
    <row r="64" spans="1:2" customFormat="1" hidden="1">
      <c r="A64" s="150" t="s">
        <v>150</v>
      </c>
    </row>
    <row r="65" spans="1:2" customFormat="1" hidden="1">
      <c r="A65" s="150" t="s">
        <v>151</v>
      </c>
    </row>
    <row r="66" spans="1:2" customFormat="1">
      <c r="A66" s="56"/>
    </row>
    <row r="67" spans="1:2" customFormat="1">
      <c r="A67" s="56"/>
      <c r="B67" s="57"/>
    </row>
    <row r="68" spans="1:2" customFormat="1">
      <c r="A68" s="56"/>
    </row>
    <row r="69" spans="1:2" customFormat="1" ht="9.75" customHeight="1"/>
    <row r="70" spans="1:2" customFormat="1" ht="18">
      <c r="A70" s="45"/>
    </row>
    <row r="71" spans="1:2" customFormat="1">
      <c r="A71" s="56"/>
    </row>
    <row r="72" spans="1:2" customFormat="1">
      <c r="A72" s="27"/>
    </row>
    <row r="73" spans="1:2" customFormat="1">
      <c r="A73" s="56"/>
    </row>
    <row r="74" spans="1:2" customFormat="1">
      <c r="A74" s="27"/>
    </row>
    <row r="75" spans="1:2" customFormat="1">
      <c r="A75" s="56"/>
    </row>
    <row r="76" spans="1:2" customFormat="1">
      <c r="A76" s="27"/>
    </row>
    <row r="77" spans="1:2" customFormat="1">
      <c r="A77" s="56"/>
    </row>
    <row r="78" spans="1:2" customFormat="1" ht="9.75" customHeight="1"/>
    <row r="79" spans="1:2" customFormat="1" ht="18">
      <c r="A79" s="41"/>
    </row>
  </sheetData>
  <mergeCells count="10">
    <mergeCell ref="H22:M22"/>
    <mergeCell ref="A2:C2"/>
    <mergeCell ref="A45:N45"/>
    <mergeCell ref="A6:F6"/>
    <mergeCell ref="H6:N6"/>
    <mergeCell ref="A32:F32"/>
    <mergeCell ref="H32:N32"/>
    <mergeCell ref="A19:F19"/>
    <mergeCell ref="H19:N19"/>
    <mergeCell ref="H21:N21"/>
  </mergeCells>
  <phoneticPr fontId="32" type="noConversion"/>
  <conditionalFormatting sqref="D25 B44 B34:B40">
    <cfRule type="dataBar" priority="17">
      <dataBar>
        <cfvo type="num" val="0"/>
        <cfvo type="percent" val="100"/>
        <color rgb="FF00B050"/>
      </dataBar>
    </cfRule>
  </conditionalFormatting>
  <conditionalFormatting sqref="K36">
    <cfRule type="iconSet" priority="15">
      <iconSet>
        <cfvo type="percent" val="0"/>
        <cfvo type="num" val="0.66"/>
        <cfvo type="num" val="0.69"/>
      </iconSet>
    </cfRule>
  </conditionalFormatting>
  <conditionalFormatting sqref="K40:K41">
    <cfRule type="iconSet" priority="14">
      <iconSet>
        <cfvo type="percent" val="0"/>
        <cfvo type="num" val="0.7"/>
        <cfvo type="num" val="0.75"/>
      </iconSet>
    </cfRule>
  </conditionalFormatting>
  <conditionalFormatting sqref="D22:D24">
    <cfRule type="dataBar" priority="10">
      <dataBar>
        <cfvo type="num" val="0"/>
        <cfvo type="num" val="1"/>
        <color rgb="FF00B050"/>
      </dataBar>
    </cfRule>
  </conditionalFormatting>
  <conditionalFormatting sqref="K38">
    <cfRule type="iconSet" priority="9">
      <iconSet>
        <cfvo type="percent" val="0"/>
        <cfvo type="num" val="0.84"/>
        <cfvo type="num" val="$M$38"/>
      </iconSet>
    </cfRule>
  </conditionalFormatting>
  <conditionalFormatting sqref="B42">
    <cfRule type="iconSet" priority="8">
      <iconSet>
        <cfvo type="percent" val="0"/>
        <cfvo type="num" val="0.93"/>
        <cfvo type="num" val="0.95"/>
      </iconSet>
    </cfRule>
  </conditionalFormatting>
  <conditionalFormatting sqref="B43">
    <cfRule type="iconSet" priority="7">
      <iconSet>
        <cfvo type="percent" val="0"/>
        <cfvo type="num" val="0.8"/>
        <cfvo type="num" val="0.88"/>
      </iconSet>
    </cfRule>
  </conditionalFormatting>
  <conditionalFormatting sqref="I23 I31">
    <cfRule type="dataBar" priority="4">
      <dataBar>
        <cfvo type="num" val="0"/>
        <cfvo type="percent" val="100"/>
        <color rgb="FF00B050"/>
      </dataBar>
    </cfRule>
  </conditionalFormatting>
  <conditionalFormatting sqref="I25">
    <cfRule type="dataBar" priority="3">
      <dataBar>
        <cfvo type="num" val="$I$25"/>
        <cfvo type="num" val="1"/>
        <color rgb="FF638EC6"/>
      </dataBar>
    </cfRule>
  </conditionalFormatting>
  <conditionalFormatting sqref="I30">
    <cfRule type="iconSet" priority="2">
      <iconSet>
        <cfvo type="percent" val="0"/>
        <cfvo type="num" val="0.82"/>
        <cfvo type="num" val="0.9"/>
      </iconSet>
    </cfRule>
  </conditionalFormatting>
  <conditionalFormatting sqref="I26">
    <cfRule type="iconSet" priority="1">
      <iconSet>
        <cfvo type="percent" val="0"/>
        <cfvo type="num" val="0.11"/>
        <cfvo type="num" val="0.14000000000000001"/>
      </iconSet>
    </cfRule>
  </conditionalFormatting>
  <printOptions horizontalCentered="1" verticalCentered="1"/>
  <pageMargins left="0.25" right="0.25" top="0.25" bottom="0.25" header="0.3" footer="0.3"/>
  <pageSetup fitToHeight="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Dashboard_May 15 2011</vt:lpstr>
      <vt:lpstr>Dashboard_Nov 15 2010</vt:lpstr>
      <vt:lpstr>June'12 Front Page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Rummo</dc:creator>
  <cp:lastModifiedBy>Christopher Haid</cp:lastModifiedBy>
  <cp:lastPrinted>2012-11-16T12:31:31Z</cp:lastPrinted>
  <dcterms:created xsi:type="dcterms:W3CDTF">2010-08-25T17:18:39Z</dcterms:created>
  <dcterms:modified xsi:type="dcterms:W3CDTF">2012-11-16T16:57:22Z</dcterms:modified>
</cp:coreProperties>
</file>